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ortal.collab.admin.ch/sites/805-tech/Freigegebene Dokumente/Interne Zusammenarbeit/Finanzbeiblatt/"/>
    </mc:Choice>
  </mc:AlternateContent>
  <xr:revisionPtr revIDLastSave="0" documentId="13_ncr:20000001_{A8D6C152-7262-4C84-8285-B3B2953BE9C2}" xr6:coauthVersionLast="47" xr6:coauthVersionMax="47" xr10:uidLastSave="{00000000-0000-0000-0000-000000000000}"/>
  <workbookProtection workbookAlgorithmName="SHA-512" workbookHashValue="cAL6IDFU2FXCF8CEOJVzoSR4ioUNuH6jNCr/HBHrDqjVGP0WE0y6jF+o4k3KL+072UjdNm6nOsW9+xVuAnl1sQ==" workbookSaltValue="+BKiOMwpID2sWIg7cgx1vw==" workbookSpinCount="100000" lockStructure="1"/>
  <bookViews>
    <workbookView xWindow="28680" yWindow="-120" windowWidth="29040" windowHeight="15720" tabRatio="705" activeTab="1" xr2:uid="{204416A4-42F1-49F4-890F-F0F095467538}"/>
  </bookViews>
  <sheets>
    <sheet name="(0) Hilfe zum Ausfüllen" sheetId="23" r:id="rId1"/>
    <sheet name="(1) Übersicht" sheetId="25" r:id="rId2"/>
    <sheet name="(2) Investitionskosten" sheetId="15" r:id="rId3"/>
    <sheet name="(3) Betriebskosten fix" sheetId="22" r:id="rId4"/>
    <sheet name="(3) Betriebskosten variabel" sheetId="27" r:id="rId5"/>
    <sheet name="(4) Finanzierung &amp; Finanzhilfe" sheetId="7" r:id="rId6"/>
    <sheet name="(5) Nachweis EHS Unternehmen" sheetId="28" r:id="rId7"/>
    <sheet name="Legende" sheetId="17" state="hidden" r:id="rId8"/>
  </sheets>
  <definedNames>
    <definedName name="_xlnm._FilterDatabase" localSheetId="2" hidden="1">'(2) Investitionskosten'!$B$9:$K$50</definedName>
    <definedName name="Betriebskosten">Legende!$B$1:$B$8</definedName>
    <definedName name="Investitionskosten">Legende!$A$1:$A$8</definedName>
    <definedName name="_xlnm.Print_Area" localSheetId="0">'(0) Hilfe zum Ausfüllen'!#REF!</definedName>
    <definedName name="_xlnm.Print_Area" localSheetId="1">'(1) Übersicht'!$A$1:$X$61</definedName>
    <definedName name="_xlnm.Print_Area" localSheetId="2">'(2) Investitionskosten'!$A$1:$L$103</definedName>
    <definedName name="_xlnm.Print_Area" localSheetId="3">'(3) Betriebskosten fix'!$A$1:$L$75</definedName>
    <definedName name="_xlnm.Print_Area" localSheetId="4">'(3) Betriebskosten variabel'!$A$1:$AD$97</definedName>
    <definedName name="_xlnm.Print_Area" localSheetId="6">'(5) Nachweis EHS Unternehmen'!$A$5:$AD$79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22" l="1"/>
  <c r="Y51" i="27"/>
  <c r="V51" i="27"/>
  <c r="S51" i="27"/>
  <c r="P51" i="27"/>
  <c r="M51" i="27"/>
  <c r="J51" i="27"/>
  <c r="G51" i="27"/>
  <c r="E72" i="28" l="1"/>
  <c r="E74" i="28" s="1"/>
  <c r="J54" i="27" l="1"/>
  <c r="M54" i="27"/>
  <c r="P54" i="27"/>
  <c r="S54" i="27"/>
  <c r="V54" i="27"/>
  <c r="Y54" i="27"/>
  <c r="G54" i="27"/>
  <c r="G18" i="28" l="1"/>
  <c r="F49" i="28"/>
  <c r="F50" i="28" s="1"/>
  <c r="F61" i="28" l="1"/>
  <c r="F59" i="28"/>
  <c r="G49" i="28"/>
  <c r="G50" i="28" l="1"/>
  <c r="H49" i="28"/>
  <c r="G4" i="22"/>
  <c r="G6" i="15"/>
  <c r="K99" i="15"/>
  <c r="J99" i="15"/>
  <c r="I99" i="15"/>
  <c r="K98" i="15"/>
  <c r="J98" i="15"/>
  <c r="I98" i="15"/>
  <c r="K97" i="15"/>
  <c r="J97" i="15"/>
  <c r="I97" i="15"/>
  <c r="K96" i="15"/>
  <c r="J96" i="15"/>
  <c r="I96" i="15"/>
  <c r="K95" i="15"/>
  <c r="J95" i="15"/>
  <c r="I95" i="15"/>
  <c r="K94" i="15"/>
  <c r="J94" i="15"/>
  <c r="I94" i="15"/>
  <c r="K93" i="15"/>
  <c r="J93" i="15"/>
  <c r="I93" i="15"/>
  <c r="K92" i="15"/>
  <c r="J92" i="15"/>
  <c r="I92" i="15"/>
  <c r="K91" i="15"/>
  <c r="J91" i="15"/>
  <c r="I91" i="15"/>
  <c r="K90" i="15"/>
  <c r="J90" i="15"/>
  <c r="I90" i="15"/>
  <c r="K89" i="15"/>
  <c r="J89" i="15"/>
  <c r="I89" i="15"/>
  <c r="K88" i="15"/>
  <c r="J88" i="15"/>
  <c r="I88" i="15"/>
  <c r="K87" i="15"/>
  <c r="J87" i="15"/>
  <c r="I87" i="15"/>
  <c r="K86" i="15"/>
  <c r="J86" i="15"/>
  <c r="I86" i="15"/>
  <c r="K85" i="15"/>
  <c r="J85" i="15"/>
  <c r="I85" i="15"/>
  <c r="K84" i="15"/>
  <c r="J84" i="15"/>
  <c r="I84" i="15"/>
  <c r="K83" i="15"/>
  <c r="J83" i="15"/>
  <c r="I83" i="15"/>
  <c r="K82" i="15"/>
  <c r="J82" i="15"/>
  <c r="I82" i="15"/>
  <c r="K81" i="15"/>
  <c r="J81" i="15"/>
  <c r="I81" i="15"/>
  <c r="K80" i="15"/>
  <c r="J80" i="15"/>
  <c r="I80" i="15"/>
  <c r="I49" i="28" l="1"/>
  <c r="H50" i="28"/>
  <c r="G61" i="28"/>
  <c r="G59" i="28"/>
  <c r="J100" i="15"/>
  <c r="K100" i="15"/>
  <c r="I100" i="15"/>
  <c r="G24" i="28" l="1"/>
  <c r="H59" i="28"/>
  <c r="H61" i="28"/>
  <c r="I50" i="28"/>
  <c r="J49" i="28"/>
  <c r="K49" i="28" l="1"/>
  <c r="J50" i="28"/>
  <c r="I61" i="28"/>
  <c r="I59" i="28"/>
  <c r="J61" i="28" l="1"/>
  <c r="J59" i="28"/>
  <c r="K50" i="28"/>
  <c r="L49" i="28"/>
  <c r="L50" i="28" l="1"/>
  <c r="M49" i="28"/>
  <c r="K61" i="28"/>
  <c r="K59" i="28"/>
  <c r="M50" i="28" l="1"/>
  <c r="N49" i="28"/>
  <c r="L59" i="28"/>
  <c r="L61" i="28"/>
  <c r="M61" i="28" l="1"/>
  <c r="M59" i="28"/>
  <c r="N50" i="28"/>
  <c r="O49" i="28"/>
  <c r="O50" i="28" l="1"/>
  <c r="P49" i="28"/>
  <c r="N61" i="28"/>
  <c r="N59" i="28"/>
  <c r="P50" i="28" l="1"/>
  <c r="Q49" i="28"/>
  <c r="O61" i="28"/>
  <c r="O59" i="28"/>
  <c r="P59" i="28" l="1"/>
  <c r="P61" i="28"/>
  <c r="Q50" i="28"/>
  <c r="R49" i="28"/>
  <c r="R50" i="28" l="1"/>
  <c r="S49" i="28"/>
  <c r="Q61" i="28"/>
  <c r="Q59" i="28"/>
  <c r="S50" i="28" l="1"/>
  <c r="T49" i="28"/>
  <c r="R61" i="28"/>
  <c r="R59" i="28"/>
  <c r="S61" i="28" l="1"/>
  <c r="S59" i="28"/>
  <c r="T50" i="28"/>
  <c r="U49" i="28"/>
  <c r="U50" i="28" l="1"/>
  <c r="V49" i="28"/>
  <c r="T59" i="28"/>
  <c r="T61" i="28"/>
  <c r="U61" i="28" l="1"/>
  <c r="U59" i="28"/>
  <c r="V50" i="28"/>
  <c r="W49" i="28"/>
  <c r="W50" i="28" l="1"/>
  <c r="X49" i="28"/>
  <c r="V61" i="28"/>
  <c r="V59" i="28"/>
  <c r="W61" i="28" l="1"/>
  <c r="W59" i="28"/>
  <c r="X50" i="28"/>
  <c r="Y49" i="28"/>
  <c r="Y50" i="28" l="1"/>
  <c r="Z49" i="28"/>
  <c r="X59" i="28"/>
  <c r="X61" i="28"/>
  <c r="Y61" i="28" l="1"/>
  <c r="Y59" i="28"/>
  <c r="Z50" i="28"/>
  <c r="AA49" i="28"/>
  <c r="AA50" i="28" l="1"/>
  <c r="AB49" i="28"/>
  <c r="Z61" i="28"/>
  <c r="Z59" i="28"/>
  <c r="AB50" i="28" l="1"/>
  <c r="AC49" i="28"/>
  <c r="AC50" i="28" s="1"/>
  <c r="AA61" i="28"/>
  <c r="AA59" i="28"/>
  <c r="AC61" i="28" l="1"/>
  <c r="AC59" i="28"/>
  <c r="AB59" i="28"/>
  <c r="AB61" i="28"/>
  <c r="H52" i="15" l="1"/>
  <c r="Y4" i="27"/>
  <c r="V4" i="27"/>
  <c r="S4" i="27"/>
  <c r="P4" i="27"/>
  <c r="M4" i="27"/>
  <c r="J4" i="27"/>
  <c r="G4" i="27"/>
  <c r="E63" i="7"/>
  <c r="J63" i="7"/>
  <c r="I63" i="7"/>
  <c r="H63" i="7"/>
  <c r="G63" i="7"/>
  <c r="F63" i="7"/>
  <c r="D63" i="7"/>
  <c r="S56" i="25" l="1"/>
  <c r="Q56" i="25"/>
  <c r="O56" i="25"/>
  <c r="M56" i="25"/>
  <c r="K56" i="25"/>
  <c r="I56" i="25"/>
  <c r="G56" i="25"/>
  <c r="S34" i="25"/>
  <c r="Q34" i="25"/>
  <c r="O34" i="25"/>
  <c r="M34" i="25"/>
  <c r="K34" i="25"/>
  <c r="I34" i="25"/>
  <c r="G34" i="25"/>
  <c r="I56" i="27" l="1"/>
  <c r="L56" i="27"/>
  <c r="O56" i="27"/>
  <c r="R56" i="27"/>
  <c r="U56" i="27"/>
  <c r="X56" i="27"/>
  <c r="AA56" i="27"/>
  <c r="AB56" i="27"/>
  <c r="AC56" i="27"/>
  <c r="I57" i="27"/>
  <c r="L57" i="27"/>
  <c r="O57" i="27"/>
  <c r="R57" i="27"/>
  <c r="U57" i="27"/>
  <c r="X57" i="27"/>
  <c r="AA57" i="27"/>
  <c r="AB57" i="27"/>
  <c r="AC57" i="27"/>
  <c r="AC80" i="27"/>
  <c r="AB80" i="27"/>
  <c r="AA80" i="27"/>
  <c r="X80" i="27"/>
  <c r="U80" i="27"/>
  <c r="R80" i="27"/>
  <c r="O80" i="27"/>
  <c r="L80" i="27"/>
  <c r="I80" i="27"/>
  <c r="AC79" i="27"/>
  <c r="AB79" i="27"/>
  <c r="AA79" i="27"/>
  <c r="X79" i="27"/>
  <c r="U79" i="27"/>
  <c r="R79" i="27"/>
  <c r="O79" i="27"/>
  <c r="L79" i="27"/>
  <c r="I79" i="27"/>
  <c r="AC78" i="27"/>
  <c r="AB78" i="27"/>
  <c r="AA78" i="27"/>
  <c r="X78" i="27"/>
  <c r="U78" i="27"/>
  <c r="R78" i="27"/>
  <c r="O78" i="27"/>
  <c r="L78" i="27"/>
  <c r="I78" i="27"/>
  <c r="AC77" i="27"/>
  <c r="AB77" i="27"/>
  <c r="AA77" i="27"/>
  <c r="X77" i="27"/>
  <c r="U77" i="27"/>
  <c r="R77" i="27"/>
  <c r="O77" i="27"/>
  <c r="L77" i="27"/>
  <c r="I77" i="27"/>
  <c r="AC76" i="27"/>
  <c r="AB76" i="27"/>
  <c r="AA76" i="27"/>
  <c r="X76" i="27"/>
  <c r="U76" i="27"/>
  <c r="R76" i="27"/>
  <c r="O76" i="27"/>
  <c r="L76" i="27"/>
  <c r="I76" i="27"/>
  <c r="AC75" i="27"/>
  <c r="AB75" i="27"/>
  <c r="AA75" i="27"/>
  <c r="X75" i="27"/>
  <c r="U75" i="27"/>
  <c r="R75" i="27"/>
  <c r="O75" i="27"/>
  <c r="L75" i="27"/>
  <c r="I75" i="27"/>
  <c r="AC74" i="27"/>
  <c r="AB74" i="27"/>
  <c r="AA74" i="27"/>
  <c r="X74" i="27"/>
  <c r="U74" i="27"/>
  <c r="R74" i="27"/>
  <c r="O74" i="27"/>
  <c r="L74" i="27"/>
  <c r="I74" i="27"/>
  <c r="AC73" i="27"/>
  <c r="AB73" i="27"/>
  <c r="AA73" i="27"/>
  <c r="X73" i="27"/>
  <c r="U73" i="27"/>
  <c r="R73" i="27"/>
  <c r="O73" i="27"/>
  <c r="L73" i="27"/>
  <c r="I73" i="27"/>
  <c r="AC72" i="27"/>
  <c r="AB72" i="27"/>
  <c r="AA72" i="27"/>
  <c r="X72" i="27"/>
  <c r="U72" i="27"/>
  <c r="R72" i="27"/>
  <c r="O72" i="27"/>
  <c r="L72" i="27"/>
  <c r="I72" i="27"/>
  <c r="AC71" i="27"/>
  <c r="AB71" i="27"/>
  <c r="AA71" i="27"/>
  <c r="X71" i="27"/>
  <c r="U71" i="27"/>
  <c r="R71" i="27"/>
  <c r="O71" i="27"/>
  <c r="L71" i="27"/>
  <c r="I71" i="27"/>
  <c r="AC70" i="27"/>
  <c r="AB70" i="27"/>
  <c r="AA70" i="27"/>
  <c r="X70" i="27"/>
  <c r="U70" i="27"/>
  <c r="R70" i="27"/>
  <c r="O70" i="27"/>
  <c r="L70" i="27"/>
  <c r="I70" i="27"/>
  <c r="AC69" i="27"/>
  <c r="AB69" i="27"/>
  <c r="AA69" i="27"/>
  <c r="X69" i="27"/>
  <c r="U69" i="27"/>
  <c r="R69" i="27"/>
  <c r="O69" i="27"/>
  <c r="L69" i="27"/>
  <c r="I69" i="27"/>
  <c r="AC68" i="27"/>
  <c r="AB68" i="27"/>
  <c r="AA68" i="27"/>
  <c r="X68" i="27"/>
  <c r="U68" i="27"/>
  <c r="R68" i="27"/>
  <c r="O68" i="27"/>
  <c r="L68" i="27"/>
  <c r="I68" i="27"/>
  <c r="AC67" i="27"/>
  <c r="AB67" i="27"/>
  <c r="AA67" i="27"/>
  <c r="X67" i="27"/>
  <c r="U67" i="27"/>
  <c r="R67" i="27"/>
  <c r="O67" i="27"/>
  <c r="L67" i="27"/>
  <c r="I67" i="27"/>
  <c r="AC66" i="27"/>
  <c r="AB66" i="27"/>
  <c r="AA66" i="27"/>
  <c r="X66" i="27"/>
  <c r="U66" i="27"/>
  <c r="R66" i="27"/>
  <c r="O66" i="27"/>
  <c r="L66" i="27"/>
  <c r="I66" i="27"/>
  <c r="AC65" i="27"/>
  <c r="AB65" i="27"/>
  <c r="AA65" i="27"/>
  <c r="X65" i="27"/>
  <c r="U65" i="27"/>
  <c r="R65" i="27"/>
  <c r="O65" i="27"/>
  <c r="L65" i="27"/>
  <c r="I65" i="27"/>
  <c r="AC64" i="27"/>
  <c r="AB64" i="27"/>
  <c r="AA64" i="27"/>
  <c r="X64" i="27"/>
  <c r="U64" i="27"/>
  <c r="R64" i="27"/>
  <c r="O64" i="27"/>
  <c r="L64" i="27"/>
  <c r="I64" i="27"/>
  <c r="AC63" i="27"/>
  <c r="AB63" i="27"/>
  <c r="AA63" i="27"/>
  <c r="X63" i="27"/>
  <c r="U63" i="27"/>
  <c r="R63" i="27"/>
  <c r="O63" i="27"/>
  <c r="L63" i="27"/>
  <c r="I63" i="27"/>
  <c r="AC62" i="27"/>
  <c r="AB62" i="27"/>
  <c r="AA62" i="27"/>
  <c r="X62" i="27"/>
  <c r="U62" i="27"/>
  <c r="R62" i="27"/>
  <c r="O62" i="27"/>
  <c r="L62" i="27"/>
  <c r="I62" i="27"/>
  <c r="AC61" i="27"/>
  <c r="AB61" i="27"/>
  <c r="AA61" i="27"/>
  <c r="X61" i="27"/>
  <c r="U61" i="27"/>
  <c r="R61" i="27"/>
  <c r="O61" i="27"/>
  <c r="L61" i="27"/>
  <c r="I61" i="27"/>
  <c r="AB58" i="27"/>
  <c r="AC58" i="27"/>
  <c r="AB60" i="27"/>
  <c r="AC60" i="27"/>
  <c r="AB81" i="27"/>
  <c r="AC81" i="27"/>
  <c r="AB82" i="27"/>
  <c r="AC82" i="27"/>
  <c r="AB83" i="27"/>
  <c r="AC83" i="27"/>
  <c r="AB84" i="27"/>
  <c r="AC84" i="27"/>
  <c r="AB85" i="27"/>
  <c r="AC85" i="27"/>
  <c r="AB86" i="27"/>
  <c r="AC86" i="27"/>
  <c r="AB87" i="27"/>
  <c r="AC87" i="27"/>
  <c r="AB88" i="27"/>
  <c r="AC88" i="27"/>
  <c r="AB89" i="27"/>
  <c r="AC89" i="27"/>
  <c r="AB90" i="27"/>
  <c r="AC90" i="27"/>
  <c r="AB91" i="27"/>
  <c r="AC91" i="27"/>
  <c r="AB92" i="27"/>
  <c r="AC92" i="27"/>
  <c r="AB93" i="27"/>
  <c r="AC93" i="27"/>
  <c r="AB94" i="27"/>
  <c r="AC94" i="27"/>
  <c r="AB95" i="27"/>
  <c r="AC95" i="27"/>
  <c r="AB9" i="27"/>
  <c r="L16" i="27"/>
  <c r="AC10" i="27"/>
  <c r="AC11" i="27"/>
  <c r="AC12" i="27"/>
  <c r="AC13" i="27"/>
  <c r="AC14" i="27"/>
  <c r="AC15" i="27"/>
  <c r="AC17" i="27"/>
  <c r="AC18" i="27"/>
  <c r="AC19" i="27"/>
  <c r="AC20" i="27"/>
  <c r="AC21" i="27"/>
  <c r="AC22" i="27"/>
  <c r="AC23" i="27"/>
  <c r="AC24" i="27"/>
  <c r="AC25" i="27"/>
  <c r="AC26" i="27"/>
  <c r="AC27" i="27"/>
  <c r="AC28" i="27"/>
  <c r="AC29" i="27"/>
  <c r="AC30" i="27"/>
  <c r="AC31" i="27"/>
  <c r="AC32" i="27"/>
  <c r="AC33" i="27"/>
  <c r="AC34" i="27"/>
  <c r="AC35" i="27"/>
  <c r="AC36" i="27"/>
  <c r="AC37" i="27"/>
  <c r="AC38" i="27"/>
  <c r="AC39" i="27"/>
  <c r="AC40" i="27"/>
  <c r="AC41" i="27"/>
  <c r="AC42" i="27"/>
  <c r="AC43" i="27"/>
  <c r="AC44" i="27"/>
  <c r="AC45" i="27"/>
  <c r="AC46" i="27"/>
  <c r="AC47" i="27"/>
  <c r="AC48" i="27"/>
  <c r="AC9"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A95" i="27"/>
  <c r="AA94" i="27"/>
  <c r="AA93" i="27"/>
  <c r="AA92" i="27"/>
  <c r="AA91" i="27"/>
  <c r="AA90" i="27"/>
  <c r="AA89" i="27"/>
  <c r="AA88" i="27"/>
  <c r="AA87" i="27"/>
  <c r="AA86" i="27"/>
  <c r="AA85" i="27"/>
  <c r="AA84" i="27"/>
  <c r="AA83" i="27"/>
  <c r="AA82" i="27"/>
  <c r="AA81" i="27"/>
  <c r="AA60" i="27"/>
  <c r="AA59" i="27"/>
  <c r="AA58" i="27"/>
  <c r="AA48" i="27"/>
  <c r="AA47" i="27"/>
  <c r="AA46" i="27"/>
  <c r="AA45" i="27"/>
  <c r="AA44" i="27"/>
  <c r="AA43" i="27"/>
  <c r="AA42" i="27"/>
  <c r="AA41" i="27"/>
  <c r="AA40" i="27"/>
  <c r="AA39" i="27"/>
  <c r="AA38" i="27"/>
  <c r="AA37" i="27"/>
  <c r="AA36" i="27"/>
  <c r="AA35" i="27"/>
  <c r="AA34" i="27"/>
  <c r="AA33" i="27"/>
  <c r="AA32" i="27"/>
  <c r="AA31" i="27"/>
  <c r="AA30" i="27"/>
  <c r="AA29" i="27"/>
  <c r="AA28" i="27"/>
  <c r="AA27" i="27"/>
  <c r="AA26" i="27"/>
  <c r="AA25" i="27"/>
  <c r="AA24" i="27"/>
  <c r="AA23" i="27"/>
  <c r="AA22" i="27"/>
  <c r="AA21" i="27"/>
  <c r="AA20" i="27"/>
  <c r="AA19" i="27"/>
  <c r="AA18" i="27"/>
  <c r="AA17" i="27"/>
  <c r="AA16" i="27"/>
  <c r="AA15" i="27"/>
  <c r="AA14" i="27"/>
  <c r="AA13" i="27"/>
  <c r="AA12" i="27"/>
  <c r="AA11" i="27"/>
  <c r="AA10" i="27"/>
  <c r="AA9" i="27"/>
  <c r="X95" i="27"/>
  <c r="X94" i="27"/>
  <c r="X93" i="27"/>
  <c r="X92" i="27"/>
  <c r="X91" i="27"/>
  <c r="X90" i="27"/>
  <c r="X89" i="27"/>
  <c r="X88" i="27"/>
  <c r="X87" i="27"/>
  <c r="X86" i="27"/>
  <c r="X85" i="27"/>
  <c r="X84" i="27"/>
  <c r="X83" i="27"/>
  <c r="X82" i="27"/>
  <c r="X81" i="27"/>
  <c r="X60" i="27"/>
  <c r="X59" i="27"/>
  <c r="X58" i="27"/>
  <c r="X48" i="27"/>
  <c r="X47" i="27"/>
  <c r="X46" i="27"/>
  <c r="X45" i="27"/>
  <c r="X44" i="27"/>
  <c r="X43" i="27"/>
  <c r="X42" i="27"/>
  <c r="X41" i="27"/>
  <c r="X40" i="27"/>
  <c r="X39" i="27"/>
  <c r="X38" i="27"/>
  <c r="X37" i="27"/>
  <c r="X36" i="27"/>
  <c r="X35" i="27"/>
  <c r="X34" i="27"/>
  <c r="X33" i="27"/>
  <c r="X32" i="27"/>
  <c r="X31" i="27"/>
  <c r="X30" i="27"/>
  <c r="X29" i="27"/>
  <c r="X28" i="27"/>
  <c r="X27" i="27"/>
  <c r="X26" i="27"/>
  <c r="X25" i="27"/>
  <c r="X24" i="27"/>
  <c r="X23" i="27"/>
  <c r="X22" i="27"/>
  <c r="X21" i="27"/>
  <c r="X20" i="27"/>
  <c r="X19" i="27"/>
  <c r="X18" i="27"/>
  <c r="X17" i="27"/>
  <c r="X16" i="27"/>
  <c r="X15" i="27"/>
  <c r="X14" i="27"/>
  <c r="X13" i="27"/>
  <c r="X12" i="27"/>
  <c r="X11" i="27"/>
  <c r="X10" i="27"/>
  <c r="X9" i="27"/>
  <c r="U95" i="27"/>
  <c r="U94" i="27"/>
  <c r="U93" i="27"/>
  <c r="U92" i="27"/>
  <c r="U91" i="27"/>
  <c r="U90" i="27"/>
  <c r="U89" i="27"/>
  <c r="U88" i="27"/>
  <c r="U87" i="27"/>
  <c r="U86" i="27"/>
  <c r="U85" i="27"/>
  <c r="U84" i="27"/>
  <c r="U83" i="27"/>
  <c r="U82" i="27"/>
  <c r="U81" i="27"/>
  <c r="U60" i="27"/>
  <c r="U59" i="27"/>
  <c r="U58" i="27"/>
  <c r="U48" i="27"/>
  <c r="U47" i="27"/>
  <c r="U46" i="27"/>
  <c r="U45" i="27"/>
  <c r="U44" i="27"/>
  <c r="U43" i="27"/>
  <c r="U42" i="27"/>
  <c r="U41" i="27"/>
  <c r="U40" i="27"/>
  <c r="U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10" i="27"/>
  <c r="U9" i="27"/>
  <c r="R95" i="27"/>
  <c r="R94" i="27"/>
  <c r="R93" i="27"/>
  <c r="R92" i="27"/>
  <c r="R91" i="27"/>
  <c r="R90" i="27"/>
  <c r="R89" i="27"/>
  <c r="R88" i="27"/>
  <c r="R87" i="27"/>
  <c r="R86" i="27"/>
  <c r="R85" i="27"/>
  <c r="R84" i="27"/>
  <c r="R83" i="27"/>
  <c r="R82" i="27"/>
  <c r="R81" i="27"/>
  <c r="R60" i="27"/>
  <c r="R59" i="27"/>
  <c r="R58" i="27"/>
  <c r="R48" i="27"/>
  <c r="R47" i="27"/>
  <c r="R46" i="27"/>
  <c r="R45" i="27"/>
  <c r="R44" i="27"/>
  <c r="R43" i="27"/>
  <c r="R42" i="27"/>
  <c r="R41" i="27"/>
  <c r="R40" i="27"/>
  <c r="R39" i="27"/>
  <c r="R38" i="27"/>
  <c r="R37" i="27"/>
  <c r="R36" i="27"/>
  <c r="R35" i="27"/>
  <c r="R34" i="27"/>
  <c r="R33" i="27"/>
  <c r="R32" i="27"/>
  <c r="R31" i="27"/>
  <c r="R30" i="27"/>
  <c r="R29" i="27"/>
  <c r="R28" i="27"/>
  <c r="R27" i="27"/>
  <c r="R26" i="27"/>
  <c r="R25" i="27"/>
  <c r="R24" i="27"/>
  <c r="R23" i="27"/>
  <c r="R22" i="27"/>
  <c r="R21" i="27"/>
  <c r="R20" i="27"/>
  <c r="R19" i="27"/>
  <c r="R18" i="27"/>
  <c r="R17" i="27"/>
  <c r="R16" i="27"/>
  <c r="R15" i="27"/>
  <c r="R14" i="27"/>
  <c r="R13" i="27"/>
  <c r="R12" i="27"/>
  <c r="R11" i="27"/>
  <c r="R10" i="27"/>
  <c r="R9" i="27"/>
  <c r="O95" i="27"/>
  <c r="O94" i="27"/>
  <c r="O93" i="27"/>
  <c r="O92" i="27"/>
  <c r="O91" i="27"/>
  <c r="O90" i="27"/>
  <c r="O89" i="27"/>
  <c r="O88" i="27"/>
  <c r="O87" i="27"/>
  <c r="O86" i="27"/>
  <c r="O85" i="27"/>
  <c r="O84" i="27"/>
  <c r="O83" i="27"/>
  <c r="O82" i="27"/>
  <c r="O81" i="27"/>
  <c r="O60" i="27"/>
  <c r="O59" i="27"/>
  <c r="AC59" i="27" s="1"/>
  <c r="O58" i="27"/>
  <c r="O48" i="27"/>
  <c r="O47" i="27"/>
  <c r="O46" i="27"/>
  <c r="O45" i="27"/>
  <c r="O44" i="27"/>
  <c r="O43" i="27"/>
  <c r="O42" i="27"/>
  <c r="O41" i="27"/>
  <c r="O40" i="27"/>
  <c r="O39" i="27"/>
  <c r="O38" i="27"/>
  <c r="O37" i="27"/>
  <c r="O36" i="27"/>
  <c r="O35" i="27"/>
  <c r="O34" i="27"/>
  <c r="O33" i="27"/>
  <c r="O32" i="27"/>
  <c r="O31" i="27"/>
  <c r="O30" i="27"/>
  <c r="O29" i="27"/>
  <c r="O28" i="27"/>
  <c r="O27" i="27"/>
  <c r="O26" i="27"/>
  <c r="O25" i="27"/>
  <c r="O24" i="27"/>
  <c r="O23" i="27"/>
  <c r="O22" i="27"/>
  <c r="O21" i="27"/>
  <c r="O20" i="27"/>
  <c r="O19" i="27"/>
  <c r="O18" i="27"/>
  <c r="O17" i="27"/>
  <c r="O16" i="27"/>
  <c r="O15" i="27"/>
  <c r="O14" i="27"/>
  <c r="O13" i="27"/>
  <c r="O12" i="27"/>
  <c r="O11" i="27"/>
  <c r="O10" i="27"/>
  <c r="O9" i="27"/>
  <c r="L95" i="27"/>
  <c r="L94" i="27"/>
  <c r="L93" i="27"/>
  <c r="L92" i="27"/>
  <c r="L91" i="27"/>
  <c r="L90" i="27"/>
  <c r="L89" i="27"/>
  <c r="L88" i="27"/>
  <c r="L87" i="27"/>
  <c r="L86" i="27"/>
  <c r="L85" i="27"/>
  <c r="L84" i="27"/>
  <c r="L83" i="27"/>
  <c r="L82" i="27"/>
  <c r="L81" i="27"/>
  <c r="L60" i="27"/>
  <c r="L59" i="27"/>
  <c r="L58"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5" i="27"/>
  <c r="L14" i="27"/>
  <c r="L13" i="27"/>
  <c r="L12" i="27"/>
  <c r="L11" i="27"/>
  <c r="L10" i="27"/>
  <c r="L9" i="27"/>
  <c r="I95" i="27"/>
  <c r="I94" i="27"/>
  <c r="I93" i="27"/>
  <c r="I92" i="27"/>
  <c r="I91" i="27"/>
  <c r="I90" i="27"/>
  <c r="I89" i="27"/>
  <c r="I88" i="27"/>
  <c r="I87" i="27"/>
  <c r="I86" i="27"/>
  <c r="I85" i="27"/>
  <c r="I84" i="27"/>
  <c r="I83" i="27"/>
  <c r="I82" i="27"/>
  <c r="I81" i="27"/>
  <c r="I60" i="27"/>
  <c r="I59" i="27"/>
  <c r="AB59" i="27" s="1"/>
  <c r="I58"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K10" i="22"/>
  <c r="H5" i="15"/>
  <c r="C110" i="7"/>
  <c r="C109" i="7"/>
  <c r="C108" i="7"/>
  <c r="C107" i="7"/>
  <c r="C106" i="7"/>
  <c r="C74" i="7"/>
  <c r="C75" i="7"/>
  <c r="C76" i="7"/>
  <c r="C77" i="7"/>
  <c r="C78" i="7"/>
  <c r="C79" i="7"/>
  <c r="C80" i="7"/>
  <c r="C81" i="7"/>
  <c r="C44" i="7"/>
  <c r="C45" i="7"/>
  <c r="C46" i="7"/>
  <c r="C47" i="7"/>
  <c r="C48" i="7"/>
  <c r="C49" i="7"/>
  <c r="C50" i="7"/>
  <c r="K50" i="7"/>
  <c r="K49" i="7"/>
  <c r="K48" i="7"/>
  <c r="C16" i="7"/>
  <c r="C17" i="7"/>
  <c r="C18" i="7"/>
  <c r="C19" i="7"/>
  <c r="C20" i="7"/>
  <c r="C21" i="7"/>
  <c r="C22" i="7"/>
  <c r="C15" i="7"/>
  <c r="K17" i="7"/>
  <c r="K16" i="7"/>
  <c r="K15" i="7"/>
  <c r="K33" i="7"/>
  <c r="K34" i="7"/>
  <c r="K32" i="7"/>
  <c r="K31" i="7"/>
  <c r="K61" i="22"/>
  <c r="J61" i="22"/>
  <c r="I61" i="22"/>
  <c r="K60" i="22"/>
  <c r="J60" i="22"/>
  <c r="I60" i="22"/>
  <c r="K59" i="22"/>
  <c r="J59" i="22"/>
  <c r="I59" i="22"/>
  <c r="K58" i="22"/>
  <c r="J58" i="22"/>
  <c r="I58" i="22"/>
  <c r="K57" i="22"/>
  <c r="J57" i="22"/>
  <c r="I57" i="22"/>
  <c r="K56" i="22"/>
  <c r="J56" i="22"/>
  <c r="I56" i="22"/>
  <c r="K40" i="15"/>
  <c r="J40" i="15"/>
  <c r="I40" i="15"/>
  <c r="K39" i="15"/>
  <c r="J39" i="15"/>
  <c r="I39" i="15"/>
  <c r="K38" i="15"/>
  <c r="J38" i="15"/>
  <c r="I38" i="15"/>
  <c r="K37" i="15"/>
  <c r="J37" i="15"/>
  <c r="I37" i="15"/>
  <c r="K41" i="22"/>
  <c r="J41" i="22"/>
  <c r="I41" i="22"/>
  <c r="K40" i="22"/>
  <c r="J40" i="22"/>
  <c r="I40" i="22"/>
  <c r="K39" i="22"/>
  <c r="J39" i="22"/>
  <c r="I39" i="22"/>
  <c r="K38" i="22"/>
  <c r="J38" i="22"/>
  <c r="I38" i="22"/>
  <c r="K37" i="22"/>
  <c r="J37" i="22"/>
  <c r="I37" i="22"/>
  <c r="K36" i="22"/>
  <c r="J36" i="22"/>
  <c r="I36" i="22"/>
  <c r="K35" i="22"/>
  <c r="J35" i="22"/>
  <c r="I35" i="22"/>
  <c r="K34" i="22"/>
  <c r="J34" i="22"/>
  <c r="I34" i="22"/>
  <c r="K33" i="22"/>
  <c r="J33" i="22"/>
  <c r="I33" i="22"/>
  <c r="K32" i="22"/>
  <c r="J32" i="22"/>
  <c r="I32" i="22"/>
  <c r="K31" i="22"/>
  <c r="J31" i="22"/>
  <c r="I31" i="22"/>
  <c r="K30" i="22"/>
  <c r="J30" i="22"/>
  <c r="I30" i="22"/>
  <c r="K29" i="22"/>
  <c r="J29" i="22"/>
  <c r="I29" i="22"/>
  <c r="K47" i="22"/>
  <c r="J47" i="22"/>
  <c r="I47" i="22"/>
  <c r="K46" i="22"/>
  <c r="J46" i="22"/>
  <c r="I46" i="22"/>
  <c r="K45" i="22"/>
  <c r="J45" i="22"/>
  <c r="I45" i="22"/>
  <c r="K44" i="22"/>
  <c r="J44" i="22"/>
  <c r="I44" i="22"/>
  <c r="K43" i="22"/>
  <c r="J43" i="22"/>
  <c r="I43" i="22"/>
  <c r="K42" i="22"/>
  <c r="J42" i="22"/>
  <c r="I42" i="22"/>
  <c r="K28" i="22"/>
  <c r="J28" i="22"/>
  <c r="I28" i="22"/>
  <c r="K27" i="22"/>
  <c r="J27" i="22"/>
  <c r="I27" i="22"/>
  <c r="K26" i="22"/>
  <c r="J26" i="22"/>
  <c r="I26" i="22"/>
  <c r="K25" i="22"/>
  <c r="J25" i="22"/>
  <c r="I25" i="22"/>
  <c r="K24" i="22"/>
  <c r="J24" i="22"/>
  <c r="I24" i="22"/>
  <c r="K23" i="22"/>
  <c r="J23" i="22"/>
  <c r="I23" i="22"/>
  <c r="K71" i="15"/>
  <c r="J71" i="15"/>
  <c r="I71" i="15"/>
  <c r="K70" i="15"/>
  <c r="J70" i="15"/>
  <c r="I70" i="15"/>
  <c r="K69" i="15"/>
  <c r="J69" i="15"/>
  <c r="I69" i="15"/>
  <c r="K68" i="15"/>
  <c r="J68" i="15"/>
  <c r="I68" i="15"/>
  <c r="K67" i="15"/>
  <c r="J67" i="15"/>
  <c r="I67" i="15"/>
  <c r="K66" i="15"/>
  <c r="J66" i="15"/>
  <c r="I66" i="15"/>
  <c r="K65" i="15"/>
  <c r="J65" i="15"/>
  <c r="I65" i="15"/>
  <c r="K64" i="15"/>
  <c r="J64" i="15"/>
  <c r="I64" i="15"/>
  <c r="K63" i="15"/>
  <c r="J63" i="15"/>
  <c r="I63" i="15"/>
  <c r="K29" i="15"/>
  <c r="J29" i="15"/>
  <c r="I29" i="15"/>
  <c r="K28" i="15"/>
  <c r="J28" i="15"/>
  <c r="I28" i="15"/>
  <c r="K27" i="15"/>
  <c r="J27" i="15"/>
  <c r="I27" i="15"/>
  <c r="K26" i="15"/>
  <c r="J26" i="15"/>
  <c r="I26" i="15"/>
  <c r="K25" i="15"/>
  <c r="J25" i="15"/>
  <c r="I25" i="15"/>
  <c r="K24" i="15"/>
  <c r="J24" i="15"/>
  <c r="I24" i="15"/>
  <c r="K23" i="15"/>
  <c r="J23" i="15"/>
  <c r="I23" i="15"/>
  <c r="K22" i="15"/>
  <c r="J22" i="15"/>
  <c r="I22" i="15"/>
  <c r="K21" i="15"/>
  <c r="J21" i="15"/>
  <c r="I21" i="15"/>
  <c r="K20" i="15"/>
  <c r="J20" i="15"/>
  <c r="I20" i="15"/>
  <c r="K19" i="15"/>
  <c r="J19" i="15"/>
  <c r="I19" i="15"/>
  <c r="K18" i="15"/>
  <c r="J18" i="15"/>
  <c r="I18" i="15"/>
  <c r="K17" i="15"/>
  <c r="J17" i="15"/>
  <c r="I17" i="15"/>
  <c r="K16" i="15"/>
  <c r="J16" i="15"/>
  <c r="I16" i="15"/>
  <c r="K15" i="15"/>
  <c r="J15" i="15"/>
  <c r="I15" i="15"/>
  <c r="K14" i="15"/>
  <c r="J14" i="15"/>
  <c r="I14" i="15"/>
  <c r="K13" i="15"/>
  <c r="J13" i="15"/>
  <c r="I13" i="15"/>
  <c r="K12" i="15"/>
  <c r="J12" i="15"/>
  <c r="I12" i="15"/>
  <c r="C72" i="7"/>
  <c r="C73" i="7"/>
  <c r="C71" i="7"/>
  <c r="C101" i="7"/>
  <c r="C102" i="7"/>
  <c r="C103" i="7"/>
  <c r="C104" i="7"/>
  <c r="C105" i="7"/>
  <c r="C100" i="7"/>
  <c r="C42" i="7"/>
  <c r="C43" i="7"/>
  <c r="C51" i="7"/>
  <c r="C41" i="7"/>
  <c r="C14" i="7"/>
  <c r="C23" i="7"/>
  <c r="C13" i="7"/>
  <c r="D86" i="7"/>
  <c r="E86" i="7"/>
  <c r="F86" i="7"/>
  <c r="G86" i="7"/>
  <c r="H86" i="7"/>
  <c r="I86" i="7"/>
  <c r="J86" i="7"/>
  <c r="E28" i="7"/>
  <c r="F28" i="7"/>
  <c r="G28" i="7"/>
  <c r="H28" i="7"/>
  <c r="I28" i="7"/>
  <c r="J28" i="7"/>
  <c r="D28" i="7"/>
  <c r="I67" i="22"/>
  <c r="I68" i="22"/>
  <c r="I69" i="22"/>
  <c r="I70" i="22"/>
  <c r="I71" i="22"/>
  <c r="I72" i="15"/>
  <c r="I73" i="15"/>
  <c r="I74" i="15"/>
  <c r="I35" i="15"/>
  <c r="I36" i="15"/>
  <c r="J73" i="22"/>
  <c r="I73" i="22"/>
  <c r="K73" i="22"/>
  <c r="K72" i="22"/>
  <c r="J72" i="22"/>
  <c r="I72" i="22"/>
  <c r="K71" i="22"/>
  <c r="J71" i="22"/>
  <c r="K70" i="22"/>
  <c r="J70" i="22"/>
  <c r="K69" i="22"/>
  <c r="J69" i="22"/>
  <c r="K68" i="22"/>
  <c r="J68" i="22"/>
  <c r="K67" i="22"/>
  <c r="J67" i="22"/>
  <c r="K66" i="22"/>
  <c r="J66" i="22"/>
  <c r="I66" i="22"/>
  <c r="K65" i="22"/>
  <c r="J65" i="22"/>
  <c r="I65" i="22"/>
  <c r="J64" i="22"/>
  <c r="I64" i="22"/>
  <c r="K64" i="22"/>
  <c r="K63" i="22"/>
  <c r="J63" i="22"/>
  <c r="I63" i="22"/>
  <c r="K62" i="22"/>
  <c r="I62" i="22"/>
  <c r="J62" i="22"/>
  <c r="J55" i="22"/>
  <c r="I55" i="22"/>
  <c r="K55" i="22"/>
  <c r="J54" i="22"/>
  <c r="I54" i="22"/>
  <c r="K48" i="22"/>
  <c r="J48" i="22"/>
  <c r="I48" i="22"/>
  <c r="K22" i="22"/>
  <c r="J22" i="22"/>
  <c r="I22" i="22"/>
  <c r="K21" i="22"/>
  <c r="J21" i="22"/>
  <c r="I21" i="22"/>
  <c r="K20" i="22"/>
  <c r="J20" i="22"/>
  <c r="I20" i="22"/>
  <c r="K19" i="22"/>
  <c r="J19" i="22"/>
  <c r="I19" i="22"/>
  <c r="K18" i="22"/>
  <c r="J18" i="22"/>
  <c r="I18" i="22"/>
  <c r="K17" i="22"/>
  <c r="J17" i="22"/>
  <c r="I17" i="22"/>
  <c r="K16" i="22"/>
  <c r="J16" i="22"/>
  <c r="I16" i="22"/>
  <c r="K15" i="22"/>
  <c r="J15" i="22"/>
  <c r="I15" i="22"/>
  <c r="K14" i="22"/>
  <c r="J14" i="22"/>
  <c r="I14" i="22"/>
  <c r="J13" i="22"/>
  <c r="I13" i="22"/>
  <c r="K13" i="22"/>
  <c r="K12" i="22"/>
  <c r="J12" i="22"/>
  <c r="I12" i="22"/>
  <c r="K11" i="22"/>
  <c r="I11" i="22"/>
  <c r="J11" i="22"/>
  <c r="J10" i="22"/>
  <c r="I10" i="22"/>
  <c r="J9" i="22"/>
  <c r="I9" i="22"/>
  <c r="J57" i="15"/>
  <c r="K58" i="15"/>
  <c r="J59" i="15"/>
  <c r="K59" i="15"/>
  <c r="J60" i="15"/>
  <c r="J61" i="15"/>
  <c r="K61" i="15"/>
  <c r="J62" i="15"/>
  <c r="K62" i="15"/>
  <c r="J72" i="15"/>
  <c r="K72" i="15"/>
  <c r="J73" i="15"/>
  <c r="K73" i="15"/>
  <c r="J74" i="15"/>
  <c r="K74" i="15"/>
  <c r="J75" i="15"/>
  <c r="J56" i="15"/>
  <c r="I75" i="15"/>
  <c r="K75" i="15"/>
  <c r="I62" i="15"/>
  <c r="I61" i="15"/>
  <c r="I60" i="15"/>
  <c r="K60" i="15"/>
  <c r="I59" i="15"/>
  <c r="I58" i="15"/>
  <c r="J58" i="15"/>
  <c r="I57" i="15"/>
  <c r="K57" i="15"/>
  <c r="I56" i="15"/>
  <c r="K33" i="15"/>
  <c r="K34" i="15"/>
  <c r="K35" i="15"/>
  <c r="K36" i="15"/>
  <c r="K41" i="15"/>
  <c r="K42" i="15"/>
  <c r="K43" i="15"/>
  <c r="K44" i="15"/>
  <c r="K45" i="15"/>
  <c r="K46" i="15"/>
  <c r="K47" i="15"/>
  <c r="K48" i="15"/>
  <c r="K49" i="15"/>
  <c r="J11" i="15"/>
  <c r="J31" i="15"/>
  <c r="J34" i="15"/>
  <c r="J35" i="15"/>
  <c r="J36" i="15"/>
  <c r="J41" i="15"/>
  <c r="J42" i="15"/>
  <c r="J43" i="15"/>
  <c r="J44" i="15"/>
  <c r="J45" i="15"/>
  <c r="J46" i="15"/>
  <c r="J47" i="15"/>
  <c r="J48" i="15"/>
  <c r="J49" i="15"/>
  <c r="I49" i="15"/>
  <c r="I48" i="15"/>
  <c r="I47" i="15"/>
  <c r="I46" i="15"/>
  <c r="I45" i="15"/>
  <c r="I44" i="15"/>
  <c r="I43" i="15"/>
  <c r="I42" i="15"/>
  <c r="I41" i="15"/>
  <c r="I34" i="15"/>
  <c r="I33" i="15"/>
  <c r="J33" i="15"/>
  <c r="I32" i="15"/>
  <c r="K32" i="15"/>
  <c r="I31" i="15"/>
  <c r="K31" i="15"/>
  <c r="I30" i="15"/>
  <c r="J30" i="15"/>
  <c r="I11" i="15"/>
  <c r="K11" i="15"/>
  <c r="I10" i="15"/>
  <c r="K30" i="15"/>
  <c r="J32" i="15"/>
  <c r="K9" i="22"/>
  <c r="K54" i="22"/>
  <c r="K56" i="15"/>
  <c r="K10" i="15"/>
  <c r="H24" i="7"/>
  <c r="I24" i="7"/>
  <c r="J24" i="7"/>
  <c r="J53" i="7" s="1"/>
  <c r="J55" i="7" s="1"/>
  <c r="J57" i="7" s="1"/>
  <c r="G24" i="7"/>
  <c r="K13" i="7"/>
  <c r="K24" i="7" s="1"/>
  <c r="K38" i="7"/>
  <c r="K37" i="7"/>
  <c r="K36" i="7"/>
  <c r="K35" i="7"/>
  <c r="K47" i="7"/>
  <c r="K51" i="7"/>
  <c r="K41" i="7"/>
  <c r="K22" i="7"/>
  <c r="K21" i="7"/>
  <c r="K20" i="7"/>
  <c r="K46" i="7"/>
  <c r="K45" i="7"/>
  <c r="K39" i="7"/>
  <c r="K29" i="7"/>
  <c r="K44" i="7"/>
  <c r="K43" i="7"/>
  <c r="K42" i="7"/>
  <c r="D24" i="7"/>
  <c r="K23" i="7"/>
  <c r="K14" i="7"/>
  <c r="K18" i="7"/>
  <c r="K19" i="7"/>
  <c r="E24" i="7"/>
  <c r="F24" i="7"/>
  <c r="I53" i="7" l="1"/>
  <c r="I55" i="7" s="1"/>
  <c r="I57" i="7" s="1"/>
  <c r="G53" i="7"/>
  <c r="G55" i="7" s="1"/>
  <c r="G57" i="7" s="1"/>
  <c r="H53" i="7"/>
  <c r="H55" i="7" s="1"/>
  <c r="H57" i="7" s="1"/>
  <c r="D53" i="7"/>
  <c r="F53" i="7"/>
  <c r="F55" i="7" s="1"/>
  <c r="F57" i="7" s="1"/>
  <c r="E56" i="25"/>
  <c r="R49" i="27"/>
  <c r="X49" i="27"/>
  <c r="R96" i="27"/>
  <c r="X96" i="27"/>
  <c r="U49" i="27"/>
  <c r="AA96" i="27"/>
  <c r="AB10" i="27"/>
  <c r="AB49" i="27" s="1"/>
  <c r="L96" i="27"/>
  <c r="AA49" i="27"/>
  <c r="O96" i="27"/>
  <c r="U96" i="27"/>
  <c r="L49" i="27"/>
  <c r="AC16" i="27"/>
  <c r="AC49" i="27" s="1"/>
  <c r="O49" i="27"/>
  <c r="I49" i="27"/>
  <c r="I96" i="27"/>
  <c r="AB96" i="27"/>
  <c r="AC96" i="27"/>
  <c r="J10" i="15"/>
  <c r="J50" i="15" s="1"/>
  <c r="K49" i="22"/>
  <c r="I74" i="22"/>
  <c r="J74" i="22"/>
  <c r="I49" i="22"/>
  <c r="I76" i="15"/>
  <c r="E6" i="15" s="1"/>
  <c r="E37" i="25" s="1"/>
  <c r="J76" i="15"/>
  <c r="K76" i="15"/>
  <c r="I50" i="15"/>
  <c r="D6" i="15" s="1"/>
  <c r="E35" i="25" s="1"/>
  <c r="E18" i="28" s="1"/>
  <c r="E24" i="28" s="1"/>
  <c r="J49" i="22"/>
  <c r="K74" i="22"/>
  <c r="K50" i="15"/>
  <c r="E43" i="25" l="1"/>
  <c r="E49" i="25" s="1"/>
  <c r="E41" i="25"/>
  <c r="M24" i="7"/>
  <c r="D5" i="22"/>
  <c r="H64" i="7"/>
  <c r="F64" i="7"/>
  <c r="D64" i="7"/>
  <c r="E64" i="7"/>
  <c r="G64" i="7"/>
  <c r="J64" i="7"/>
  <c r="I64" i="7"/>
  <c r="G35" i="25"/>
  <c r="E5" i="22"/>
  <c r="G37" i="25"/>
  <c r="S35" i="25"/>
  <c r="Q35" i="25"/>
  <c r="O35" i="25"/>
  <c r="M35" i="25"/>
  <c r="K35" i="25"/>
  <c r="I35" i="25"/>
  <c r="S37" i="25"/>
  <c r="Q37" i="25"/>
  <c r="O37" i="25"/>
  <c r="M37" i="25"/>
  <c r="K37" i="25"/>
  <c r="I37" i="25"/>
  <c r="F6" i="15"/>
  <c r="H82" i="7" l="1"/>
  <c r="D82" i="7"/>
  <c r="D83" i="7" s="1"/>
  <c r="I82" i="7"/>
  <c r="E82" i="7"/>
  <c r="E83" i="7" s="1"/>
  <c r="F82" i="7"/>
  <c r="F83" i="7" s="1"/>
  <c r="J82" i="7"/>
  <c r="J83" i="7" s="1"/>
  <c r="G82" i="7"/>
  <c r="G83" i="7" s="1"/>
  <c r="F5" i="22"/>
  <c r="D65" i="7"/>
  <c r="J65" i="7"/>
  <c r="F65" i="7"/>
  <c r="G65" i="7"/>
  <c r="Q41" i="25"/>
  <c r="Q43" i="25" s="1"/>
  <c r="Q49" i="25" s="1"/>
  <c r="H65" i="7"/>
  <c r="H83" i="7"/>
  <c r="G41" i="25"/>
  <c r="G43" i="25" s="1"/>
  <c r="G49" i="25" s="1"/>
  <c r="G52" i="25" s="1"/>
  <c r="E65" i="7"/>
  <c r="K41" i="25"/>
  <c r="K43" i="25" s="1"/>
  <c r="K49" i="25" s="1"/>
  <c r="I65" i="7"/>
  <c r="I83" i="7"/>
  <c r="M41" i="25"/>
  <c r="M43" i="25" s="1"/>
  <c r="M49" i="25" s="1"/>
  <c r="O41" i="25"/>
  <c r="O43" i="25" s="1"/>
  <c r="O49" i="25" s="1"/>
  <c r="S41" i="25"/>
  <c r="S43" i="25" s="1"/>
  <c r="S49" i="25" s="1"/>
  <c r="I41" i="25"/>
  <c r="I43" i="25" s="1"/>
  <c r="I49" i="25" s="1"/>
  <c r="E57" i="25" l="1"/>
  <c r="I52" i="25"/>
  <c r="E112" i="7" s="1"/>
  <c r="O52" i="25"/>
  <c r="H112" i="7" s="1"/>
  <c r="M52" i="25"/>
  <c r="S52" i="25"/>
  <c r="J112" i="7" s="1"/>
  <c r="Q52" i="25"/>
  <c r="I112" i="7" s="1"/>
  <c r="K52" i="25"/>
  <c r="F112" i="7" s="1"/>
  <c r="F66" i="7"/>
  <c r="F115" i="7" s="1"/>
  <c r="G66" i="7"/>
  <c r="G115" i="7" s="1"/>
  <c r="E66" i="7"/>
  <c r="E115" i="7" s="1"/>
  <c r="I66" i="7"/>
  <c r="I115" i="7" s="1"/>
  <c r="J66" i="7"/>
  <c r="J115" i="7" s="1"/>
  <c r="H66" i="7"/>
  <c r="H115" i="7" s="1"/>
  <c r="D66" i="7"/>
  <c r="D115" i="7" s="1"/>
  <c r="E52" i="25" l="1"/>
  <c r="E54" i="25" s="1"/>
  <c r="G112" i="7"/>
  <c r="G114" i="7" s="1"/>
  <c r="G116" i="7" s="1"/>
  <c r="I114" i="7"/>
  <c r="I116" i="7" s="1"/>
  <c r="J114" i="7"/>
  <c r="J116" i="7" s="1"/>
  <c r="H114" i="7"/>
  <c r="H116" i="7" s="1"/>
  <c r="F114" i="7"/>
  <c r="F116" i="7" s="1"/>
  <c r="E114" i="7"/>
  <c r="E116" i="7" s="1"/>
  <c r="M54" i="25"/>
  <c r="D112" i="7"/>
  <c r="S54" i="25"/>
  <c r="K54" i="25"/>
  <c r="O54" i="25"/>
  <c r="G54" i="25"/>
  <c r="Q54" i="25"/>
  <c r="I54" i="25"/>
  <c r="H56" i="7" l="1"/>
  <c r="I56" i="7"/>
  <c r="J56" i="7"/>
  <c r="K56" i="7"/>
  <c r="D56" i="7"/>
  <c r="E56" i="7"/>
  <c r="F56" i="7"/>
  <c r="G56" i="7"/>
  <c r="E53" i="7"/>
  <c r="D114" i="7" l="1"/>
  <c r="D116" i="7" s="1"/>
  <c r="O15" i="25" s="1" a="1"/>
  <c r="O15" i="25" s="1"/>
  <c r="K53" i="7"/>
  <c r="E55" i="7"/>
  <c r="E57" i="7" s="1"/>
  <c r="K30" i="7" l="1"/>
  <c r="K55" i="7" s="1"/>
  <c r="M55" i="7" s="1"/>
  <c r="D55" i="7"/>
  <c r="D57" i="7" s="1"/>
  <c r="K57" i="7" l="1"/>
  <c r="E50" i="28"/>
  <c r="E61" i="28" s="1"/>
  <c r="E59" i="28" l="1"/>
  <c r="E63" i="28" l="1"/>
  <c r="E22" i="28" s="1"/>
  <c r="E26" i="28" s="1"/>
  <c r="E28" i="28" s="1"/>
  <c r="E30"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<sst xmlns="http://schemas.openxmlformats.org/spreadsheetml/2006/main" count="362" uniqueCount="138">
  <si>
    <t>Total</t>
  </si>
  <si>
    <t>Kostenstelle (Institution)</t>
  </si>
  <si>
    <t>Total*</t>
  </si>
  <si>
    <t>Kostenart</t>
  </si>
  <si>
    <t>Drittmittel (Quelle hier angeben)</t>
  </si>
  <si>
    <t>Hinweise:</t>
  </si>
  <si>
    <t>Datum:</t>
  </si>
  <si>
    <t>Betriebskosten</t>
  </si>
  <si>
    <t>Investitionskosten</t>
  </si>
  <si>
    <t>Kosten</t>
  </si>
  <si>
    <t>* Gesamttotal muss mit der Summen der internen und externen Projektkosten übereinstimmen (Mappe «Investitionskosten» und «Betriebskosten»)</t>
  </si>
  <si>
    <t>Externe Kosten</t>
  </si>
  <si>
    <t>Interne Kosten</t>
  </si>
  <si>
    <t>Massnahmentitel:</t>
  </si>
  <si>
    <t>20xx</t>
  </si>
  <si>
    <t>Investitionskosten (CAPEX):</t>
  </si>
  <si>
    <t>CHF</t>
  </si>
  <si>
    <t>Kosten der konventionellen Technik:</t>
  </si>
  <si>
    <t>Beantragte Investitionsbeiträge (BFE)**</t>
  </si>
  <si>
    <t>CAPEX</t>
  </si>
  <si>
    <t>Finanzierungsquelle</t>
  </si>
  <si>
    <t>Externe Drittmittel (Quelle hier angeben)</t>
  </si>
  <si>
    <t>OPEX</t>
  </si>
  <si>
    <t>Verteilung der Betriebskosten über die Projektpartner und Zeit</t>
  </si>
  <si>
    <t>Kosten der Massnahme (neuartig):</t>
  </si>
  <si>
    <t>Anrechenbare Kosten:</t>
  </si>
  <si>
    <t>(entweder 50% CAPEX (falls &lt; 20 mio.) oder Mehrkosten)</t>
  </si>
  <si>
    <t>Verteilung der Investitionskosten über die Projektpartner und Zeit.</t>
  </si>
  <si>
    <t>(Die zeitliche Verteilung ist rein informativ und kann Sie bei der Definition von Zwischenzielen unterstützen.)</t>
  </si>
  <si>
    <t>Investitionsbeitrag:</t>
  </si>
  <si>
    <t>Anzahl oder Aufwand [h]</t>
  </si>
  <si>
    <t>Kosten [CHF]</t>
  </si>
  <si>
    <t>Anzahl [Stk/a], Aufwand [h/a] oder Energie [MWh/a]</t>
  </si>
  <si>
    <t>Zeitraum der Umsetzung der Massnahme</t>
  </si>
  <si>
    <t>Betrieb der Massnahme über 7 Jahre</t>
  </si>
  <si>
    <t>Investitionskosten neuartige Technik</t>
  </si>
  <si>
    <t>Einsparungen/ Mehrkosten</t>
  </si>
  <si>
    <t>Ausfüllen der Tabellen</t>
  </si>
  <si>
    <t>Kosten Massnahme, anrechenbare Kosten, Finanzhilfe</t>
  </si>
  <si>
    <t>Finanzhilfe</t>
  </si>
  <si>
    <t>Beantragte Finanzhilfe:</t>
  </si>
  <si>
    <t>Möglichkeiten Gesuch um Finanzhilfe für die Umsetzung der neuartigen Technologie</t>
  </si>
  <si>
    <t>Welche Tabellen sind für die verschiedenen Arten von Förderanträgen auszufüllen?</t>
  </si>
  <si>
    <r>
      <t xml:space="preserve">Gesuch um Finanzhilfe - Investitionsbeiträge: für </t>
    </r>
    <r>
      <rPr>
        <b/>
        <sz val="10"/>
        <color theme="1"/>
        <rFont val="Arial"/>
        <family val="2"/>
      </rPr>
      <t>CAPEX</t>
    </r>
    <r>
      <rPr>
        <sz val="10"/>
        <color theme="1"/>
        <rFont val="Arial"/>
        <family val="2"/>
      </rPr>
      <t xml:space="preserve"> neuartiger Technologie </t>
    </r>
    <r>
      <rPr>
        <b/>
        <sz val="10"/>
        <color theme="1"/>
        <rFont val="Arial"/>
        <family val="2"/>
      </rPr>
      <t>&lt; 40 Mio. CHF</t>
    </r>
    <r>
      <rPr>
        <sz val="10"/>
        <color theme="1"/>
        <rFont val="Arial"/>
        <family val="2"/>
      </rPr>
      <t xml:space="preserve">
Gesuch um Finanzhilfe - Betriebsbeiträge: </t>
    </r>
    <r>
      <rPr>
        <b/>
        <sz val="10"/>
        <color theme="1"/>
        <rFont val="Arial"/>
        <family val="2"/>
      </rPr>
      <t>NEIN</t>
    </r>
  </si>
  <si>
    <r>
      <t xml:space="preserve">Gesuch um Finanzhilfe - Investitionsbeiträge: für </t>
    </r>
    <r>
      <rPr>
        <b/>
        <sz val="10"/>
        <color theme="1"/>
        <rFont val="Arial"/>
        <family val="2"/>
      </rPr>
      <t>CAPEX</t>
    </r>
    <r>
      <rPr>
        <sz val="10"/>
        <color theme="1"/>
        <rFont val="Arial"/>
        <family val="2"/>
      </rPr>
      <t xml:space="preserve"> neuartiger Technologie </t>
    </r>
    <r>
      <rPr>
        <b/>
        <sz val="10"/>
        <color theme="1"/>
        <rFont val="Arial"/>
        <family val="2"/>
      </rPr>
      <t>&lt; 40 Mio. CHF</t>
    </r>
    <r>
      <rPr>
        <sz val="10"/>
        <color theme="1"/>
        <rFont val="Arial"/>
        <family val="2"/>
      </rPr>
      <t xml:space="preserve">
Gesuch um Finanzhilfe - Betriebsbeiträge: </t>
    </r>
    <r>
      <rPr>
        <b/>
        <sz val="10"/>
        <color theme="1"/>
        <rFont val="Arial"/>
        <family val="2"/>
      </rPr>
      <t>JA</t>
    </r>
  </si>
  <si>
    <r>
      <t xml:space="preserve">Gesuch um Finanzhilfe - Investitionsbeiträge: für </t>
    </r>
    <r>
      <rPr>
        <b/>
        <sz val="10"/>
        <color theme="1"/>
        <rFont val="Arial"/>
        <family val="2"/>
      </rPr>
      <t>CAPEX</t>
    </r>
    <r>
      <rPr>
        <sz val="10"/>
        <color theme="1"/>
        <rFont val="Arial"/>
        <family val="2"/>
      </rPr>
      <t xml:space="preserve"> neuartiger Technologie </t>
    </r>
    <r>
      <rPr>
        <b/>
        <sz val="10"/>
        <color theme="1"/>
        <rFont val="Arial"/>
        <family val="2"/>
      </rPr>
      <t>&gt; 40 Mio. CHF</t>
    </r>
    <r>
      <rPr>
        <sz val="10"/>
        <color theme="1"/>
        <rFont val="Arial"/>
        <family val="2"/>
      </rPr>
      <t xml:space="preserve">
Gesuch um Finanzhilfe - Betriebsbeiträge: </t>
    </r>
    <r>
      <rPr>
        <b/>
        <sz val="10"/>
        <color theme="1"/>
        <rFont val="Arial"/>
        <family val="2"/>
      </rPr>
      <t>NEIN</t>
    </r>
  </si>
  <si>
    <r>
      <t xml:space="preserve">Gesuch um Finanzhilfe - Investitionsbeiträge: für </t>
    </r>
    <r>
      <rPr>
        <b/>
        <sz val="10"/>
        <color theme="1"/>
        <rFont val="Arial"/>
        <family val="2"/>
      </rPr>
      <t>CAPEX</t>
    </r>
    <r>
      <rPr>
        <sz val="10"/>
        <color theme="1"/>
        <rFont val="Arial"/>
        <family val="2"/>
      </rPr>
      <t xml:space="preserve"> neuartiger Technologie</t>
    </r>
    <r>
      <rPr>
        <b/>
        <sz val="10"/>
        <color theme="1"/>
        <rFont val="Arial"/>
        <family val="2"/>
      </rPr>
      <t xml:space="preserve"> &gt; 40 Mio. CHF</t>
    </r>
    <r>
      <rPr>
        <sz val="10"/>
        <color theme="1"/>
        <rFont val="Arial"/>
        <family val="2"/>
      </rPr>
      <t xml:space="preserve">
Gesuch um Finanzhilfe - Betriebsbeiträge: </t>
    </r>
    <r>
      <rPr>
        <b/>
        <sz val="10"/>
        <color theme="1"/>
        <rFont val="Arial"/>
        <family val="2"/>
      </rPr>
      <t>JA</t>
    </r>
  </si>
  <si>
    <t xml:space="preserve"> </t>
  </si>
  <si>
    <t>Drittmittel</t>
  </si>
  <si>
    <t>Beschreibung der Kosten</t>
  </si>
  <si>
    <t>Schätzung Investitionskosten konventionelle Technik</t>
  </si>
  <si>
    <t>Eigenmittel der Gesuchsteller (Institution)</t>
  </si>
  <si>
    <t>Gesuchsteller:in (Vertreter:in im Falle eines Zusammenschlusses):</t>
  </si>
  <si>
    <t xml:space="preserve">Weitere Gesuchstellende (im Falle eines Zusammenschlusses): </t>
  </si>
  <si>
    <t>Stückpreis [CHF] oder Stundenansatz [CHF/h]</t>
  </si>
  <si>
    <t>Stückpreis [CHF], Stundenansatz [CHF/h] oder Energiekosten [CHF/MWh]</t>
  </si>
  <si>
    <t>Kostenbeschreibung 
(falls für die Plausibilisierung zweckmässig)</t>
  </si>
  <si>
    <t>Kostenbezeichnung</t>
  </si>
  <si>
    <t>Arbeitspacket</t>
  </si>
  <si>
    <r>
      <t xml:space="preserve">Gesuch um Finanzhilfe - Investitionsbeiträge: </t>
    </r>
    <r>
      <rPr>
        <b/>
        <sz val="10"/>
        <rFont val="Arial"/>
        <family val="2"/>
      </rPr>
      <t>NEIN</t>
    </r>
    <r>
      <rPr>
        <sz val="10"/>
        <rFont val="Arial"/>
        <family val="2"/>
      </rPr>
      <t xml:space="preserve">
Gesuch um Finanzhilfe - Betriebsbeiträge: </t>
    </r>
    <r>
      <rPr>
        <b/>
        <sz val="10"/>
        <rFont val="Arial"/>
        <family val="2"/>
      </rPr>
      <t>JA</t>
    </r>
  </si>
  <si>
    <r>
      <t>Füllen Sie in allen Arbeitsmappen die gelb markierten Felder aus (</t>
    </r>
    <r>
      <rPr>
        <b/>
        <i/>
        <sz val="10"/>
        <color theme="1"/>
        <rFont val="Arial"/>
        <family val="2"/>
      </rPr>
      <t>wo zutreffend</t>
    </r>
    <r>
      <rPr>
        <i/>
        <sz val="10"/>
        <color theme="1"/>
        <rFont val="Arial"/>
        <family val="2"/>
      </rPr>
      <t xml:space="preserve">).
</t>
    </r>
    <r>
      <rPr>
        <i/>
        <sz val="10"/>
        <rFont val="Arial"/>
        <family val="2"/>
      </rPr>
      <t>Beachten Sie die Arbeitsmappe "(0) Hilfe zum Ausfüllen" für eine Anleitung zu den auszufüllenden Tabellen.</t>
    </r>
    <r>
      <rPr>
        <i/>
        <sz val="10"/>
        <color theme="1"/>
        <rFont val="Arial"/>
        <family val="2"/>
      </rPr>
      <t xml:space="preserve">
Die in diesem Dokument angegebenen Zahlen sind </t>
    </r>
    <r>
      <rPr>
        <b/>
        <i/>
        <sz val="10"/>
        <color theme="1"/>
        <rFont val="Arial"/>
        <family val="2"/>
      </rPr>
      <t>Richtwerte</t>
    </r>
    <r>
      <rPr>
        <i/>
        <sz val="10"/>
        <color theme="1"/>
        <rFont val="Arial"/>
        <family val="2"/>
      </rPr>
      <t xml:space="preserve">. Sie dienen der Ermittlung der Projektfinanzierung und können sich je nach Ergebnis der Bewertung des Förderantrags ändern.
Bei Zusammenschlüssen: Unter "Weitere Gesuchstellende" sind alle Gesuchstellenden aufzuführen, die zusammen mit der/dem vertretenden Gesuchsteller:in gegenüber dem BFE </t>
    </r>
    <r>
      <rPr>
        <b/>
        <i/>
        <sz val="10"/>
        <color theme="1"/>
        <rFont val="Arial"/>
        <family val="2"/>
      </rPr>
      <t>für den Erfolg des Projekts verantwortlich</t>
    </r>
    <r>
      <rPr>
        <i/>
        <sz val="10"/>
        <color theme="1"/>
        <rFont val="Arial"/>
        <family val="2"/>
      </rPr>
      <t xml:space="preserve"> sind und</t>
    </r>
    <r>
      <rPr>
        <i/>
        <sz val="10"/>
        <color rgb="FF00B0F0"/>
        <rFont val="Arial"/>
        <family val="2"/>
      </rPr>
      <t xml:space="preserve"> </t>
    </r>
    <r>
      <rPr>
        <i/>
        <sz val="10"/>
        <rFont val="Arial"/>
        <family val="2"/>
      </rPr>
      <t>an die die Verfügung adressiert wird.</t>
    </r>
  </si>
  <si>
    <t>Einmalige Investitionskosten neuartige Technik (CAPEX)</t>
  </si>
  <si>
    <t>Schätzung Investitionskosten konventionelle Technik (CAPEX)</t>
  </si>
  <si>
    <t>Mehrkosten / Einsparungen (negatives Vorzeichen) der neuartigen Massnahme (Δ):</t>
  </si>
  <si>
    <t>Jährliche Betriebskosten (OPEX):</t>
  </si>
  <si>
    <t>Jährliche Betriebsbeiträge:</t>
  </si>
  <si>
    <t>Betriebskosten pro Jahr</t>
  </si>
  <si>
    <t>Betriebsmehrkosten pro Jahr</t>
  </si>
  <si>
    <t>Maximal möglicher Betriebsbeitrag pro Jahr</t>
  </si>
  <si>
    <t>Jährliche Einsparungen/ Mehrkosten</t>
  </si>
  <si>
    <r>
      <t xml:space="preserve">Beantragter Fördersatz </t>
    </r>
    <r>
      <rPr>
        <sz val="10"/>
        <color theme="1"/>
        <rFont val="Arial"/>
        <family val="2"/>
      </rPr>
      <t>[%]</t>
    </r>
  </si>
  <si>
    <r>
      <t>Maximale mögliche Finanzhilfe</t>
    </r>
    <r>
      <rPr>
        <sz val="10"/>
        <color theme="1"/>
        <rFont val="Arial"/>
        <family val="2"/>
      </rPr>
      <t xml:space="preserve"> </t>
    </r>
    <r>
      <rPr>
        <i/>
        <sz val="10"/>
        <color theme="1"/>
        <rFont val="Arial"/>
        <family val="2"/>
      </rPr>
      <t xml:space="preserve">vor </t>
    </r>
    <r>
      <rPr>
        <sz val="10"/>
        <color theme="1"/>
        <rFont val="Arial"/>
        <family val="2"/>
      </rPr>
      <t>Abzug für EHS Unternehmen:</t>
    </r>
    <r>
      <rPr>
        <b/>
        <sz val="10"/>
        <color theme="1"/>
        <rFont val="Arial"/>
        <family val="2"/>
      </rPr>
      <t xml:space="preserve">
</t>
    </r>
    <r>
      <rPr>
        <sz val="9"/>
        <color theme="1"/>
        <rFont val="Arial"/>
        <family val="2"/>
      </rPr>
      <t>(vorbehalten Kürzungen nach Bewertung der Kriterien)</t>
    </r>
  </si>
  <si>
    <r>
      <t xml:space="preserve">Abzug für Unternehmen im EHS: </t>
    </r>
    <r>
      <rPr>
        <sz val="10"/>
        <color theme="1"/>
        <rFont val="Arial"/>
        <family val="2"/>
      </rPr>
      <t>Voraussichtlich erzielte Gewinne beim Verkauf von Emissionsrechten / bzw. Einsparungen aus dem Nicht-Kauf von Emissionsrechten.*</t>
    </r>
  </si>
  <si>
    <t>Schätzung Investitionskosten EHS-Referenzszenario</t>
  </si>
  <si>
    <t xml:space="preserve">* Das EHS-Referenzszenario kann aber muss nicht der konventionellen Technik entsprechen, es kann auch das Ausbleiben (bzw. zeitliches Verschieben) der Investition sein. Das EHS-Referenzszenario muss aber dem Referenzszenario entsprechen, welches für die Berechnung der angestrebten Verminderung der Treibhausgasemissionen verwendet wird (Ziffer 1.12 im Gesuch). Wenn das EHS-Referenzszenario der konventionellen Technik entspricht, müssen die Angaben aus der Tabelle "Schätzung Investitionskosten konventionelle Technik" in die Tabelle "Schätzung Investitionskosten EHS-Referenzszenario" kopiert werden. </t>
  </si>
  <si>
    <t>Fixe Betriebskosten neuartige Technik</t>
  </si>
  <si>
    <t>Schätzung fixe Betriebskosten konventionelle Technik</t>
  </si>
  <si>
    <t xml:space="preserve">Fixe jährliche Betriebskosten der neuartigen Technik (OPEX) </t>
  </si>
  <si>
    <t>Schätzung Investitionskosten Technik des EHS-Referenzszenarios* (CAPEX)</t>
  </si>
  <si>
    <t>Nachweis Verhältnismässigkeit</t>
  </si>
  <si>
    <t>Betreiber von Anlagen und Luftfahrzeugen, die am EHS teilnehmen, müssen darlegen, dass die Kosten der Massnahmen auch langfristig nicht amortisierungsfähig sind und die Umsetzung der Massnahmen keine Rentabilität erwarten lässt. Die fehlende Amortisations- und Rentabilitätserwartung wird durch die Ermittlung der Finanzierungslücke für die Umsetzung der Massnahmen quantifiziert. Zur Ermittlung der Finanzierungslücke muss für das Förderszenario «Umsetzung der Massnahme mit Finanzhilfe» und das EHS-Referenzszenario «Ausbleiben der Finanzhilfe» eine Quantifizierung vorgelegt werden, in der alle wesentlichen Kosten und Einnahmen während der Wirkungsdauer der Massnahmen erfasst werden. Zu den zu berücksichtigenden wesentlichen Kosten und Einnahmen zählen neben den Investitions- und Betriebsausgaben insbesondere auch die Kosten für Emissionsrechte bzw. die voraussichtlichen Gewinne und Einsparungen aus dem Handel mit Emissionsrechten.
Das EHS-Referenzszenario muss plausibel sein und die massgeblichen Faktoren zum Zeitpunkt der Investitionsentscheidung unverfälscht wiedergeben. Es muss dem Referenzszenario entsprechen, welches für die Berechnung der angestrebten Verminderung der Treibhausgasemissionen verwendet wird (Ziffer 1.12 im Gesuch). Je nach Anwendungsfall, kommen zwei Alternativen in Frage: 
   1. Ausbleiben der Investition (bzw. zeitliches Verschieben der Investition über die im Gesuch betrachtete Wirkungsdauer der Massnahme hinaus): Weiterbetrieb der heutigen Anlage; 
oder
   2. Investition in eine Alternative Massnahme: Investition in konventionelle Technik (innerhalb der Wirkungsdauer der Massnahme)
Die getroffenen Annahmen müssen realistisch sein und auf zuverlässigen Quellen beruhen. Ist die Ermittlung des Nutzens und der Kosten bzw. Einnahmen mit Unsicherheiten verbunden, sind diese auszuweisen. Der Betreiber muss die Annahmen, die jedem Aspekt der Quantifizierung zugrunde liegen, begründen und die angewandten Methoden erläutern und rechtfertigen. 
Bitte erfassen Sie die Preisentwicklung der Emissionsrechte mit positivem Vorzeichen .</t>
  </si>
  <si>
    <t>Übersicht Nachweis Verhältnismässigkeit</t>
  </si>
  <si>
    <t>Kosten über die gesamte Wirkungsdauer der Massnahme [CHF]*</t>
  </si>
  <si>
    <t>Förderszenario:</t>
  </si>
  <si>
    <t>EHS-Referenzszenario:</t>
  </si>
  <si>
    <t>n/a</t>
  </si>
  <si>
    <t xml:space="preserve">Summe Investitionskosten und Betriebskosten </t>
  </si>
  <si>
    <r>
      <t xml:space="preserve">Finanzierungslücke in CHF: 
</t>
    </r>
    <r>
      <rPr>
        <sz val="10"/>
        <color theme="1"/>
        <rFont val="Arial"/>
        <family val="2"/>
      </rPr>
      <t>Förderszenario (1+2-3+4) abzgl. Referenzszenario (1+2-3+4)</t>
    </r>
  </si>
  <si>
    <r>
      <t xml:space="preserve">Finanzierungslücke in Prozent zu den anrechenbaren Kosten 
</t>
    </r>
    <r>
      <rPr>
        <sz val="10"/>
        <color theme="1"/>
        <rFont val="Arial"/>
        <family val="2"/>
      </rPr>
      <t>(muss ≥ 10 % sein damit die Kostenlast als langfristig unverhältnismässig gilt)</t>
    </r>
  </si>
  <si>
    <t>Angestrebte Massnahmenwirkung</t>
  </si>
  <si>
    <r>
      <t xml:space="preserve">Wirkungsdauer der Massnahme [Anzahl Jahre]
</t>
    </r>
    <r>
      <rPr>
        <i/>
        <sz val="8"/>
        <color theme="1"/>
        <rFont val="Arial"/>
        <family val="2"/>
      </rPr>
      <t xml:space="preserve">Muss übereinstimmen mit der Wirkungsdauer welche für die Emissionsreduktion verwendet wird (Ziffer 1.14 im Gesuch). </t>
    </r>
  </si>
  <si>
    <r>
      <t xml:space="preserve">Voraussichtliche jährliche Verminderung der Treibhausgasemissionen </t>
    </r>
    <r>
      <rPr>
        <b/>
        <sz val="10"/>
        <color theme="1"/>
        <rFont val="Arial"/>
        <family val="2"/>
      </rPr>
      <t>durch die geförderte Massnahme gegenüber dem Referenzszenario</t>
    </r>
    <r>
      <rPr>
        <sz val="10"/>
        <color theme="1"/>
        <rFont val="Arial"/>
        <family val="2"/>
      </rPr>
      <t xml:space="preserve"> [tCO2/a]
</t>
    </r>
    <r>
      <rPr>
        <i/>
        <sz val="8"/>
        <color theme="1"/>
        <rFont val="Arial"/>
        <family val="2"/>
      </rPr>
      <t>Muss übereinstimmen mit der voraussichtlichen jährlichen Verminderung der Treibhausgasemissionen im Gesuch (Ziffer 1.11).</t>
    </r>
    <r>
      <rPr>
        <sz val="8"/>
        <color theme="1"/>
        <rFont val="Arial"/>
        <family val="2"/>
      </rPr>
      <t xml:space="preserve"> (Bitte mit positivem Vorzeichen erfassen)</t>
    </r>
  </si>
  <si>
    <r>
      <t xml:space="preserve">Änderung der kostenlosen Zuteilung [tCO2/a]
</t>
    </r>
    <r>
      <rPr>
        <sz val="8"/>
        <color theme="1"/>
        <rFont val="Arial"/>
        <family val="2"/>
      </rPr>
      <t xml:space="preserve">(Positivwert für eine Mehrzuteilung im Förderszenario, Negativwert für eine Minderzuteilung im Förderszenario) </t>
    </r>
    <r>
      <rPr>
        <sz val="10"/>
        <color theme="1"/>
        <rFont val="Arial"/>
        <family val="2"/>
      </rPr>
      <t xml:space="preserve">
</t>
    </r>
    <r>
      <rPr>
        <sz val="8"/>
        <color theme="1"/>
        <rFont val="Arial"/>
        <family val="2"/>
      </rPr>
      <t>Einfluss auf die kostenlose Zuteilung haben beispielsweise Änderungen in der Produktionsmenge (unter Berücksichtigung von CL-Status oder CBAM-Faktor).</t>
    </r>
  </si>
  <si>
    <t>Handelt es sich bei der Massnahme um ein Projekt zur Abscheidung und Speicherung von Treibhausgasen?</t>
  </si>
  <si>
    <t>Projektion Preisentwicklung der Emissionsrechte</t>
  </si>
  <si>
    <t>Die nachfolgende Preisentwicklung der Emisssionsrechte, über den Zeitraum der Wirkung der Massnahme, wird für die Berechnung des voraussichtlichen Erlöses der Emissionsrechte verwendet. 
Die Projektion der Preisentwicklung der Emissionsrechte sollte zunächst auf Informationen der staatlichen Behörden in der Schweiz oder der EU abgestützt werden (Beispielsweise basierend auf Energieperspektiven 2050+*). Nur falls solche Projektionen nicht ausreichen, zum Beispiel weil das Vorhaben eine längere Wirkungsdauer hat als die staatliche Projektion, oder keine geeigneten staatlichen Projektionen zur Verfügung stehen, sollte auf weitere interne oder externe Analysen zurückgegriffen werden. Zur Sensitivierung der Projektion empfiehlt es sich zudem, verschiedene Prognosen der Preisentwicklung (Basisszenario – worst case – best case) durchzuspielen und das Bewertungsergebnis damit abzusichern.</t>
  </si>
  <si>
    <t>*Energieperspektiven 2050+ Volkswirtschaftliche Auswirkungen</t>
  </si>
  <si>
    <t>Startjahr</t>
  </si>
  <si>
    <r>
      <rPr>
        <b/>
        <sz val="10"/>
        <rFont val="Arial"/>
        <family val="2"/>
      </rPr>
      <t>Preisentwicklung über den Zeitraum der Wirkung der Massnahme</t>
    </r>
    <r>
      <rPr>
        <sz val="10"/>
        <rFont val="Arial"/>
        <family val="2"/>
      </rPr>
      <t xml:space="preserve">
Zeitraum gemäss Wirkungsdauer welche für die Emissionsreduktion (Ziffer 1.14 im Gesuch) verwendet wird.</t>
    </r>
  </si>
  <si>
    <t>(Quelle hier angeben)</t>
  </si>
  <si>
    <t>Voraussichtliche Erlöse Emissionsrechte</t>
  </si>
  <si>
    <t>Anhand des Projezierten CO2-Preis</t>
  </si>
  <si>
    <t xml:space="preserve">Erlös aufgrund der Änderung der Abgabepflicht von Emissionsrechten pro Jahr [CHF/a]
</t>
  </si>
  <si>
    <t xml:space="preserve">Erlös aufgrund der Änderung der kostenlosen Zuteilung von Emissionsrechten pro Jahr [CHF/a]
</t>
  </si>
  <si>
    <t>Für Abzug Finanzhilfe</t>
  </si>
  <si>
    <t>Zuschlagpreis Emissionsrechte für Gesuche die bis Ende 2026 eingereicht werden* [CHF/tCO2]</t>
  </si>
  <si>
    <r>
      <t xml:space="preserve">Führen Sie für die Gesuchsteller die </t>
    </r>
    <r>
      <rPr>
        <b/>
        <i/>
        <sz val="10"/>
        <rFont val="Arial"/>
        <family val="2"/>
      </rPr>
      <t xml:space="preserve">zeitliche Verteilung ihrer Investitionskosten </t>
    </r>
    <r>
      <rPr>
        <i/>
        <sz val="10"/>
        <rFont val="Arial"/>
        <family val="2"/>
      </rPr>
      <t xml:space="preserve">(gemäss Seite (2) Investitionskosten) und der fixen sowie ggf. der variablen jährlichen </t>
    </r>
    <r>
      <rPr>
        <b/>
        <i/>
        <sz val="10"/>
        <rFont val="Arial"/>
        <family val="2"/>
      </rPr>
      <t xml:space="preserve">Betriebskosten </t>
    </r>
    <r>
      <rPr>
        <i/>
        <sz val="10"/>
        <rFont val="Arial"/>
        <family val="2"/>
      </rPr>
      <t xml:space="preserve">(gemäss Seite (3) Betriebskosten fix und/oder (3) Betriebskosten variabel) auf. Das erste und letzte Kalenderjahr beim Teil CAPEX entspricht dem Start bzw. dem Ende der Umsetzung der Massnahme (siehe Gesuchsformular) und beim Teil OPEX dem Zeitraum des Betriebs der Massnahme (7 Jahre). Bitte erfassen Sie Kosten immer mit positivem Vorzeichen.
Führen Sie weiter die </t>
    </r>
    <r>
      <rPr>
        <b/>
        <i/>
        <sz val="10"/>
        <rFont val="Arial"/>
        <family val="2"/>
      </rPr>
      <t xml:space="preserve">Verteilung der Finanzierung </t>
    </r>
    <r>
      <rPr>
        <i/>
        <sz val="10"/>
        <rFont val="Arial"/>
        <family val="2"/>
      </rPr>
      <t xml:space="preserve">(beantragte BFE-Finanzhilfe sowie allfällige Drittmittel aus externen Quellen (z.B. Kantonsbeiträge) und beigesteuerte Eigenmittel der beteiligten Unternehmen (personelle Eigenleistungen, Sacheinlagen, Cash-Beiträge) auf. Mit der Einreichung des Gesuches bestätigen die Gesuchstellenden, dass die diese </t>
    </r>
    <r>
      <rPr>
        <b/>
        <i/>
        <sz val="10"/>
        <rFont val="Arial"/>
        <family val="2"/>
      </rPr>
      <t>Eigenmittel zugesichert worden sind</t>
    </r>
    <r>
      <rPr>
        <i/>
        <sz val="10"/>
        <rFont val="Arial"/>
        <family val="2"/>
      </rPr>
      <t xml:space="preserve"> (siehe Gesuchformular). Geben Sie die Quelle allfälliger Drittmittel (Bund, Kantone, Bauherrschaften, Stiftungen, Verbände, private Investoren (Private Equity Fond, Family Office, Venture Capital Fond, etc.) an.</t>
    </r>
  </si>
  <si>
    <r>
      <t xml:space="preserve">Voraussichtliche Erlöse Emissionsrechte: </t>
    </r>
    <r>
      <rPr>
        <i/>
        <sz val="10"/>
        <rFont val="Arial"/>
        <family val="2"/>
      </rPr>
      <t>Der Abzug der Finanzhilfe erfolgt zunächst über den Betriebsbeitrag, sofern ein solcher geleistet wird, und höchstens in dessen Höhe. Ein darüberhinausgehender Betrag wird über den Investitionsbeitrag abgezogen.</t>
    </r>
  </si>
  <si>
    <t>Beantragte Betriebsbeiträge (BFE)</t>
  </si>
  <si>
    <r>
      <t>Zeitliche Verteilung der Finanzierung</t>
    </r>
    <r>
      <rPr>
        <sz val="10"/>
        <rFont val="Arial"/>
        <family val="2"/>
      </rPr>
      <t xml:space="preserve"> (beantragte Betriebsbeiträge BFE (dürfen die maximal mögliche Finanzhilfe nicht überschreiten), Drittmittel und Eigenmittel)</t>
    </r>
  </si>
  <si>
    <t>** 10% der Investitionsbeiträge werden nach Genehmigung des Umsetzungsberichts zurückgehalten und nach der Genehmigung des Evaluationsberichts ausbezahlt.</t>
  </si>
  <si>
    <t>Variable jährliche Betriebskosten neuartige Technik (OPEX)</t>
  </si>
  <si>
    <t>Schätzung variable jährliche Betriebskosten konventionelle Technik (OPEX)</t>
  </si>
  <si>
    <t xml:space="preserve">Schätzung fixe jährliche Betriebskosten der konventionellen Technik (OPEX) </t>
  </si>
  <si>
    <t xml:space="preserve">Preisentwicklung Emissionsrechte gemäss Prognose 1 [CHF/tCO2]
</t>
  </si>
  <si>
    <t xml:space="preserve">Preisentwicklung Emissionsrechte gemäss Prognose 2 [CHF/tCO2] </t>
  </si>
  <si>
    <t xml:space="preserve">Preisentwicklung Emissionsrechte gemäss Prognose 3 [CHF/tCO2] </t>
  </si>
  <si>
    <t xml:space="preserve">Voraussichtlicher Erlös Emissionsrechte total [CHF]
</t>
  </si>
  <si>
    <t>Voraussichtlicher Erlös Emissionsrechte über Zeitraum 7 Jahre [CHF]</t>
  </si>
  <si>
    <t>Preisentwicklung Emissionsrechte Mittelwert gemäss Prognose 1-3 [CHF/tCO2]</t>
  </si>
  <si>
    <t xml:space="preserve">Voraussichtlicher Erlös Emissionsrechte </t>
  </si>
  <si>
    <t>Voraussichtlicher jährlicher Erlös Emissionsrechte [CHF]</t>
  </si>
  <si>
    <t>*Für die Berechnung der maximalen Finanzhilfe wird für alle Gesuche für den Abzug der Finanzhilfe bei EHS Unternehmen jeweils der durchschnittliche Zuschlagspreis der Versteigerungen von EU-Emissionsrechten durch die European Energy Exchange AG (EEX) im vorangegangenen Kalenderjahr (zum Zeitpunkt des Gesuchs) verwendet. 
Das BAFU berechnet die jährlich zu verwendenden Kosten pro Emissionsrecht und aktualisiert diesen Wert ca. Mitte Januar in dem Finanzbeiblatt</t>
  </si>
  <si>
    <t>* Der Betrag wird von der Finanzhilfe abezogen: Der Abzug der Finanzhilfe erfolgt zunächst über den Betriebsbeitrag, sofern ein solcher geleistet wird, und höchstens in dessen Höhe. Ein darüberhinausgehender Betrag wird über den Investitionsbeitrag abgezogen. Bei den Betriebsbeiträgen wird die Finanzhilfe aufgrund der effektieven Entwicklung der Preise der Emissionsrechte jährlich geprüft. Liegt der durchschnittliche Zuschlagpreis der Emissionsrechte zum Zeitpunkt der jeweiligen Auszahlung über dem durchschnittlichen Zuschlagpreis zum Zeitpunkt des Gesuches wird die Finanzhilfe um die Differenz gekürzt.</t>
  </si>
  <si>
    <r>
      <t xml:space="preserve">Betriebskosten**
</t>
    </r>
    <r>
      <rPr>
        <sz val="10"/>
        <color theme="1"/>
        <rFont val="Arial"/>
        <family val="2"/>
      </rPr>
      <t>(Total über Wirkungsdauer)</t>
    </r>
  </si>
  <si>
    <t>Prüfung ob langfristig unverhältnismässig***</t>
  </si>
  <si>
    <t>* Der Zeitraum der Wirkungsdauer für die Berechnung der Finanzierungslücke muss übereinstimmen mit der Wirkungsdauer, welche für die Emissionsreduktion verwendet wird (Ziffer 1.14 im Gesuch). 
** Die Ermittlung der Betriebskosten über die gesamte Wirkungsdauer der Massnahme müssen plausiebel sein und sind als zusätzliche Excel Datei im Anhang mit dem Gesuch einzureichen. 
***Um die Anforderungen an die langfristige Unverhältnismässigkeit gemäss Artikel 11 Absatz 3 Bst. a KlV einzuhalten, ist eine Erheblichkeitsschwelle notwendig. Die Anforderungen gelten als erfüllt, wenn die Finanzierungslücke mindestens 10 Prozent der Summe der Investitionskosten und Betriebskosten während der gesamten Wirkungsdauer der Massnahme entspricht.</t>
  </si>
  <si>
    <r>
      <rPr>
        <b/>
        <sz val="10"/>
        <rFont val="Arial"/>
        <family val="2"/>
      </rPr>
      <t xml:space="preserve">Maximale mögliche Finanzhilfe </t>
    </r>
    <r>
      <rPr>
        <i/>
        <sz val="10"/>
        <color theme="1"/>
        <rFont val="Arial"/>
        <family val="2"/>
      </rPr>
      <t>nach</t>
    </r>
    <r>
      <rPr>
        <sz val="10"/>
        <color theme="1"/>
        <rFont val="Arial"/>
        <family val="2"/>
      </rPr>
      <t xml:space="preserve"> Abzug für EHS Unternehmen:
</t>
    </r>
    <r>
      <rPr>
        <sz val="9"/>
        <color theme="1"/>
        <rFont val="Arial"/>
        <family val="2"/>
      </rPr>
      <t>(vorbehalten Kürzungen nach Bewertung der Kriterien)</t>
    </r>
  </si>
  <si>
    <r>
      <t xml:space="preserve">Verteilung der Finanzierung </t>
    </r>
    <r>
      <rPr>
        <sz val="10"/>
        <color theme="1"/>
        <rFont val="Arial"/>
        <family val="2"/>
      </rPr>
      <t>(beantragte Investitionsbeiträge, Drittmittel und Eigenmittel)</t>
    </r>
  </si>
  <si>
    <t>Vorlagenversion: 07.05.2026</t>
  </si>
  <si>
    <r>
      <t xml:space="preserve">(1) Übersicht: </t>
    </r>
    <r>
      <rPr>
        <b/>
        <sz val="10"/>
        <color theme="1"/>
        <rFont val="Arial"/>
        <family val="2"/>
      </rPr>
      <t xml:space="preserve">JA </t>
    </r>
    <r>
      <rPr>
        <sz val="10"/>
        <color theme="1"/>
        <rFont val="Arial"/>
        <family val="2"/>
      </rPr>
      <t xml:space="preserve">- gelb markierte Zellen
(2) Investitionskosten: </t>
    </r>
    <r>
      <rPr>
        <b/>
        <sz val="10"/>
        <color theme="1"/>
        <rFont val="Arial"/>
        <family val="2"/>
      </rPr>
      <t>JA</t>
    </r>
    <r>
      <rPr>
        <sz val="10"/>
        <color theme="1"/>
        <rFont val="Arial"/>
        <family val="2"/>
      </rPr>
      <t xml:space="preserve"> - nur die Tabelle "Einmalige Investitionskosten neuartige Technik" - gelb markierte Zellen
(3) Betriebskosten (fix und/oder variabel): </t>
    </r>
    <r>
      <rPr>
        <b/>
        <sz val="10"/>
        <color theme="1"/>
        <rFont val="Arial"/>
        <family val="2"/>
      </rPr>
      <t xml:space="preserve">NEIN
</t>
    </r>
    <r>
      <rPr>
        <sz val="10"/>
        <color theme="1"/>
        <rFont val="Arial"/>
        <family val="2"/>
      </rPr>
      <t>(4) Finanzierung &amp; Finanzhilfe:</t>
    </r>
    <r>
      <rPr>
        <b/>
        <sz val="10"/>
        <color theme="1"/>
        <rFont val="Arial"/>
        <family val="2"/>
      </rPr>
      <t xml:space="preserve"> JA </t>
    </r>
    <r>
      <rPr>
        <sz val="10"/>
        <color theme="1"/>
        <rFont val="Arial"/>
        <family val="2"/>
      </rPr>
      <t xml:space="preserve">- gelb markierte Zellen
(5) Nach EHS Unternehmen: </t>
    </r>
    <r>
      <rPr>
        <b/>
        <sz val="10"/>
        <color theme="1"/>
        <rFont val="Arial"/>
        <family val="2"/>
      </rPr>
      <t>JA</t>
    </r>
    <r>
      <rPr>
        <sz val="10"/>
        <color theme="1"/>
        <rFont val="Arial"/>
        <family val="2"/>
      </rPr>
      <t xml:space="preserve"> - gelb markierte Zellen</t>
    </r>
  </si>
  <si>
    <r>
      <t xml:space="preserve">(1) Übersicht: </t>
    </r>
    <r>
      <rPr>
        <b/>
        <sz val="10"/>
        <color theme="1"/>
        <rFont val="Arial"/>
        <family val="2"/>
      </rPr>
      <t>JA</t>
    </r>
    <r>
      <rPr>
        <sz val="10"/>
        <color theme="1"/>
        <rFont val="Arial"/>
        <family val="2"/>
      </rPr>
      <t xml:space="preserve"> - gelb markierte Zellen
(2) Investitionskosten : </t>
    </r>
    <r>
      <rPr>
        <b/>
        <sz val="10"/>
        <color theme="1"/>
        <rFont val="Arial"/>
        <family val="2"/>
      </rPr>
      <t>JA</t>
    </r>
    <r>
      <rPr>
        <sz val="10"/>
        <color theme="1"/>
        <rFont val="Arial"/>
        <family val="2"/>
      </rPr>
      <t xml:space="preserve"> - nur die Tabelle "Einmalige Investitionskosten neuartige Technik" - jeweils gelb markierte Zellen
(3) Betriebskosten (fix und/oder variabel): </t>
    </r>
    <r>
      <rPr>
        <b/>
        <sz val="10"/>
        <color theme="1"/>
        <rFont val="Arial"/>
        <family val="2"/>
      </rPr>
      <t>JA</t>
    </r>
    <r>
      <rPr>
        <sz val="10"/>
        <color theme="1"/>
        <rFont val="Arial"/>
        <family val="2"/>
      </rPr>
      <t xml:space="preserve"> - Tabelle "Betriebskosten neuartige Technik" + "Schätzung Betriebskosten konventionelle Technik" - gelb markierte Zellen
(4) Finanzierung &amp; Finanzhilfe: </t>
    </r>
    <r>
      <rPr>
        <b/>
        <sz val="10"/>
        <color theme="1"/>
        <rFont val="Arial"/>
        <family val="2"/>
      </rPr>
      <t xml:space="preserve">JA </t>
    </r>
    <r>
      <rPr>
        <sz val="10"/>
        <color theme="1"/>
        <rFont val="Arial"/>
        <family val="2"/>
      </rPr>
      <t xml:space="preserve">- gelb markierte Zellen
(5) Nach EHS Unternehmen: </t>
    </r>
    <r>
      <rPr>
        <b/>
        <sz val="10"/>
        <color theme="1"/>
        <rFont val="Arial"/>
        <family val="2"/>
      </rPr>
      <t>JA</t>
    </r>
    <r>
      <rPr>
        <sz val="10"/>
        <color theme="1"/>
        <rFont val="Arial"/>
        <family val="2"/>
      </rPr>
      <t xml:space="preserve"> - gelb markierte Zellen</t>
    </r>
  </si>
  <si>
    <r>
      <t>(1) Übersicht:</t>
    </r>
    <r>
      <rPr>
        <b/>
        <sz val="10"/>
        <color theme="1"/>
        <rFont val="Arial"/>
        <family val="2"/>
      </rPr>
      <t xml:space="preserve"> JA</t>
    </r>
    <r>
      <rPr>
        <sz val="10"/>
        <color theme="1"/>
        <rFont val="Arial"/>
        <family val="2"/>
      </rPr>
      <t xml:space="preserve"> - gelb markierte Zellen
(2) Investitionskosten : </t>
    </r>
    <r>
      <rPr>
        <b/>
        <sz val="10"/>
        <color theme="1"/>
        <rFont val="Arial"/>
        <family val="2"/>
      </rPr>
      <t>JA</t>
    </r>
    <r>
      <rPr>
        <sz val="10"/>
        <color theme="1"/>
        <rFont val="Arial"/>
        <family val="2"/>
      </rPr>
      <t xml:space="preserve"> -  Tabelle "Einmalige Investitionskosten neuartige Technik" + "Schätzung Investitionskosten konventionelle Technik"
(3) Betriebskosten (fix und/oder variabel): </t>
    </r>
    <r>
      <rPr>
        <b/>
        <sz val="10"/>
        <color theme="1"/>
        <rFont val="Arial"/>
        <family val="2"/>
      </rPr>
      <t>NEIN</t>
    </r>
    <r>
      <rPr>
        <sz val="10"/>
        <color theme="1"/>
        <rFont val="Arial"/>
        <family val="2"/>
      </rPr>
      <t xml:space="preserve">
(4) Finanzierung &amp; Finanzhilfe: </t>
    </r>
    <r>
      <rPr>
        <b/>
        <sz val="10"/>
        <color theme="1"/>
        <rFont val="Arial"/>
        <family val="2"/>
      </rPr>
      <t>JA</t>
    </r>
    <r>
      <rPr>
        <sz val="10"/>
        <color theme="1"/>
        <rFont val="Arial"/>
        <family val="2"/>
      </rPr>
      <t xml:space="preserve"> - gelb markierte Zellen
(5) Nach EHS Unternehmen: </t>
    </r>
    <r>
      <rPr>
        <b/>
        <sz val="10"/>
        <color theme="1"/>
        <rFont val="Arial"/>
        <family val="2"/>
      </rPr>
      <t>JA</t>
    </r>
    <r>
      <rPr>
        <sz val="10"/>
        <color theme="1"/>
        <rFont val="Arial"/>
        <family val="2"/>
      </rPr>
      <t xml:space="preserve"> - gelb markierte Zellen</t>
    </r>
  </si>
  <si>
    <r>
      <t xml:space="preserve">(1) Übersicht: </t>
    </r>
    <r>
      <rPr>
        <b/>
        <sz val="10"/>
        <color theme="1"/>
        <rFont val="Arial"/>
        <family val="2"/>
      </rPr>
      <t>JA</t>
    </r>
    <r>
      <rPr>
        <sz val="10"/>
        <color theme="1"/>
        <rFont val="Arial"/>
        <family val="2"/>
      </rPr>
      <t xml:space="preserve"> - gelb markierte Zellen
(2) Investitionskosten : </t>
    </r>
    <r>
      <rPr>
        <b/>
        <sz val="10"/>
        <color theme="1"/>
        <rFont val="Arial"/>
        <family val="2"/>
      </rPr>
      <t>JA</t>
    </r>
    <r>
      <rPr>
        <sz val="10"/>
        <color theme="1"/>
        <rFont val="Arial"/>
        <family val="2"/>
      </rPr>
      <t xml:space="preserve"> - Tabelle "Einmalige Investitionskosten neuartige Technik" + "Schätzung Investitionskosten konventionelle Technik"
(3) Betriebskosten (fix und/oder variabel): </t>
    </r>
    <r>
      <rPr>
        <b/>
        <sz val="10"/>
        <color theme="1"/>
        <rFont val="Arial"/>
        <family val="2"/>
      </rPr>
      <t>JA</t>
    </r>
    <r>
      <rPr>
        <sz val="10"/>
        <color theme="1"/>
        <rFont val="Arial"/>
        <family val="2"/>
      </rPr>
      <t xml:space="preserve"> - Tabelle "Betriebskosten neuartige Technik" + "Schätzung Betriebskosten konventionelle Technik" - gelb markierte Zellen
(4) Finanzierung &amp; Finanzhilfe: </t>
    </r>
    <r>
      <rPr>
        <b/>
        <sz val="10"/>
        <color theme="1"/>
        <rFont val="Arial"/>
        <family val="2"/>
      </rPr>
      <t>JA</t>
    </r>
    <r>
      <rPr>
        <sz val="10"/>
        <color theme="1"/>
        <rFont val="Arial"/>
        <family val="2"/>
      </rPr>
      <t xml:space="preserve"> - gelb markierte Zellen
(5) Nach EHS Unternehmen: </t>
    </r>
    <r>
      <rPr>
        <b/>
        <sz val="10"/>
        <color theme="1"/>
        <rFont val="Arial"/>
        <family val="2"/>
      </rPr>
      <t>JA</t>
    </r>
    <r>
      <rPr>
        <sz val="10"/>
        <color theme="1"/>
        <rFont val="Arial"/>
        <family val="2"/>
      </rPr>
      <t xml:space="preserve"> - gelb markierte Zellen</t>
    </r>
  </si>
  <si>
    <r>
      <t xml:space="preserve">(1) Übersicht: </t>
    </r>
    <r>
      <rPr>
        <b/>
        <sz val="10"/>
        <color theme="1"/>
        <rFont val="Arial"/>
        <family val="2"/>
      </rPr>
      <t>JA</t>
    </r>
    <r>
      <rPr>
        <sz val="10"/>
        <color theme="1"/>
        <rFont val="Arial"/>
        <family val="2"/>
      </rPr>
      <t xml:space="preserve"> - gelb markierte Zellen
(2) Investitionskosten: </t>
    </r>
    <r>
      <rPr>
        <b/>
        <sz val="10"/>
        <color theme="1"/>
        <rFont val="Arial"/>
        <family val="2"/>
      </rPr>
      <t>NEIN</t>
    </r>
    <r>
      <rPr>
        <sz val="10"/>
        <color theme="1"/>
        <rFont val="Arial"/>
        <family val="2"/>
      </rPr>
      <t xml:space="preserve">
(3) Betriebskosten (fix und/oder variabel): </t>
    </r>
    <r>
      <rPr>
        <b/>
        <sz val="10"/>
        <color theme="1"/>
        <rFont val="Arial"/>
        <family val="2"/>
      </rPr>
      <t>JA</t>
    </r>
    <r>
      <rPr>
        <sz val="10"/>
        <color theme="1"/>
        <rFont val="Arial"/>
        <family val="2"/>
      </rPr>
      <t xml:space="preserve"> - Tabelle "Betriebskosten neuartige Technik" + "Schätzung Betriebskosten konventionelle Technik" - gelb markierte Zellen
(4) Finanzierung &amp; Finanzhilfe: </t>
    </r>
    <r>
      <rPr>
        <b/>
        <sz val="10"/>
        <color theme="1"/>
        <rFont val="Arial"/>
        <family val="2"/>
      </rPr>
      <t>JA</t>
    </r>
    <r>
      <rPr>
        <sz val="10"/>
        <color theme="1"/>
        <rFont val="Arial"/>
        <family val="2"/>
      </rPr>
      <t xml:space="preserve"> - gelb markierte Zellen
(5) Nach EHS Unternehmen:</t>
    </r>
    <r>
      <rPr>
        <b/>
        <sz val="10"/>
        <color theme="1"/>
        <rFont val="Arial"/>
        <family val="2"/>
      </rPr>
      <t xml:space="preserve"> JA</t>
    </r>
    <r>
      <rPr>
        <sz val="10"/>
        <color theme="1"/>
        <rFont val="Arial"/>
        <family val="2"/>
      </rPr>
      <t xml:space="preserve"> - gelb markierte Zellen</t>
    </r>
  </si>
  <si>
    <r>
      <t xml:space="preserve">Bitte konsultieren Sie zunächst das Blatt (0) Hilfe zum Ausfüllen zur Klärung, welche Inhalte ausgefüllt werden müssen.
Führen Sie für alle beteiligten Unternehmen die budgetierten </t>
    </r>
    <r>
      <rPr>
        <b/>
        <i/>
        <sz val="10"/>
        <color theme="1"/>
        <rFont val="Arial"/>
        <family val="2"/>
      </rPr>
      <t xml:space="preserve">einmaligen Investitionskosten der neuartigen Technik, </t>
    </r>
    <r>
      <rPr>
        <i/>
        <sz val="10"/>
        <color theme="1"/>
        <rFont val="Arial"/>
        <family val="2"/>
      </rPr>
      <t xml:space="preserve">welche für die wirtschaftliche und zweckmässige Umsetzung des Massnahme erforderlich und angemessen sind (aktivierbare Planungskosten, Investitionskosten für Bauteile (Anlagen, Geräte, Verbrauchsmaterial, Messtechnik, etc.), Installationskosten (inkl. Kosten für Tiefbau, die direkt mit der Massnahme verbunden sind), Kosten für Inbetriebnahme (inkl. begründeter Betriebsunterbrüche)), detailliert auf (Auflösung: ca. 50'000.-). 
Unterteilen Sie die Kosten dabei in interne Kosten (i.e., Arbeitsaufwände und Ausgaben für das eigene Personal) und externe Kosten (i.e., Beschaffung von Anlagen/Geräten und Dienstleistungen durch externe Unternehmen). Kostenpositionen über CHF 100'000 müssen mit Offerten oder quellenbasierten Erläuterungen plausibilisiert werden. Bei tieferen Kostenpositionen behält sich das BFE das Recht vor, Belege anzufordern. Für die Stundenansätze können je nach Funktionsstufe markübliche Sätze verwendet werden (in der Regel max. 170 CHF/h, höhre Stundensätze müssen begründet werden). Alle Kosten sind grundsätzlich </t>
    </r>
    <r>
      <rPr>
        <b/>
        <i/>
        <sz val="10"/>
        <color theme="1"/>
        <rFont val="Arial"/>
        <family val="2"/>
      </rPr>
      <t>exkl. Mehrwertsteuer</t>
    </r>
    <r>
      <rPr>
        <i/>
        <sz val="10"/>
        <color theme="1"/>
        <rFont val="Arial"/>
        <family val="2"/>
      </rPr>
      <t xml:space="preserve"> (MwSt.) anzugeben. Ausnahmen gelten nur für Unternehmen, die die MwSt. nicht zurückerstattet erhalten. Investitionen und Leistungen die vor einer allfälligen Bewilligung des Gesuches getätigt werden, sowie Kapitelkosten können nicht angerechnet werden. Bitte erfassen Sie Kosten immer mit positivem Vorzeichen.
Geben Sie für die </t>
    </r>
    <r>
      <rPr>
        <b/>
        <i/>
        <sz val="10"/>
        <color theme="1"/>
        <rFont val="Arial"/>
        <family val="2"/>
      </rPr>
      <t>konventionelle Technik</t>
    </r>
    <r>
      <rPr>
        <i/>
        <sz val="10"/>
        <color theme="1"/>
        <rFont val="Arial"/>
        <family val="2"/>
      </rPr>
      <t xml:space="preserve"> eine möglichst reelle Schätzung der Kosten an (durch quellenbasierte Erläuterungen oder wenn möglich durch Offerten belegt).
(Konventionelle Technik = Stand der Technik gemäss BAFU Vollzugsmitteilung "Kompensation von CO2 Emissionen: Projekte und Programme". Diese Technik würden Sie einsetzen, wenn Ihnen keine Förderung zugesprochen wird). </t>
    </r>
  </si>
  <si>
    <r>
      <t xml:space="preserve">Bitte konsultieren Sie zunächst das Blatt (0) Hilfe zum Ausfüllen zur Klärung, welche Inhalte ausgefüllt werden müssen.
Führen Sie für alle beteiligten Unternehmen die budgetierten, </t>
    </r>
    <r>
      <rPr>
        <b/>
        <i/>
        <sz val="10"/>
        <color theme="1"/>
        <rFont val="Arial"/>
        <family val="2"/>
      </rPr>
      <t>fixen, jährlichen Betriebskosten</t>
    </r>
    <r>
      <rPr>
        <i/>
        <sz val="10"/>
        <color theme="1"/>
        <rFont val="Arial"/>
        <family val="2"/>
      </rPr>
      <t xml:space="preserve">, welche für den Betrieb und die Organisation der Massnahme anfallen, detailliert auf (Auflösung: ca. 50'000.-). Unterteilen Sie die Kosten dabei in interne Kosten (i.e., Arbeitsaufwände und Ausgaben für das eigene Personal) und externe Kosten (z.B. Energiekosten und Dienstleistungen durch externe Unternehmen). Kostenpositionen über CHF 100'000 müssen mit Offerten oder quellenbasierten Erläuterungen plausibilisiert werden. Bei tieferen Kostenpositionen behält sich das BFE das Recht vor, Belege anzufordern. Für die Stundenansätze können je nach Funktionsstufe markübliche Sätze verwendet werden (in der Regel max. 170 CHF/h, höhre Stundensätze müssen begründet werden). Alle Kosten sind grundsätzlich </t>
    </r>
    <r>
      <rPr>
        <b/>
        <i/>
        <sz val="10"/>
        <color theme="1"/>
        <rFont val="Arial"/>
        <family val="2"/>
      </rPr>
      <t>exkl. Mehrwertsteuer</t>
    </r>
    <r>
      <rPr>
        <i/>
        <sz val="10"/>
        <color theme="1"/>
        <rFont val="Arial"/>
        <family val="2"/>
      </rPr>
      <t xml:space="preserve"> (MwSt.) anzugeben. Ausnahmen gelten nur für Unternehmen, die die MwSt. nicht zurückerstattet erhalten. Kosten und Leistungen die vor einer allfälligen Bewilligung des Gesuches getätigt werden, können nicht angerechnet werden. Bitte erfassen Sie Kosten immer mit positivem Vorzeichen.
Geben Sie für die </t>
    </r>
    <r>
      <rPr>
        <b/>
        <i/>
        <sz val="10"/>
        <color theme="1"/>
        <rFont val="Arial"/>
        <family val="2"/>
      </rPr>
      <t>konventionelle Technik</t>
    </r>
    <r>
      <rPr>
        <i/>
        <sz val="10"/>
        <color theme="1"/>
        <rFont val="Arial"/>
        <family val="2"/>
      </rPr>
      <t xml:space="preserve"> eine möglichst reelle Schätzung der Kosten an (durch quellenbasierte Erläuterungen oder wenn möglich durch Offerten belegt).
(Konventionelle Technik = Stand der Technik gemäss BAFU Vollzugsmitteilung "Kompensation von CO</t>
    </r>
    <r>
      <rPr>
        <i/>
        <vertAlign val="subscript"/>
        <sz val="10"/>
        <color theme="1"/>
        <rFont val="Arial"/>
        <family val="2"/>
      </rPr>
      <t>2</t>
    </r>
    <r>
      <rPr>
        <i/>
        <sz val="10"/>
        <color theme="1"/>
        <rFont val="Arial"/>
        <family val="2"/>
      </rPr>
      <t xml:space="preserve"> Emissionen: Projekte und Programme". Diese Technik würden Sie einsetzen, wenn Ihnen keine Förderung zugesprochen wird) </t>
    </r>
  </si>
  <si>
    <r>
      <t>Bitte konsultieren Sie zunächst das Blatt (0) Hilfe zum Ausfüllen zur Klärung, welche Inhalte ausgefüllt werden müssen.
Führen Sie bei Bedarf für alle beteiligten Unternehmen die budgetierten,</t>
    </r>
    <r>
      <rPr>
        <b/>
        <i/>
        <sz val="10"/>
        <color theme="1"/>
        <rFont val="Arial"/>
        <family val="2"/>
      </rPr>
      <t xml:space="preserve"> jährlich variablen Betriebskosten</t>
    </r>
    <r>
      <rPr>
        <i/>
        <sz val="10"/>
        <color theme="1"/>
        <rFont val="Arial"/>
        <family val="2"/>
      </rPr>
      <t xml:space="preserve">, welche für den Betrieb und die Organisation der Massnahme anfallen, detailliert auf (Auflösung: ca. 50'000.-). Berücksichtigt werden Kosten über höchstens sieben Jahre. Unterteilen Sie die Kosten dabei in interne Kosten (i.e., Arbeitsaufwände und Ausgaben für das eigene Personal) und externe Kosten (z.B. Energiekosten und Dienstleistungen durch externe Unternehmen). Kostenpositionen über CHF 100'000 müssen mit Offerten oder quellenbasierten Erläuterungen plausibilisiert werden. Bei tieferen Kostenpositionen behält sich das BFE das Recht vor, Belege anzufordern. Für die Stundenansätze können je nach Funktionsstufe markübliche Sätze verwendet werden (in der Regel max. 170 CHF/h, höhre Stundensätze müssen begründet werden). Alle Kosten sind grundsätzlich </t>
    </r>
    <r>
      <rPr>
        <b/>
        <i/>
        <sz val="10"/>
        <color theme="1"/>
        <rFont val="Arial"/>
        <family val="2"/>
      </rPr>
      <t>exkl. Mehrwertsteuer</t>
    </r>
    <r>
      <rPr>
        <i/>
        <sz val="10"/>
        <color theme="1"/>
        <rFont val="Arial"/>
        <family val="2"/>
      </rPr>
      <t xml:space="preserve"> (MwSt.) anzugeben. Ausnahmen gelten nur für Unternehmen, die die MwSt. nicht zurückerstattet erhalten. Kosten und Leistungen die vor einer allfälligen Bewilligung des Gesuches getätigt werden, können nicht angerechnet werden. Bitte erfassen Sie Kosten immer mit positivem Vorzeichen.
Geben Sie für die </t>
    </r>
    <r>
      <rPr>
        <b/>
        <i/>
        <sz val="10"/>
        <color theme="1"/>
        <rFont val="Arial"/>
        <family val="2"/>
      </rPr>
      <t>konventionelle Technik</t>
    </r>
    <r>
      <rPr>
        <i/>
        <sz val="10"/>
        <color theme="1"/>
        <rFont val="Arial"/>
        <family val="2"/>
      </rPr>
      <t xml:space="preserve"> eine möglichst reelle Schätzung der Kosten an (durch quellenbasierte Erläuterungen oder wenn möglich durch Offerten belegt).
(Konventionelle Technik = Stand der Technik gemäss BAFU Vollzugsmitteilung "Kompensation von CO2 Emissionen: Projekte und Programme". Diese Technik würden Sie einsetzen, wenn Ihnen keine Förderung zugesprochen wird)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</si>
</sst>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CHF-807]\ * #,##0.00_ ;_ [$CHF-807]\ * \-#,##0.00_ ;_ [$CHF-807]\ * &quot;-&quot;??_ ;_ @_ "/>
  </numFmts>
  <fonts count="33"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8"/>
      <color theme="1"/>
      <name val="Arial"/>
      <family val="2"/>
    </font>
    <font>
      <i/>
      <sz val="10"/>
      <color theme="1"/>
      <name val="Arial"/>
      <family val="2"/>
    </font>
    <font>
      <b/>
      <i/>
      <sz val="10"/>
      <color theme="1"/>
      <name val="Arial"/>
      <family val="2"/>
    </font>
    <font>
      <b/>
      <sz val="10"/>
      <color rgb="FFFF0000"/>
      <name val="Arial"/>
      <family val="2"/>
    </font>
    <font>
      <b/>
      <sz val="9"/>
      <color rgb="FFFF0000"/>
      <name val="Arial"/>
      <family val="2"/>
    </font>
    <font>
      <b/>
      <sz val="18"/>
      <color theme="1"/>
      <name val="Arial"/>
      <family val="2"/>
    </font>
    <font>
      <b/>
      <u/>
      <sz val="10"/>
      <color theme="1"/>
      <name val="Arial"/>
      <family val="2"/>
    </font>
    <font>
      <b/>
      <sz val="12"/>
      <color theme="1"/>
      <name val="Arial"/>
      <family val="2"/>
    </font>
    <font>
      <sz val="9"/>
      <color theme="1"/>
      <name val="Arial"/>
      <family val="2"/>
    </font>
    <font>
      <i/>
      <sz val="8"/>
      <color theme="1"/>
      <name val="Arial"/>
      <family val="2"/>
    </font>
    <font>
      <b/>
      <sz val="8"/>
      <color rgb="FFFF0000"/>
      <name val="Arial"/>
      <family val="2"/>
    </font>
    <font>
      <i/>
      <sz val="10"/>
      <name val="Arial"/>
      <family val="2"/>
    </font>
    <font>
      <b/>
      <i/>
      <sz val="10"/>
      <name val="Arial"/>
      <family val="2"/>
    </font>
    <font>
      <b/>
      <sz val="10"/>
      <color theme="0"/>
      <name val="Arial"/>
      <family val="2"/>
    </font>
    <font>
      <sz val="10"/>
      <color rgb="FFFF0000"/>
      <name val="Arial"/>
      <family val="2"/>
    </font>
    <font>
      <b/>
      <sz val="10"/>
      <color theme="5"/>
      <name val="Arial"/>
      <family val="2"/>
    </font>
    <font>
      <strike/>
      <sz val="10"/>
      <name val="Arial"/>
      <family val="2"/>
    </font>
    <font>
      <strike/>
      <sz val="10"/>
      <color theme="5"/>
      <name val="Arial"/>
      <family val="2"/>
    </font>
    <font>
      <i/>
      <sz val="10"/>
      <color rgb="FF00B0F0"/>
      <name val="Arial"/>
      <family val="2"/>
    </font>
    <font>
      <sz val="10"/>
      <color theme="5"/>
      <name val="Arial"/>
      <family val="2"/>
    </font>
    <font>
      <b/>
      <strike/>
      <sz val="10"/>
      <color theme="1"/>
      <name val="Arial"/>
      <family val="2"/>
    </font>
    <font>
      <b/>
      <strike/>
      <sz val="10"/>
      <color theme="5"/>
      <name val="Arial"/>
      <family val="2"/>
    </font>
    <font>
      <u/>
      <sz val="10"/>
      <color theme="10"/>
      <name val="Arial"/>
      <family val="2"/>
    </font>
    <font>
      <i/>
      <vertAlign val="subscript"/>
      <sz val="10"/>
      <color theme="1"/>
      <name val="Arial"/>
      <family val="2"/>
    </font>
    <font>
      <b/>
      <sz val="10"/>
      <color rgb="FF000000"/>
      <name val="Arial"/>
      <family val="2"/>
    </font>
    <font>
      <sz val="8"/>
      <color rgb="FF000000"/>
      <name val="Arial"/>
      <family val="2"/>
    </font>
    <font>
      <sz val="10"/>
      <color rgb="FF000000"/>
      <name val="Arial"/>
      <family val="2"/>
    </font>
    <font>
      <sz val="8"/>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8" tint="0.79998168889431442"/>
        <bgColor theme="8" tint="0.79998168889431442"/>
      </patternFill>
    </fill>
  </fills>
  <borders count="13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medium">
        <color indexed="64"/>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right style="thin">
        <color auto="1"/>
      </right>
      <top style="thin">
        <color theme="0"/>
      </top>
      <bottom/>
      <diagonal/>
    </border>
    <border>
      <left/>
      <right style="thin">
        <color auto="1"/>
      </right>
      <top/>
      <bottom style="thin">
        <color theme="0"/>
      </bottom>
      <diagonal/>
    </border>
    <border>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diagonal/>
    </border>
    <border>
      <left style="thin">
        <color theme="0"/>
      </left>
      <right style="thin">
        <color theme="0"/>
      </right>
      <top style="thin">
        <color indexed="64"/>
      </top>
      <bottom/>
      <diagonal/>
    </border>
    <border>
      <left style="thin">
        <color theme="0"/>
      </left>
      <right style="thin">
        <color indexed="64"/>
      </right>
      <top/>
      <bottom style="thin">
        <color theme="0"/>
      </bottom>
      <diagonal/>
    </border>
    <border>
      <left style="thin">
        <color theme="0"/>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medium">
        <color indexed="64"/>
      </top>
      <bottom style="medium">
        <color indexed="64"/>
      </bottom>
      <diagonal/>
    </border>
    <border>
      <left style="thin">
        <color theme="0"/>
      </left>
      <right/>
      <top style="medium">
        <color theme="1"/>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theme="1"/>
      </left>
      <right style="medium">
        <color theme="1"/>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auto="1"/>
      </top>
      <bottom style="hair">
        <color auto="1"/>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theme="0"/>
      </right>
      <top style="thin">
        <color theme="0"/>
      </top>
      <bottom/>
      <diagonal/>
    </border>
    <border>
      <left/>
      <right style="thin">
        <color auto="1"/>
      </right>
      <top style="thin">
        <color theme="0"/>
      </top>
      <bottom style="thin">
        <color theme="0"/>
      </bottom>
      <diagonal/>
    </border>
    <border>
      <left style="thin">
        <color theme="0"/>
      </left>
      <right style="medium">
        <color theme="1"/>
      </right>
      <top style="medium">
        <color indexed="64"/>
      </top>
      <bottom style="medium">
        <color indexed="64"/>
      </bottom>
      <diagonal/>
    </border>
    <border>
      <left style="medium">
        <color theme="1"/>
      </left>
      <right style="medium">
        <color indexed="64"/>
      </right>
      <top style="medium">
        <color indexed="64"/>
      </top>
      <bottom style="medium">
        <color indexed="64"/>
      </bottom>
      <diagonal/>
    </border>
    <border>
      <left/>
      <right style="medium">
        <color indexed="64"/>
      </right>
      <top style="medium">
        <color indexed="64"/>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theme="8" tint="0.39997558519241921"/>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medium">
        <color theme="1"/>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thin">
        <color theme="0"/>
      </top>
      <bottom/>
      <diagonal/>
    </border>
    <border>
      <left style="medium">
        <color indexed="64"/>
      </left>
      <right/>
      <top/>
      <bottom/>
      <diagonal/>
    </border>
    <border>
      <left/>
      <right style="medium">
        <color indexed="64"/>
      </right>
      <top style="thin">
        <color theme="0"/>
      </top>
      <bottom style="thin">
        <color theme="0"/>
      </bottom>
      <diagonal/>
    </border>
    <border>
      <left style="thin">
        <color auto="1"/>
      </left>
      <right/>
      <top/>
      <bottom style="hair">
        <color auto="1"/>
      </bottom>
      <diagonal/>
    </border>
    <border>
      <left/>
      <right/>
      <top/>
      <bottom style="hair">
        <color indexed="64"/>
      </bottom>
      <diagonal/>
    </border>
    <border>
      <left/>
      <right style="thin">
        <color auto="1"/>
      </right>
      <top/>
      <bottom style="hair">
        <color auto="1"/>
      </bottom>
      <diagonal/>
    </border>
    <border>
      <left style="thin">
        <color theme="0"/>
      </left>
      <right/>
      <top/>
      <bottom style="medium">
        <color indexed="64"/>
      </bottom>
      <diagonal/>
    </border>
    <border>
      <left/>
      <right style="thin">
        <color theme="0"/>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theme="0" tint="-0.14996795556505021"/>
      </top>
      <bottom/>
      <diagonal/>
    </border>
    <border>
      <left style="thin">
        <color theme="0"/>
      </left>
      <right/>
      <top style="thin">
        <color indexed="64"/>
      </top>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bottom style="thin">
        <color auto="1"/>
      </bottom>
      <diagonal/>
    </border>
    <border>
      <left style="medium">
        <color indexed="64"/>
      </left>
      <right/>
      <top/>
      <bottom style="thin">
        <color theme="0"/>
      </bottom>
      <diagonal/>
    </border>
    <border>
      <left style="thin">
        <color auto="1"/>
      </left>
      <right style="thin">
        <color theme="0"/>
      </right>
      <top/>
      <bottom style="thin">
        <color auto="1"/>
      </bottom>
      <diagonal/>
    </border>
    <border>
      <left/>
      <right style="medium">
        <color indexed="64"/>
      </right>
      <top style="hair">
        <color indexed="64"/>
      </top>
      <bottom/>
      <diagonal/>
    </border>
    <border>
      <left/>
      <right style="medium">
        <color indexed="64"/>
      </right>
      <top style="hair">
        <color indexed="64"/>
      </top>
      <bottom style="medium">
        <color theme="1"/>
      </bottom>
      <diagonal/>
    </border>
    <border>
      <left style="medium">
        <color indexed="64"/>
      </left>
      <right style="thin">
        <color theme="0"/>
      </right>
      <top style="hair">
        <color indexed="64"/>
      </top>
      <bottom style="medium">
        <color indexed="64"/>
      </bottom>
      <diagonal/>
    </border>
  </borders>
  <cellStyleXfs count="4">
    <xf numFmtId="0" fontId="0" fillId="0" borderId="0"/>
    <xf numFmtId="0" fontId="3" fillId="0" borderId="0"/>
    <xf numFmtId="9" fontId="1" fillId="0" borderId="0" applyFont="0" applyFill="0" applyBorder="0" applyAlignment="0" applyProtection="0"/>
    <xf numFmtId="0" fontId="27" fillId="0" borderId="0" applyNumberFormat="0" applyFill="0" applyBorder="0" applyAlignment="0" applyProtection="0"/>
  </cellStyleXfs>
  <cellXfs count="617">
    <xf numFmtId="0" fontId="0" fillId="0" borderId="0" xfId="0"/>
    <xf numFmtId="0" fontId="1" fillId="3" borderId="8" xfId="0" applyFont="1" applyFill="1" applyBorder="1" applyAlignment="1" applyProtection="1">
      <alignment horizontal="left" vertical="center" wrapText="1"/>
      <protection locked="0"/>
    </xf>
    <xf numFmtId="3" fontId="1" fillId="3" borderId="8" xfId="0" applyNumberFormat="1"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3" fontId="1" fillId="3" borderId="10" xfId="0" applyNumberFormat="1" applyFont="1" applyFill="1" applyBorder="1" applyAlignment="1" applyProtection="1">
      <alignment horizontal="center" vertical="center" wrapText="1"/>
      <protection locked="0"/>
    </xf>
    <xf numFmtId="0" fontId="1" fillId="3" borderId="12" xfId="0" applyFont="1" applyFill="1" applyBorder="1" applyAlignment="1" applyProtection="1">
      <alignment horizontal="left" vertical="center" wrapText="1"/>
      <protection locked="0"/>
    </xf>
    <xf numFmtId="3" fontId="1" fillId="3" borderId="12" xfId="0" applyNumberFormat="1" applyFont="1" applyFill="1" applyBorder="1" applyAlignment="1" applyProtection="1">
      <alignment horizontal="center" vertical="center" wrapText="1"/>
      <protection locked="0"/>
    </xf>
    <xf numFmtId="0" fontId="0" fillId="3" borderId="4" xfId="0" applyFill="1" applyBorder="1" applyAlignment="1" applyProtection="1">
      <alignment horizontal="left" vertical="center" wrapText="1"/>
      <protection locked="0"/>
    </xf>
    <xf numFmtId="0" fontId="0" fillId="0" borderId="0" xfId="0" applyProtection="1">
      <protection locked="0"/>
    </xf>
    <xf numFmtId="3" fontId="2" fillId="2" borderId="5" xfId="0" applyNumberFormat="1" applyFont="1" applyFill="1" applyBorder="1" applyAlignment="1">
      <alignment horizontal="right" vertical="center" wrapText="1"/>
    </xf>
    <xf numFmtId="0" fontId="0" fillId="0" borderId="20" xfId="0" applyBorder="1"/>
    <xf numFmtId="0" fontId="0" fillId="0" borderId="23" xfId="0" applyBorder="1"/>
    <xf numFmtId="0" fontId="0" fillId="0" borderId="20" xfId="0" applyBorder="1" applyAlignment="1">
      <alignment vertical="center"/>
    </xf>
    <xf numFmtId="0" fontId="0" fillId="0" borderId="23" xfId="0" applyBorder="1" applyAlignment="1">
      <alignment vertical="center"/>
    </xf>
    <xf numFmtId="0" fontId="0" fillId="0" borderId="21"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2" xfId="0" applyBorder="1" applyAlignment="1">
      <alignment vertical="center"/>
    </xf>
    <xf numFmtId="0" fontId="2" fillId="0" borderId="0" xfId="0" applyFont="1"/>
    <xf numFmtId="0" fontId="0" fillId="0" borderId="32" xfId="0"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0" fillId="0" borderId="25" xfId="0" applyBorder="1" applyAlignment="1">
      <alignment horizontal="left" vertical="center"/>
    </xf>
    <xf numFmtId="0" fontId="2" fillId="0" borderId="22" xfId="0" applyFont="1" applyBorder="1" applyAlignment="1">
      <alignment vertical="center"/>
    </xf>
    <xf numFmtId="0" fontId="2" fillId="0" borderId="5" xfId="0" applyFont="1" applyBorder="1" applyAlignment="1">
      <alignment horizontal="left" vertical="center" wrapText="1"/>
    </xf>
    <xf numFmtId="3" fontId="1" fillId="2" borderId="8" xfId="0" applyNumberFormat="1" applyFont="1" applyFill="1" applyBorder="1" applyAlignment="1">
      <alignment horizontal="right" vertical="center" wrapText="1"/>
    </xf>
    <xf numFmtId="3" fontId="1" fillId="2" borderId="10" xfId="0" applyNumberFormat="1" applyFont="1" applyFill="1" applyBorder="1" applyAlignment="1">
      <alignment horizontal="right" vertical="center" wrapText="1"/>
    </xf>
    <xf numFmtId="0" fontId="0" fillId="0" borderId="29" xfId="0" applyBorder="1" applyAlignment="1">
      <alignment vertical="center"/>
    </xf>
    <xf numFmtId="0" fontId="0" fillId="0" borderId="27" xfId="0" applyBorder="1" applyAlignment="1">
      <alignment vertical="center"/>
    </xf>
    <xf numFmtId="0" fontId="0" fillId="0" borderId="30" xfId="0" applyBorder="1" applyAlignment="1">
      <alignment horizontal="left" vertical="center"/>
    </xf>
    <xf numFmtId="0" fontId="3" fillId="0" borderId="0" xfId="0" applyFont="1"/>
    <xf numFmtId="0" fontId="0" fillId="0" borderId="2" xfId="0" applyBorder="1" applyAlignment="1">
      <alignment horizontal="center" vertical="center" wrapText="1"/>
    </xf>
    <xf numFmtId="0" fontId="2" fillId="0" borderId="31" xfId="0" applyFont="1" applyBorder="1" applyAlignment="1">
      <alignment vertical="center" wrapText="1"/>
    </xf>
    <xf numFmtId="0" fontId="2" fillId="0" borderId="24" xfId="0" applyFont="1" applyBorder="1" applyAlignment="1">
      <alignment vertical="center" wrapText="1"/>
    </xf>
    <xf numFmtId="0" fontId="1" fillId="3" borderId="2" xfId="0" applyFont="1" applyFill="1" applyBorder="1" applyAlignment="1" applyProtection="1">
      <alignment horizontal="center" vertical="center" wrapText="1"/>
      <protection locked="0"/>
    </xf>
    <xf numFmtId="0" fontId="0" fillId="5" borderId="25" xfId="0" applyFill="1" applyBorder="1" applyAlignment="1">
      <alignment vertical="center"/>
    </xf>
    <xf numFmtId="0" fontId="0" fillId="5" borderId="24" xfId="0" applyFill="1" applyBorder="1" applyAlignment="1">
      <alignment vertical="center"/>
    </xf>
    <xf numFmtId="0" fontId="0" fillId="5" borderId="20" xfId="0" applyFill="1" applyBorder="1" applyAlignment="1">
      <alignment vertical="center"/>
    </xf>
    <xf numFmtId="0" fontId="0" fillId="5" borderId="22" xfId="0" applyFill="1" applyBorder="1" applyAlignment="1">
      <alignment vertical="center"/>
    </xf>
    <xf numFmtId="0" fontId="0" fillId="5" borderId="0" xfId="0" applyFill="1" applyProtection="1">
      <protection locked="0"/>
    </xf>
    <xf numFmtId="0" fontId="0" fillId="5" borderId="40" xfId="0" applyFill="1" applyBorder="1" applyAlignment="1">
      <alignment vertical="center"/>
    </xf>
    <xf numFmtId="0" fontId="0" fillId="5" borderId="42" xfId="0" applyFill="1" applyBorder="1" applyAlignment="1">
      <alignment vertical="center"/>
    </xf>
    <xf numFmtId="0" fontId="0" fillId="5" borderId="28" xfId="0" applyFill="1" applyBorder="1" applyAlignment="1">
      <alignment vertical="center"/>
    </xf>
    <xf numFmtId="0" fontId="0" fillId="5" borderId="21" xfId="0" applyFill="1" applyBorder="1" applyAlignment="1">
      <alignment vertical="center"/>
    </xf>
    <xf numFmtId="0" fontId="0" fillId="5" borderId="30" xfId="0" applyFill="1" applyBorder="1" applyAlignment="1">
      <alignment vertical="center"/>
    </xf>
    <xf numFmtId="0" fontId="0" fillId="5" borderId="27" xfId="0" applyFill="1" applyBorder="1" applyAlignment="1">
      <alignment vertical="center"/>
    </xf>
    <xf numFmtId="0" fontId="0" fillId="5" borderId="32" xfId="0" applyFill="1" applyBorder="1" applyAlignment="1">
      <alignment vertical="center"/>
    </xf>
    <xf numFmtId="0" fontId="0" fillId="0" borderId="39" xfId="0" applyBorder="1" applyAlignment="1">
      <alignment vertical="center"/>
    </xf>
    <xf numFmtId="0" fontId="0" fillId="5" borderId="41" xfId="0" applyFill="1" applyBorder="1" applyAlignment="1">
      <alignment vertical="center"/>
    </xf>
    <xf numFmtId="0" fontId="0" fillId="5" borderId="46" xfId="0" applyFill="1" applyBorder="1" applyAlignment="1">
      <alignment vertical="center"/>
    </xf>
    <xf numFmtId="0" fontId="2" fillId="0" borderId="2" xfId="0" applyFont="1" applyBorder="1" applyAlignment="1">
      <alignment horizontal="left" vertical="center" wrapText="1"/>
    </xf>
    <xf numFmtId="0" fontId="2" fillId="5" borderId="20" xfId="0" applyFont="1" applyFill="1" applyBorder="1" applyAlignment="1">
      <alignment vertical="center"/>
    </xf>
    <xf numFmtId="0" fontId="12" fillId="0" borderId="24" xfId="0" applyFont="1" applyBorder="1" applyAlignment="1">
      <alignment vertical="center"/>
    </xf>
    <xf numFmtId="3" fontId="1" fillId="5" borderId="54" xfId="0" applyNumberFormat="1" applyFont="1" applyFill="1" applyBorder="1" applyAlignment="1" applyProtection="1">
      <alignment horizontal="right" vertical="center" wrapText="1"/>
      <protection locked="0"/>
    </xf>
    <xf numFmtId="0" fontId="0" fillId="5" borderId="29" xfId="0" applyFill="1" applyBorder="1" applyAlignment="1">
      <alignment vertical="center"/>
    </xf>
    <xf numFmtId="0" fontId="0" fillId="5" borderId="38" xfId="0" applyFill="1" applyBorder="1" applyAlignment="1">
      <alignment vertical="center"/>
    </xf>
    <xf numFmtId="0" fontId="0" fillId="5" borderId="43" xfId="0" applyFill="1" applyBorder="1" applyAlignment="1">
      <alignment vertical="center"/>
    </xf>
    <xf numFmtId="0" fontId="0" fillId="5" borderId="16" xfId="0" applyFill="1" applyBorder="1" applyAlignment="1">
      <alignment vertical="center"/>
    </xf>
    <xf numFmtId="0" fontId="2" fillId="5" borderId="17" xfId="0" applyFont="1" applyFill="1" applyBorder="1" applyAlignment="1">
      <alignment horizontal="center" vertical="center" wrapText="1"/>
    </xf>
    <xf numFmtId="3" fontId="1" fillId="5" borderId="17" xfId="0" applyNumberFormat="1" applyFont="1" applyFill="1" applyBorder="1" applyAlignment="1">
      <alignment horizontal="right" vertical="center" wrapText="1"/>
    </xf>
    <xf numFmtId="3" fontId="2" fillId="5" borderId="17" xfId="0" applyNumberFormat="1" applyFont="1" applyFill="1" applyBorder="1" applyAlignment="1">
      <alignment horizontal="right" vertical="center" wrapText="1"/>
    </xf>
    <xf numFmtId="0" fontId="0" fillId="5" borderId="44" xfId="0" applyFill="1" applyBorder="1" applyAlignment="1">
      <alignment vertical="center"/>
    </xf>
    <xf numFmtId="3" fontId="2" fillId="5" borderId="47" xfId="0" applyNumberFormat="1" applyFont="1" applyFill="1" applyBorder="1" applyAlignment="1">
      <alignment horizontal="right" vertical="center" wrapText="1"/>
    </xf>
    <xf numFmtId="0" fontId="2" fillId="0" borderId="25" xfId="0" applyFont="1" applyBorder="1" applyAlignment="1">
      <alignment horizontal="left" vertical="center" wrapText="1"/>
    </xf>
    <xf numFmtId="3" fontId="2" fillId="0" borderId="25" xfId="0" applyNumberFormat="1" applyFont="1" applyBorder="1" applyAlignment="1">
      <alignment horizontal="right" vertical="center" wrapText="1"/>
    </xf>
    <xf numFmtId="3" fontId="2" fillId="5" borderId="25" xfId="0" applyNumberFormat="1" applyFont="1" applyFill="1" applyBorder="1" applyAlignment="1">
      <alignment horizontal="right" vertical="center" wrapText="1"/>
    </xf>
    <xf numFmtId="0" fontId="2" fillId="0" borderId="39" xfId="0" applyFont="1" applyBorder="1" applyAlignment="1">
      <alignment horizontal="left" vertical="center" wrapText="1"/>
    </xf>
    <xf numFmtId="3" fontId="2" fillId="0" borderId="39" xfId="0" applyNumberFormat="1" applyFont="1" applyBorder="1" applyAlignment="1">
      <alignment horizontal="right" vertical="center" wrapText="1"/>
    </xf>
    <xf numFmtId="3" fontId="2" fillId="5" borderId="40" xfId="0" applyNumberFormat="1" applyFont="1" applyFill="1" applyBorder="1" applyAlignment="1">
      <alignment horizontal="right" vertical="center" wrapText="1"/>
    </xf>
    <xf numFmtId="0" fontId="1" fillId="3" borderId="10" xfId="0" applyFont="1" applyFill="1" applyBorder="1" applyAlignment="1" applyProtection="1">
      <alignment horizontal="left" vertical="center"/>
      <protection locked="0"/>
    </xf>
    <xf numFmtId="0" fontId="0" fillId="0" borderId="54" xfId="0" applyBorder="1" applyAlignment="1">
      <alignment horizontal="center" vertical="center" wrapText="1"/>
    </xf>
    <xf numFmtId="3" fontId="6" fillId="2" borderId="5" xfId="0" applyNumberFormat="1" applyFont="1" applyFill="1" applyBorder="1" applyAlignment="1">
      <alignment horizontal="right" vertical="center" wrapText="1"/>
    </xf>
    <xf numFmtId="0" fontId="0" fillId="0" borderId="60" xfId="0" applyBorder="1" applyAlignment="1">
      <alignment horizontal="center" vertical="center" wrapText="1"/>
    </xf>
    <xf numFmtId="3" fontId="1" fillId="2" borderId="12" xfId="0" applyNumberFormat="1" applyFont="1" applyFill="1" applyBorder="1" applyAlignment="1">
      <alignment horizontal="right" vertical="center" wrapText="1"/>
    </xf>
    <xf numFmtId="3" fontId="2" fillId="0" borderId="5" xfId="0" applyNumberFormat="1" applyFont="1" applyBorder="1" applyAlignment="1">
      <alignment horizontal="right" vertical="center" wrapText="1"/>
    </xf>
    <xf numFmtId="166" fontId="2" fillId="2" borderId="67" xfId="0" applyNumberFormat="1" applyFont="1" applyFill="1" applyBorder="1" applyAlignment="1">
      <alignment horizontal="center" vertical="center"/>
    </xf>
    <xf numFmtId="166" fontId="2" fillId="2" borderId="68" xfId="0" applyNumberFormat="1" applyFont="1" applyFill="1" applyBorder="1" applyAlignment="1">
      <alignment horizontal="center" vertical="center"/>
    </xf>
    <xf numFmtId="166" fontId="2" fillId="2" borderId="69" xfId="0" applyNumberFormat="1" applyFont="1" applyFill="1" applyBorder="1" applyAlignment="1">
      <alignment horizontal="center" vertical="center"/>
    </xf>
    <xf numFmtId="3" fontId="0" fillId="2" borderId="0" xfId="0" applyNumberFormat="1" applyFill="1" applyAlignment="1">
      <alignment horizontal="center" vertical="center" wrapText="1"/>
    </xf>
    <xf numFmtId="0" fontId="0" fillId="3" borderId="2" xfId="0" applyFill="1" applyBorder="1" applyAlignment="1" applyProtection="1">
      <alignment horizontal="center" vertical="center" wrapText="1"/>
      <protection locked="0"/>
    </xf>
    <xf numFmtId="0" fontId="4" fillId="7" borderId="64"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66" xfId="0" applyFont="1" applyFill="1" applyBorder="1" applyAlignment="1">
      <alignment horizontal="center" vertical="center" wrapText="1"/>
    </xf>
    <xf numFmtId="3" fontId="2" fillId="3" borderId="2" xfId="0" applyNumberFormat="1" applyFont="1" applyFill="1" applyBorder="1" applyAlignment="1" applyProtection="1">
      <alignment horizontal="left" vertical="center" wrapText="1"/>
      <protection locked="0"/>
    </xf>
    <xf numFmtId="0" fontId="0" fillId="5" borderId="0" xfId="0" applyFill="1" applyAlignment="1">
      <alignment vertical="center"/>
    </xf>
    <xf numFmtId="0" fontId="0" fillId="5" borderId="0" xfId="0" applyFill="1"/>
    <xf numFmtId="0" fontId="0" fillId="0" borderId="0" xfId="0" applyAlignment="1">
      <alignment vertical="center"/>
    </xf>
    <xf numFmtId="0" fontId="10" fillId="5" borderId="33" xfId="0" applyFont="1" applyFill="1" applyBorder="1" applyAlignment="1">
      <alignment vertical="center" wrapText="1"/>
    </xf>
    <xf numFmtId="0" fontId="0" fillId="5" borderId="23" xfId="0" applyFill="1" applyBorder="1" applyAlignment="1">
      <alignment vertical="center"/>
    </xf>
    <xf numFmtId="0" fontId="6" fillId="5" borderId="16" xfId="0" applyFont="1" applyFill="1" applyBorder="1" applyAlignment="1">
      <alignment vertical="center" wrapText="1"/>
    </xf>
    <xf numFmtId="0" fontId="2" fillId="5" borderId="0" xfId="0" applyFont="1" applyFill="1"/>
    <xf numFmtId="0" fontId="0" fillId="5" borderId="0" xfId="0" applyFill="1" applyAlignment="1">
      <alignment horizontal="left" vertical="center"/>
    </xf>
    <xf numFmtId="0" fontId="0" fillId="5" borderId="14" xfId="0" applyFill="1" applyBorder="1" applyAlignment="1">
      <alignment vertical="center"/>
    </xf>
    <xf numFmtId="0" fontId="0" fillId="5" borderId="13" xfId="0" applyFill="1" applyBorder="1"/>
    <xf numFmtId="0" fontId="0" fillId="5" borderId="13" xfId="0" applyFill="1" applyBorder="1" applyAlignment="1">
      <alignment vertical="center"/>
    </xf>
    <xf numFmtId="0" fontId="0" fillId="5" borderId="15" xfId="0" applyFill="1" applyBorder="1"/>
    <xf numFmtId="0" fontId="11" fillId="5" borderId="16" xfId="0" applyFont="1" applyFill="1" applyBorder="1" applyAlignment="1">
      <alignment vertical="center"/>
    </xf>
    <xf numFmtId="0" fontId="0" fillId="5" borderId="17" xfId="0" applyFill="1" applyBorder="1" applyAlignment="1">
      <alignment vertical="center"/>
    </xf>
    <xf numFmtId="0" fontId="0" fillId="0" borderId="17" xfId="0" applyBorder="1" applyAlignment="1">
      <alignment vertical="center"/>
    </xf>
    <xf numFmtId="0" fontId="2" fillId="5" borderId="16" xfId="0" applyFont="1" applyFill="1" applyBorder="1"/>
    <xf numFmtId="0" fontId="0" fillId="5" borderId="17" xfId="0" applyFill="1" applyBorder="1"/>
    <xf numFmtId="0" fontId="0" fillId="5" borderId="16" xfId="0" applyFill="1" applyBorder="1"/>
    <xf numFmtId="0" fontId="0" fillId="5" borderId="18" xfId="0" applyFill="1" applyBorder="1"/>
    <xf numFmtId="0" fontId="0" fillId="5" borderId="6" xfId="0" applyFill="1" applyBorder="1"/>
    <xf numFmtId="165" fontId="0" fillId="0" borderId="6" xfId="0" applyNumberFormat="1" applyBorder="1" applyAlignment="1">
      <alignment horizontal="right"/>
    </xf>
    <xf numFmtId="165" fontId="0" fillId="5" borderId="6" xfId="0" applyNumberFormat="1" applyFill="1" applyBorder="1" applyAlignment="1">
      <alignment horizontal="right"/>
    </xf>
    <xf numFmtId="0" fontId="0" fillId="5" borderId="19" xfId="0" applyFill="1" applyBorder="1"/>
    <xf numFmtId="0" fontId="0" fillId="5" borderId="14" xfId="0" applyFill="1" applyBorder="1"/>
    <xf numFmtId="165" fontId="0" fillId="0" borderId="13" xfId="0" applyNumberFormat="1" applyBorder="1" applyAlignment="1">
      <alignment horizontal="right"/>
    </xf>
    <xf numFmtId="165" fontId="0" fillId="5" borderId="13" xfId="0" applyNumberFormat="1" applyFill="1" applyBorder="1" applyAlignment="1">
      <alignment horizontal="right"/>
    </xf>
    <xf numFmtId="0" fontId="2" fillId="5" borderId="17" xfId="0" applyFont="1" applyFill="1" applyBorder="1"/>
    <xf numFmtId="165" fontId="0" fillId="5" borderId="6" xfId="0" applyNumberFormat="1" applyFill="1" applyBorder="1" applyAlignment="1">
      <alignment vertical="center"/>
    </xf>
    <xf numFmtId="165" fontId="0" fillId="0" borderId="6" xfId="0" applyNumberFormat="1" applyBorder="1" applyAlignment="1">
      <alignment vertical="center"/>
    </xf>
    <xf numFmtId="0" fontId="0" fillId="5" borderId="19" xfId="0" applyFill="1" applyBorder="1" applyAlignment="1">
      <alignment vertical="center"/>
    </xf>
    <xf numFmtId="165" fontId="0" fillId="5" borderId="25" xfId="0" applyNumberFormat="1" applyFill="1" applyBorder="1" applyAlignment="1">
      <alignment vertical="center"/>
    </xf>
    <xf numFmtId="0" fontId="0" fillId="5" borderId="48" xfId="0" applyFill="1" applyBorder="1" applyAlignment="1">
      <alignment vertical="center"/>
    </xf>
    <xf numFmtId="0" fontId="0" fillId="5" borderId="45" xfId="0" applyFill="1" applyBorder="1" applyAlignment="1">
      <alignment vertical="center"/>
    </xf>
    <xf numFmtId="165" fontId="0" fillId="5" borderId="45" xfId="0" applyNumberFormat="1" applyFill="1" applyBorder="1" applyAlignment="1">
      <alignment vertical="center"/>
    </xf>
    <xf numFmtId="165" fontId="0" fillId="5" borderId="13" xfId="0" applyNumberFormat="1" applyFill="1" applyBorder="1" applyAlignment="1">
      <alignment vertical="center"/>
    </xf>
    <xf numFmtId="0" fontId="11" fillId="5" borderId="49" xfId="0" applyFont="1" applyFill="1" applyBorder="1" applyAlignment="1">
      <alignment vertical="center"/>
    </xf>
    <xf numFmtId="0" fontId="11" fillId="5" borderId="25" xfId="0" applyFont="1" applyFill="1" applyBorder="1" applyAlignment="1">
      <alignment vertical="center"/>
    </xf>
    <xf numFmtId="165" fontId="15" fillId="5" borderId="17" xfId="0" applyNumberFormat="1" applyFont="1" applyFill="1" applyBorder="1" applyAlignment="1">
      <alignment horizontal="left" vertical="center" wrapText="1"/>
    </xf>
    <xf numFmtId="165" fontId="0" fillId="5" borderId="24" xfId="0" applyNumberFormat="1" applyFill="1" applyBorder="1" applyAlignment="1">
      <alignment vertical="center" wrapText="1"/>
    </xf>
    <xf numFmtId="165" fontId="0" fillId="5" borderId="24" xfId="0" applyNumberFormat="1" applyFill="1" applyBorder="1" applyAlignment="1">
      <alignment vertical="center"/>
    </xf>
    <xf numFmtId="164" fontId="0" fillId="6" borderId="1" xfId="0" applyNumberFormat="1" applyFill="1" applyBorder="1"/>
    <xf numFmtId="164" fontId="2" fillId="6" borderId="1" xfId="0" applyNumberFormat="1" applyFont="1" applyFill="1" applyBorder="1"/>
    <xf numFmtId="0" fontId="2" fillId="5" borderId="41" xfId="0" applyFont="1" applyFill="1" applyBorder="1"/>
    <xf numFmtId="0" fontId="2" fillId="5" borderId="20" xfId="0" applyFont="1" applyFill="1" applyBorder="1"/>
    <xf numFmtId="0" fontId="9" fillId="0" borderId="22" xfId="0" applyFont="1" applyBorder="1" applyAlignment="1">
      <alignment vertical="center"/>
    </xf>
    <xf numFmtId="0" fontId="9" fillId="0" borderId="37" xfId="0" applyFont="1" applyBorder="1" applyAlignment="1">
      <alignment horizontal="left" vertical="top" wrapText="1"/>
    </xf>
    <xf numFmtId="0" fontId="9" fillId="0" borderId="24" xfId="0" applyFont="1" applyBorder="1" applyAlignment="1">
      <alignment horizontal="left" vertical="top" wrapText="1"/>
    </xf>
    <xf numFmtId="0" fontId="9" fillId="5" borderId="30" xfId="0" applyFont="1" applyFill="1" applyBorder="1" applyAlignment="1">
      <alignment vertical="top" wrapText="1"/>
    </xf>
    <xf numFmtId="0" fontId="9" fillId="5" borderId="29" xfId="0" applyFont="1" applyFill="1" applyBorder="1" applyAlignment="1">
      <alignment vertical="top" wrapText="1"/>
    </xf>
    <xf numFmtId="164" fontId="1" fillId="5" borderId="54" xfId="0" applyNumberFormat="1" applyFont="1" applyFill="1" applyBorder="1" applyAlignment="1">
      <alignment horizontal="right" vertical="center" wrapText="1"/>
    </xf>
    <xf numFmtId="0" fontId="5" fillId="0" borderId="24" xfId="0" applyFont="1" applyBorder="1" applyAlignment="1">
      <alignment horizontal="left" vertical="center"/>
    </xf>
    <xf numFmtId="0" fontId="0" fillId="0" borderId="24" xfId="0" applyBorder="1" applyAlignment="1">
      <alignment horizontal="left" vertical="center"/>
    </xf>
    <xf numFmtId="0" fontId="0" fillId="5" borderId="24" xfId="0" applyFill="1" applyBorder="1" applyAlignment="1">
      <alignment horizontal="left" vertical="center"/>
    </xf>
    <xf numFmtId="0" fontId="5" fillId="5" borderId="22" xfId="0" applyFont="1" applyFill="1" applyBorder="1" applyAlignment="1">
      <alignment horizontal="left" vertical="center" wrapText="1"/>
    </xf>
    <xf numFmtId="0" fontId="0" fillId="5" borderId="20" xfId="0" applyFill="1" applyBorder="1"/>
    <xf numFmtId="0" fontId="0" fillId="5" borderId="72" xfId="0" applyFill="1" applyBorder="1" applyAlignment="1">
      <alignment vertical="center"/>
    </xf>
    <xf numFmtId="0" fontId="8" fillId="5" borderId="0" xfId="0" applyFont="1" applyFill="1" applyAlignment="1">
      <alignment vertical="center" wrapText="1"/>
    </xf>
    <xf numFmtId="0" fontId="0" fillId="5" borderId="30" xfId="0" applyFill="1" applyBorder="1" applyAlignment="1">
      <alignment horizontal="left" vertical="center"/>
    </xf>
    <xf numFmtId="0" fontId="0" fillId="5" borderId="25" xfId="0" applyFill="1" applyBorder="1" applyAlignment="1">
      <alignment horizontal="left" vertical="center"/>
    </xf>
    <xf numFmtId="0" fontId="0" fillId="5" borderId="0" xfId="0" applyFill="1" applyAlignment="1">
      <alignment horizontal="center" vertical="center"/>
    </xf>
    <xf numFmtId="0" fontId="2" fillId="5" borderId="24" xfId="0" applyFont="1" applyFill="1" applyBorder="1" applyAlignment="1">
      <alignment vertical="center" wrapText="1"/>
    </xf>
    <xf numFmtId="3" fontId="2" fillId="5" borderId="0" xfId="0" applyNumberFormat="1" applyFont="1" applyFill="1" applyAlignment="1">
      <alignment horizontal="right" vertical="center" wrapText="1"/>
    </xf>
    <xf numFmtId="0" fontId="2" fillId="5" borderId="0" xfId="0" applyFont="1" applyFill="1" applyAlignment="1">
      <alignment vertical="center" wrapText="1"/>
    </xf>
    <xf numFmtId="0" fontId="2" fillId="5" borderId="31" xfId="0" applyFont="1" applyFill="1" applyBorder="1" applyAlignment="1">
      <alignment vertical="center" wrapText="1"/>
    </xf>
    <xf numFmtId="3" fontId="2" fillId="5" borderId="5" xfId="0" applyNumberFormat="1" applyFont="1" applyFill="1" applyBorder="1" applyAlignment="1">
      <alignment horizontal="right" vertical="center" wrapText="1"/>
    </xf>
    <xf numFmtId="0" fontId="0" fillId="5" borderId="26" xfId="0" applyFill="1" applyBorder="1" applyAlignment="1">
      <alignment vertical="center"/>
    </xf>
    <xf numFmtId="0" fontId="0" fillId="5" borderId="21" xfId="0" applyFill="1" applyBorder="1" applyAlignment="1">
      <alignment horizontal="left" vertical="center"/>
    </xf>
    <xf numFmtId="0" fontId="0" fillId="5" borderId="26" xfId="0" applyFill="1" applyBorder="1" applyAlignment="1">
      <alignment horizontal="left" vertical="center"/>
    </xf>
    <xf numFmtId="0" fontId="0" fillId="5" borderId="22" xfId="0" applyFill="1" applyBorder="1" applyAlignment="1">
      <alignment horizontal="left" vertical="center"/>
    </xf>
    <xf numFmtId="3" fontId="6" fillId="5" borderId="0" xfId="0" applyNumberFormat="1" applyFont="1" applyFill="1" applyAlignment="1">
      <alignment horizontal="right" vertical="center" wrapText="1"/>
    </xf>
    <xf numFmtId="3" fontId="2" fillId="5" borderId="0" xfId="0" applyNumberFormat="1" applyFont="1" applyFill="1" applyAlignment="1">
      <alignment horizontal="right" vertical="center"/>
    </xf>
    <xf numFmtId="0" fontId="18" fillId="0" borderId="0" xfId="0" applyFont="1" applyAlignment="1">
      <alignment horizontal="center" vertical="center"/>
    </xf>
    <xf numFmtId="0" fontId="0" fillId="0" borderId="0" xfId="0" applyAlignment="1">
      <alignment vertical="center" wrapText="1"/>
    </xf>
    <xf numFmtId="0" fontId="0" fillId="5" borderId="0" xfId="0" applyFill="1" applyAlignment="1">
      <alignment vertical="top"/>
    </xf>
    <xf numFmtId="0" fontId="11" fillId="5" borderId="0" xfId="0" applyFont="1" applyFill="1" applyAlignment="1">
      <alignment horizontal="left" vertical="top"/>
    </xf>
    <xf numFmtId="0" fontId="0" fillId="5" borderId="18" xfId="0" applyFill="1" applyBorder="1" applyAlignment="1">
      <alignment vertical="center"/>
    </xf>
    <xf numFmtId="0" fontId="0" fillId="5" borderId="6" xfId="0" applyFill="1" applyBorder="1" applyAlignment="1">
      <alignment vertical="center"/>
    </xf>
    <xf numFmtId="0" fontId="0" fillId="5" borderId="0" xfId="0" applyFill="1" applyAlignment="1">
      <alignment vertical="center" wrapText="1"/>
    </xf>
    <xf numFmtId="3" fontId="0" fillId="2" borderId="5" xfId="0" applyNumberFormat="1" applyFill="1" applyBorder="1" applyAlignment="1">
      <alignment horizontal="center" vertical="center" wrapText="1"/>
    </xf>
    <xf numFmtId="0" fontId="2" fillId="5" borderId="2" xfId="0" applyFont="1" applyFill="1" applyBorder="1" applyAlignment="1">
      <alignment horizontal="left" vertical="center" wrapText="1"/>
    </xf>
    <xf numFmtId="0" fontId="2" fillId="0" borderId="73" xfId="0" applyFont="1" applyBorder="1" applyAlignment="1">
      <alignment horizontal="left" vertical="center" wrapText="1"/>
    </xf>
    <xf numFmtId="164" fontId="1" fillId="5" borderId="74" xfId="0" applyNumberFormat="1" applyFont="1" applyFill="1" applyBorder="1" applyAlignment="1">
      <alignment horizontal="right" vertical="center" wrapText="1"/>
    </xf>
    <xf numFmtId="0" fontId="12" fillId="0" borderId="23" xfId="0" applyFont="1" applyBorder="1"/>
    <xf numFmtId="165" fontId="15" fillId="5" borderId="17" xfId="0" applyNumberFormat="1" applyFont="1" applyFill="1" applyBorder="1" applyAlignment="1">
      <alignment vertical="center" wrapText="1"/>
    </xf>
    <xf numFmtId="0" fontId="4" fillId="0" borderId="53" xfId="0" applyFont="1" applyBorder="1" applyAlignment="1">
      <alignment horizontal="left" vertical="center" wrapText="1"/>
    </xf>
    <xf numFmtId="14" fontId="0" fillId="3" borderId="1" xfId="0" applyNumberFormat="1" applyFill="1" applyBorder="1" applyAlignment="1" applyProtection="1">
      <alignment vertical="center"/>
      <protection locked="0"/>
    </xf>
    <xf numFmtId="0" fontId="0" fillId="0" borderId="21" xfId="0" applyBorder="1" applyAlignment="1" applyProtection="1">
      <alignment vertical="center"/>
      <protection locked="0"/>
    </xf>
    <xf numFmtId="0" fontId="0" fillId="0" borderId="22" xfId="0" applyBorder="1" applyAlignment="1" applyProtection="1">
      <alignment vertical="center"/>
      <protection locked="0"/>
    </xf>
    <xf numFmtId="0" fontId="2" fillId="0" borderId="22" xfId="0" applyFont="1" applyBorder="1" applyAlignment="1" applyProtection="1">
      <alignment vertical="center"/>
      <protection locked="0"/>
    </xf>
    <xf numFmtId="0" fontId="2" fillId="0" borderId="0" xfId="0" applyFont="1" applyProtection="1">
      <protection locked="0"/>
    </xf>
    <xf numFmtId="0" fontId="20" fillId="5" borderId="3" xfId="0" applyFont="1" applyFill="1" applyBorder="1" applyAlignment="1">
      <alignment horizontal="center" vertical="center" wrapText="1"/>
    </xf>
    <xf numFmtId="0" fontId="2" fillId="5" borderId="25" xfId="0" applyFont="1" applyFill="1" applyBorder="1" applyAlignment="1">
      <alignment vertical="center" wrapText="1"/>
    </xf>
    <xf numFmtId="0" fontId="21" fillId="5" borderId="21" xfId="0" applyFont="1" applyFill="1" applyBorder="1" applyAlignment="1">
      <alignment vertical="center"/>
    </xf>
    <xf numFmtId="0" fontId="21" fillId="0" borderId="21" xfId="0" applyFont="1" applyBorder="1" applyAlignment="1">
      <alignment vertical="center"/>
    </xf>
    <xf numFmtId="0" fontId="22" fillId="5" borderId="0" xfId="0" applyFont="1" applyFill="1"/>
    <xf numFmtId="0" fontId="0" fillId="3" borderId="62" xfId="0"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1" fillId="3" borderId="63" xfId="0" applyFont="1" applyFill="1" applyBorder="1" applyAlignment="1" applyProtection="1">
      <alignment vertical="top" wrapText="1"/>
      <protection locked="0"/>
    </xf>
    <xf numFmtId="0" fontId="1" fillId="3" borderId="11" xfId="0" applyFont="1" applyFill="1" applyBorder="1" applyAlignment="1" applyProtection="1">
      <alignment vertical="top" wrapText="1"/>
      <protection locked="0"/>
    </xf>
    <xf numFmtId="0" fontId="0" fillId="3" borderId="61" xfId="0" applyFill="1" applyBorder="1" applyAlignment="1" applyProtection="1">
      <alignment vertical="top" wrapText="1"/>
      <protection locked="0"/>
    </xf>
    <xf numFmtId="0" fontId="0" fillId="3" borderId="7" xfId="0" applyFill="1" applyBorder="1" applyAlignment="1" applyProtection="1">
      <alignment vertical="top" wrapText="1"/>
      <protection locked="0"/>
    </xf>
    <xf numFmtId="0" fontId="0" fillId="3" borderId="83" xfId="0" applyFill="1" applyBorder="1" applyAlignment="1" applyProtection="1">
      <alignment vertical="top" wrapText="1"/>
      <protection locked="0"/>
    </xf>
    <xf numFmtId="0" fontId="0" fillId="3" borderId="84" xfId="0" applyFill="1" applyBorder="1" applyAlignment="1" applyProtection="1">
      <alignment vertical="top" wrapText="1"/>
      <protection locked="0"/>
    </xf>
    <xf numFmtId="0" fontId="1" fillId="3" borderId="85" xfId="0" applyFont="1" applyFill="1" applyBorder="1" applyAlignment="1" applyProtection="1">
      <alignment vertical="top" wrapText="1"/>
      <protection locked="0"/>
    </xf>
    <xf numFmtId="0" fontId="0" fillId="3" borderId="89" xfId="0" applyFill="1" applyBorder="1" applyAlignment="1" applyProtection="1">
      <alignment vertical="top" wrapText="1"/>
      <protection locked="0"/>
    </xf>
    <xf numFmtId="0" fontId="0" fillId="3" borderId="90" xfId="0" applyFill="1" applyBorder="1" applyAlignment="1" applyProtection="1">
      <alignment vertical="top" wrapText="1"/>
      <protection locked="0"/>
    </xf>
    <xf numFmtId="0" fontId="0" fillId="3" borderId="91" xfId="0" applyFill="1" applyBorder="1" applyAlignment="1" applyProtection="1">
      <alignment vertical="top" wrapText="1"/>
      <protection locked="0"/>
    </xf>
    <xf numFmtId="0" fontId="0" fillId="3" borderId="92" xfId="0" applyFill="1" applyBorder="1" applyAlignment="1" applyProtection="1">
      <alignment vertical="top" wrapText="1"/>
      <protection locked="0"/>
    </xf>
    <xf numFmtId="0" fontId="1" fillId="3" borderId="93" xfId="0" applyFont="1" applyFill="1" applyBorder="1" applyAlignment="1" applyProtection="1">
      <alignment vertical="top" wrapText="1"/>
      <protection locked="0"/>
    </xf>
    <xf numFmtId="0" fontId="1" fillId="3" borderId="94" xfId="0" applyFont="1" applyFill="1" applyBorder="1" applyAlignment="1" applyProtection="1">
      <alignment vertical="top" wrapText="1"/>
      <protection locked="0"/>
    </xf>
    <xf numFmtId="0" fontId="3" fillId="8" borderId="81" xfId="0" applyFont="1" applyFill="1" applyBorder="1" applyAlignment="1">
      <alignment vertical="center" wrapText="1"/>
    </xf>
    <xf numFmtId="0" fontId="3" fillId="0" borderId="87" xfId="0" applyFont="1" applyBorder="1" applyAlignment="1">
      <alignment vertical="center" wrapText="1"/>
    </xf>
    <xf numFmtId="0" fontId="3" fillId="0" borderId="86" xfId="0" applyFont="1" applyBorder="1" applyAlignment="1">
      <alignment vertical="center" wrapText="1"/>
    </xf>
    <xf numFmtId="0" fontId="3" fillId="0" borderId="54" xfId="0" applyFont="1" applyBorder="1" applyAlignment="1">
      <alignment vertical="center" wrapText="1"/>
    </xf>
    <xf numFmtId="0" fontId="8" fillId="5" borderId="0" xfId="0" applyFont="1" applyFill="1" applyAlignment="1">
      <alignment vertical="top" wrapText="1"/>
    </xf>
    <xf numFmtId="0" fontId="11" fillId="5" borderId="0" xfId="0" applyFont="1" applyFill="1" applyAlignment="1">
      <alignment vertical="center"/>
    </xf>
    <xf numFmtId="0" fontId="2" fillId="5" borderId="0" xfId="0" applyFont="1" applyFill="1" applyAlignment="1">
      <alignment vertical="center"/>
    </xf>
    <xf numFmtId="164" fontId="0" fillId="6" borderId="0" xfId="0" applyNumberFormat="1" applyFill="1"/>
    <xf numFmtId="165" fontId="0" fillId="5" borderId="0" xfId="0" applyNumberFormat="1" applyFill="1"/>
    <xf numFmtId="165" fontId="0" fillId="5" borderId="0" xfId="0" applyNumberFormat="1" applyFill="1" applyAlignment="1">
      <alignment horizontal="right"/>
    </xf>
    <xf numFmtId="165" fontId="0" fillId="0" borderId="0" xfId="0" applyNumberFormat="1"/>
    <xf numFmtId="165" fontId="0" fillId="5" borderId="0" xfId="0" applyNumberFormat="1" applyFill="1" applyAlignment="1">
      <alignment vertical="center"/>
    </xf>
    <xf numFmtId="164" fontId="2" fillId="6" borderId="0" xfId="0" applyNumberFormat="1" applyFont="1" applyFill="1"/>
    <xf numFmtId="165" fontId="2" fillId="5" borderId="0" xfId="0" applyNumberFormat="1" applyFont="1" applyFill="1"/>
    <xf numFmtId="165" fontId="2" fillId="5" borderId="0" xfId="0" applyNumberFormat="1" applyFont="1" applyFill="1" applyAlignment="1">
      <alignment horizontal="right"/>
    </xf>
    <xf numFmtId="165" fontId="0" fillId="0" borderId="0" xfId="0" applyNumberFormat="1" applyAlignment="1">
      <alignment vertical="center"/>
    </xf>
    <xf numFmtId="165" fontId="2" fillId="5" borderId="0" xfId="0" applyNumberFormat="1" applyFont="1" applyFill="1" applyAlignment="1">
      <alignment vertical="center"/>
    </xf>
    <xf numFmtId="165" fontId="4" fillId="5" borderId="0" xfId="0" applyNumberFormat="1" applyFont="1" applyFill="1" applyAlignment="1">
      <alignment horizontal="left" vertical="center" wrapText="1"/>
    </xf>
    <xf numFmtId="165" fontId="14" fillId="5" borderId="0" xfId="0" applyNumberFormat="1" applyFont="1" applyFill="1" applyAlignment="1">
      <alignment vertical="center" wrapText="1"/>
    </xf>
    <xf numFmtId="165" fontId="15" fillId="5" borderId="0" xfId="0" applyNumberFormat="1" applyFont="1" applyFill="1" applyAlignment="1">
      <alignment vertical="center" wrapText="1"/>
    </xf>
    <xf numFmtId="0" fontId="5" fillId="5" borderId="0" xfId="0" applyFont="1" applyFill="1"/>
    <xf numFmtId="0" fontId="0" fillId="0" borderId="28" xfId="0" applyBorder="1" applyAlignment="1">
      <alignment vertical="center"/>
    </xf>
    <xf numFmtId="165" fontId="15" fillId="5" borderId="0" xfId="0" applyNumberFormat="1" applyFont="1" applyFill="1" applyAlignment="1">
      <alignment horizontal="left" vertical="center" wrapText="1"/>
    </xf>
    <xf numFmtId="0" fontId="5" fillId="5" borderId="0" xfId="0" applyFont="1" applyFill="1" applyAlignment="1">
      <alignment horizontal="left" wrapText="1"/>
    </xf>
    <xf numFmtId="0" fontId="10" fillId="5" borderId="33" xfId="0" applyFont="1" applyFill="1" applyBorder="1" applyAlignment="1">
      <alignment horizontal="center" vertical="center" wrapText="1"/>
    </xf>
    <xf numFmtId="0" fontId="8" fillId="5" borderId="0" xfId="0" applyFont="1" applyFill="1" applyAlignment="1">
      <alignment horizontal="left" vertical="top" wrapText="1"/>
    </xf>
    <xf numFmtId="0" fontId="19" fillId="5" borderId="0" xfId="0" applyFont="1" applyFill="1"/>
    <xf numFmtId="0" fontId="10" fillId="5" borderId="0" xfId="0" applyFont="1" applyFill="1" applyAlignment="1">
      <alignment vertical="center" wrapText="1"/>
    </xf>
    <xf numFmtId="0" fontId="10" fillId="5" borderId="0" xfId="0" applyFont="1" applyFill="1" applyAlignment="1">
      <alignment horizontal="center" vertical="center" wrapText="1"/>
    </xf>
    <xf numFmtId="0" fontId="3" fillId="5" borderId="0" xfId="0" applyFont="1" applyFill="1"/>
    <xf numFmtId="0" fontId="0" fillId="0" borderId="33" xfId="0" applyBorder="1" applyAlignment="1">
      <alignment vertical="center"/>
    </xf>
    <xf numFmtId="0" fontId="2" fillId="5" borderId="26" xfId="0" applyFont="1" applyFill="1" applyBorder="1" applyAlignment="1" applyProtection="1">
      <alignment vertical="center"/>
      <protection locked="0"/>
    </xf>
    <xf numFmtId="0" fontId="3" fillId="5" borderId="0" xfId="0" applyFont="1" applyFill="1" applyAlignment="1">
      <alignment vertical="center"/>
    </xf>
    <xf numFmtId="0" fontId="0" fillId="0" borderId="26" xfId="0" applyBorder="1" applyAlignment="1">
      <alignment vertical="center"/>
    </xf>
    <xf numFmtId="0" fontId="0" fillId="0" borderId="26" xfId="0" applyBorder="1"/>
    <xf numFmtId="0" fontId="2" fillId="0" borderId="26" xfId="0" applyFont="1" applyBorder="1" applyAlignment="1">
      <alignment vertical="center"/>
    </xf>
    <xf numFmtId="0" fontId="2" fillId="0" borderId="26" xfId="0" applyFont="1" applyBorder="1"/>
    <xf numFmtId="3" fontId="0" fillId="0" borderId="26" xfId="0" applyNumberFormat="1" applyBorder="1"/>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25" fillId="5" borderId="4" xfId="0" applyFont="1" applyFill="1" applyBorder="1" applyAlignment="1">
      <alignment horizontal="center" vertical="center"/>
    </xf>
    <xf numFmtId="0" fontId="16" fillId="4" borderId="51" xfId="0" applyFont="1" applyFill="1" applyBorder="1" applyAlignment="1">
      <alignment vertical="center" wrapText="1"/>
    </xf>
    <xf numFmtId="0" fontId="16" fillId="4" borderId="70" xfId="0" applyFont="1" applyFill="1" applyBorder="1" applyAlignment="1">
      <alignment vertical="center" wrapText="1"/>
    </xf>
    <xf numFmtId="0" fontId="16" fillId="5" borderId="16" xfId="0" applyFont="1" applyFill="1" applyBorder="1" applyAlignment="1">
      <alignment vertical="center" wrapText="1"/>
    </xf>
    <xf numFmtId="0" fontId="16" fillId="5" borderId="0" xfId="0" applyFont="1" applyFill="1" applyAlignment="1">
      <alignment vertical="center" wrapText="1"/>
    </xf>
    <xf numFmtId="0" fontId="3" fillId="0" borderId="54" xfId="0" applyFont="1" applyBorder="1" applyAlignment="1">
      <alignment horizontal="center" vertical="center" wrapText="1"/>
    </xf>
    <xf numFmtId="0" fontId="1" fillId="3" borderId="61"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wrapText="1"/>
      <protection locked="0"/>
    </xf>
    <xf numFmtId="0" fontId="1" fillId="3" borderId="62" xfId="0" applyFont="1" applyFill="1" applyBorder="1" applyAlignment="1" applyProtection="1">
      <alignment horizontal="left" vertical="center"/>
      <protection locked="0"/>
    </xf>
    <xf numFmtId="0" fontId="1" fillId="3" borderId="63" xfId="0" applyFont="1" applyFill="1" applyBorder="1" applyAlignment="1" applyProtection="1">
      <alignment horizontal="left" vertical="center" wrapText="1"/>
      <protection locked="0"/>
    </xf>
    <xf numFmtId="3" fontId="1" fillId="2" borderId="7" xfId="0" applyNumberFormat="1" applyFont="1" applyFill="1" applyBorder="1" applyAlignment="1">
      <alignment horizontal="right" vertical="center" wrapText="1"/>
    </xf>
    <xf numFmtId="3" fontId="1" fillId="2" borderId="9" xfId="0" applyNumberFormat="1" applyFont="1" applyFill="1" applyBorder="1" applyAlignment="1">
      <alignment horizontal="right" vertical="center" wrapText="1"/>
    </xf>
    <xf numFmtId="3" fontId="1" fillId="2" borderId="11" xfId="0" applyNumberFormat="1" applyFont="1" applyFill="1" applyBorder="1" applyAlignment="1">
      <alignment horizontal="right" vertical="center" wrapText="1"/>
    </xf>
    <xf numFmtId="0" fontId="0" fillId="0" borderId="111" xfId="0" applyBorder="1" applyAlignment="1">
      <alignment horizontal="center" vertical="center" wrapText="1"/>
    </xf>
    <xf numFmtId="0" fontId="0" fillId="0" borderId="112" xfId="0" applyBorder="1" applyAlignment="1">
      <alignment horizontal="center" vertical="center" wrapText="1"/>
    </xf>
    <xf numFmtId="3" fontId="1" fillId="3" borderId="91" xfId="0" applyNumberFormat="1" applyFont="1" applyFill="1" applyBorder="1" applyAlignment="1" applyProtection="1">
      <alignment horizontal="center" vertical="center" wrapText="1"/>
      <protection locked="0"/>
    </xf>
    <xf numFmtId="3" fontId="1" fillId="3" borderId="83" xfId="0" applyNumberFormat="1" applyFont="1" applyFill="1" applyBorder="1" applyAlignment="1" applyProtection="1">
      <alignment horizontal="center" vertical="center" wrapText="1"/>
      <protection locked="0"/>
    </xf>
    <xf numFmtId="3" fontId="1" fillId="3" borderId="84" xfId="0" applyNumberFormat="1" applyFont="1" applyFill="1" applyBorder="1" applyAlignment="1" applyProtection="1">
      <alignment horizontal="center" vertical="center" wrapText="1"/>
      <protection locked="0"/>
    </xf>
    <xf numFmtId="3" fontId="1" fillId="3" borderId="93" xfId="0" applyNumberFormat="1" applyFont="1" applyFill="1" applyBorder="1" applyAlignment="1" applyProtection="1">
      <alignment horizontal="center" vertical="center" wrapText="1"/>
      <protection locked="0"/>
    </xf>
    <xf numFmtId="3" fontId="1" fillId="3" borderId="85" xfId="0" applyNumberFormat="1" applyFont="1" applyFill="1" applyBorder="1" applyAlignment="1" applyProtection="1">
      <alignment horizontal="center" vertical="center" wrapText="1"/>
      <protection locked="0"/>
    </xf>
    <xf numFmtId="0" fontId="4" fillId="5" borderId="3" xfId="0" applyFont="1" applyFill="1" applyBorder="1" applyAlignment="1">
      <alignment vertical="center"/>
    </xf>
    <xf numFmtId="0" fontId="24" fillId="5" borderId="0" xfId="0" applyFont="1" applyFill="1" applyAlignment="1">
      <alignment horizontal="center" vertical="center"/>
    </xf>
    <xf numFmtId="0" fontId="26" fillId="5" borderId="0" xfId="0" applyFont="1" applyFill="1" applyAlignment="1">
      <alignment horizontal="center" vertical="center" wrapText="1"/>
    </xf>
    <xf numFmtId="0" fontId="20" fillId="5" borderId="0" xfId="0" applyFont="1" applyFill="1" applyAlignment="1">
      <alignment vertical="center" wrapText="1"/>
    </xf>
    <xf numFmtId="164" fontId="1" fillId="3" borderId="4" xfId="0" applyNumberFormat="1" applyFont="1" applyFill="1" applyBorder="1" applyAlignment="1" applyProtection="1">
      <alignment horizontal="left" vertical="center" wrapText="1"/>
      <protection locked="0"/>
    </xf>
    <xf numFmtId="0" fontId="0" fillId="5" borderId="0" xfId="0" applyFill="1" applyAlignment="1" applyProtection="1">
      <alignment vertical="center"/>
      <protection locked="0"/>
    </xf>
    <xf numFmtId="0" fontId="2" fillId="5" borderId="0" xfId="0" applyFont="1" applyFill="1" applyAlignment="1" applyProtection="1">
      <alignment horizontal="center" vertical="center"/>
      <protection locked="0"/>
    </xf>
    <xf numFmtId="165" fontId="0" fillId="6" borderId="0" xfId="0" applyNumberFormat="1" applyFill="1"/>
    <xf numFmtId="165" fontId="0" fillId="6" borderId="0" xfId="0" applyNumberFormat="1" applyFill="1" applyAlignment="1">
      <alignment horizontal="right"/>
    </xf>
    <xf numFmtId="165" fontId="2" fillId="6" borderId="0" xfId="0" applyNumberFormat="1" applyFont="1" applyFill="1"/>
    <xf numFmtId="165" fontId="2" fillId="6" borderId="0" xfId="0" applyNumberFormat="1" applyFont="1" applyFill="1" applyAlignment="1">
      <alignment horizontal="right"/>
    </xf>
    <xf numFmtId="164" fontId="2" fillId="3" borderId="2" xfId="0" applyNumberFormat="1" applyFont="1" applyFill="1" applyBorder="1" applyAlignment="1" applyProtection="1">
      <alignment horizontal="center" vertical="center" wrapText="1"/>
      <protection locked="0"/>
    </xf>
    <xf numFmtId="0" fontId="6" fillId="5" borderId="0" xfId="0" applyFont="1" applyFill="1" applyAlignment="1">
      <alignment vertical="center" wrapText="1"/>
    </xf>
    <xf numFmtId="0" fontId="0" fillId="0" borderId="25" xfId="0" applyBorder="1"/>
    <xf numFmtId="0" fontId="0" fillId="0" borderId="28" xfId="0" applyBorder="1"/>
    <xf numFmtId="0" fontId="2" fillId="5" borderId="35" xfId="0" applyFont="1" applyFill="1" applyBorder="1"/>
    <xf numFmtId="0" fontId="2" fillId="5" borderId="34" xfId="0" applyFont="1" applyFill="1" applyBorder="1"/>
    <xf numFmtId="0" fontId="20" fillId="5" borderId="30" xfId="0" applyFont="1" applyFill="1" applyBorder="1" applyAlignment="1">
      <alignment vertical="center" wrapText="1"/>
    </xf>
    <xf numFmtId="3" fontId="20" fillId="5" borderId="0" xfId="0" applyNumberFormat="1" applyFont="1" applyFill="1" applyAlignment="1">
      <alignment vertical="center" wrapText="1"/>
    </xf>
    <xf numFmtId="3" fontId="20" fillId="5" borderId="30" xfId="0" applyNumberFormat="1" applyFont="1" applyFill="1" applyBorder="1" applyAlignment="1">
      <alignment vertical="center" wrapText="1"/>
    </xf>
    <xf numFmtId="0" fontId="21" fillId="5" borderId="32" xfId="0" applyFont="1" applyFill="1" applyBorder="1" applyAlignment="1">
      <alignment vertical="center"/>
    </xf>
    <xf numFmtId="0" fontId="2" fillId="5" borderId="28" xfId="0" applyFont="1" applyFill="1" applyBorder="1" applyAlignment="1">
      <alignment vertical="center" wrapText="1"/>
    </xf>
    <xf numFmtId="0" fontId="3" fillId="0" borderId="20" xfId="0" applyFont="1" applyBorder="1" applyAlignment="1">
      <alignment vertical="center"/>
    </xf>
    <xf numFmtId="0" fontId="3" fillId="5" borderId="0" xfId="0" applyFont="1" applyFill="1" applyAlignment="1">
      <alignment horizontal="right" vertical="center" wrapText="1"/>
    </xf>
    <xf numFmtId="164" fontId="3" fillId="5" borderId="0" xfId="0" applyNumberFormat="1" applyFont="1" applyFill="1" applyAlignment="1" applyProtection="1">
      <alignment horizontal="center" vertical="center" wrapText="1"/>
      <protection locked="0"/>
    </xf>
    <xf numFmtId="164" fontId="1" fillId="5" borderId="56" xfId="0" applyNumberFormat="1" applyFont="1" applyFill="1" applyBorder="1" applyAlignment="1">
      <alignment horizontal="right" vertical="center" wrapText="1"/>
    </xf>
    <xf numFmtId="0" fontId="6" fillId="4" borderId="13" xfId="0" applyFont="1" applyFill="1" applyBorder="1" applyAlignment="1">
      <alignment vertical="center" wrapText="1"/>
    </xf>
    <xf numFmtId="0" fontId="6" fillId="4" borderId="15" xfId="0" applyFont="1" applyFill="1" applyBorder="1" applyAlignment="1">
      <alignment vertical="center" wrapText="1"/>
    </xf>
    <xf numFmtId="0" fontId="6" fillId="4" borderId="6" xfId="0" applyFont="1" applyFill="1" applyBorder="1" applyAlignment="1">
      <alignment vertical="center" wrapText="1"/>
    </xf>
    <xf numFmtId="0" fontId="6" fillId="4" borderId="19" xfId="0" applyFont="1" applyFill="1" applyBorder="1" applyAlignment="1">
      <alignment vertical="center" wrapText="1"/>
    </xf>
    <xf numFmtId="0" fontId="8" fillId="5" borderId="13" xfId="0" applyFont="1" applyFill="1" applyBorder="1" applyAlignment="1">
      <alignment vertical="top" wrapText="1"/>
    </xf>
    <xf numFmtId="0" fontId="0" fillId="5" borderId="25" xfId="0" applyFill="1" applyBorder="1"/>
    <xf numFmtId="0" fontId="0" fillId="5" borderId="28" xfId="0" applyFill="1" applyBorder="1"/>
    <xf numFmtId="9" fontId="0" fillId="3" borderId="1" xfId="0" applyNumberFormat="1" applyFill="1" applyBorder="1" applyAlignment="1" applyProtection="1">
      <alignment vertical="center"/>
      <protection locked="0"/>
    </xf>
    <xf numFmtId="0" fontId="24" fillId="0" borderId="23" xfId="0" applyFont="1" applyBorder="1"/>
    <xf numFmtId="0" fontId="2" fillId="5" borderId="28" xfId="0" applyFont="1" applyFill="1" applyBorder="1" applyAlignment="1">
      <alignment horizontal="left" vertical="top" wrapText="1"/>
    </xf>
    <xf numFmtId="0" fontId="2" fillId="5" borderId="0" xfId="0" applyFont="1" applyFill="1" applyAlignment="1">
      <alignment horizontal="left" vertical="top" wrapText="1"/>
    </xf>
    <xf numFmtId="3" fontId="0" fillId="2" borderId="33" xfId="0" applyNumberFormat="1" applyFill="1" applyBorder="1" applyAlignment="1">
      <alignment horizontal="center" vertical="center" wrapText="1"/>
    </xf>
    <xf numFmtId="164" fontId="1" fillId="3" borderId="75" xfId="0" applyNumberFormat="1" applyFont="1" applyFill="1" applyBorder="1" applyAlignment="1" applyProtection="1">
      <alignment horizontal="left" vertical="center" wrapText="1"/>
      <protection locked="0"/>
    </xf>
    <xf numFmtId="0" fontId="0" fillId="8" borderId="82" xfId="0" applyFill="1" applyBorder="1" applyAlignment="1">
      <alignment vertical="center" wrapText="1"/>
    </xf>
    <xf numFmtId="0" fontId="2" fillId="5" borderId="33" xfId="0" applyFont="1" applyFill="1" applyBorder="1" applyAlignment="1">
      <alignment vertical="center" wrapText="1"/>
    </xf>
    <xf numFmtId="0" fontId="2" fillId="7" borderId="64" xfId="0" applyFont="1" applyFill="1" applyBorder="1" applyAlignment="1">
      <alignment horizontal="center" vertical="center" wrapText="1"/>
    </xf>
    <xf numFmtId="0" fontId="2" fillId="7" borderId="65" xfId="0" applyFont="1" applyFill="1" applyBorder="1" applyAlignment="1">
      <alignment horizontal="center" vertical="center" wrapText="1"/>
    </xf>
    <xf numFmtId="0" fontId="4" fillId="7" borderId="121" xfId="0" applyFont="1" applyFill="1" applyBorder="1" applyAlignment="1">
      <alignment horizontal="center" vertical="center" wrapText="1"/>
    </xf>
    <xf numFmtId="166" fontId="2" fillId="2" borderId="122" xfId="0" applyNumberFormat="1" applyFont="1" applyFill="1" applyBorder="1" applyAlignment="1">
      <alignment horizontal="center" vertical="center"/>
    </xf>
    <xf numFmtId="0" fontId="19" fillId="5" borderId="123" xfId="0" applyFont="1" applyFill="1" applyBorder="1"/>
    <xf numFmtId="0" fontId="0" fillId="5" borderId="123" xfId="0" applyFill="1" applyBorder="1"/>
    <xf numFmtId="0" fontId="12" fillId="0" borderId="25" xfId="0" applyFont="1" applyBorder="1"/>
    <xf numFmtId="0" fontId="0" fillId="5" borderId="124" xfId="0" applyFill="1" applyBorder="1" applyAlignment="1">
      <alignment vertical="center"/>
    </xf>
    <xf numFmtId="165" fontId="15" fillId="5" borderId="15" xfId="0" applyNumberFormat="1" applyFont="1" applyFill="1" applyBorder="1" applyAlignment="1">
      <alignment vertical="center" wrapText="1"/>
    </xf>
    <xf numFmtId="0" fontId="2" fillId="5" borderId="37" xfId="0" applyFont="1" applyFill="1" applyBorder="1"/>
    <xf numFmtId="0" fontId="2" fillId="5" borderId="24" xfId="0" applyFont="1" applyFill="1" applyBorder="1"/>
    <xf numFmtId="0" fontId="2" fillId="5" borderId="25" xfId="0" applyFont="1" applyFill="1" applyBorder="1"/>
    <xf numFmtId="165" fontId="14" fillId="5" borderId="13" xfId="0" applyNumberFormat="1" applyFont="1" applyFill="1" applyBorder="1" applyAlignment="1">
      <alignment vertical="center" wrapText="1"/>
    </xf>
    <xf numFmtId="164" fontId="0" fillId="5" borderId="1" xfId="0" applyNumberFormat="1" applyFill="1" applyBorder="1" applyAlignment="1">
      <alignment vertical="center"/>
    </xf>
    <xf numFmtId="0" fontId="7" fillId="5" borderId="0" xfId="0" applyFont="1" applyFill="1"/>
    <xf numFmtId="0" fontId="2" fillId="5" borderId="24" xfId="0" applyFont="1" applyFill="1" applyBorder="1" applyAlignment="1">
      <alignment wrapText="1"/>
    </xf>
    <xf numFmtId="165" fontId="14" fillId="5" borderId="0" xfId="0" applyNumberFormat="1" applyFont="1" applyFill="1" applyAlignment="1">
      <alignment vertical="top"/>
    </xf>
    <xf numFmtId="0" fontId="0" fillId="5" borderId="0" xfId="0" applyFill="1" applyAlignment="1">
      <alignment horizontal="left" wrapText="1"/>
    </xf>
    <xf numFmtId="3" fontId="0" fillId="3" borderId="1" xfId="0" applyNumberFormat="1" applyFill="1" applyBorder="1" applyAlignment="1" applyProtection="1">
      <alignment horizontal="center" vertical="center"/>
      <protection locked="0"/>
    </xf>
    <xf numFmtId="0" fontId="14" fillId="5" borderId="0" xfId="0" applyFont="1" applyFill="1" applyAlignment="1">
      <alignment horizontal="left" vertical="center"/>
    </xf>
    <xf numFmtId="3" fontId="0" fillId="5" borderId="0" xfId="0" applyNumberFormat="1" applyFill="1"/>
    <xf numFmtId="164" fontId="0" fillId="3" borderId="1" xfId="0" applyNumberFormat="1" applyFill="1" applyBorder="1" applyAlignment="1" applyProtection="1">
      <alignment horizontal="center" vertical="center"/>
      <protection locked="0"/>
    </xf>
    <xf numFmtId="0" fontId="0" fillId="5" borderId="6" xfId="0" applyFill="1" applyBorder="1" applyAlignment="1">
      <alignment horizontal="left" wrapText="1"/>
    </xf>
    <xf numFmtId="164" fontId="0" fillId="5" borderId="0" xfId="0" applyNumberFormat="1" applyFill="1" applyAlignment="1">
      <alignment horizontal="center" vertical="center"/>
    </xf>
    <xf numFmtId="0" fontId="27" fillId="0" borderId="0" xfId="3" applyBorder="1" applyProtection="1"/>
    <xf numFmtId="0" fontId="0" fillId="5" borderId="1" xfId="0" applyFill="1" applyBorder="1" applyAlignment="1">
      <alignment horizontal="center" vertical="center" wrapText="1"/>
    </xf>
    <xf numFmtId="0" fontId="0" fillId="5" borderId="3" xfId="0" applyFill="1" applyBorder="1"/>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8" xfId="0" applyFill="1" applyBorder="1" applyAlignment="1">
      <alignment horizontal="center" vertical="center" wrapText="1"/>
    </xf>
    <xf numFmtId="164" fontId="2" fillId="2" borderId="2" xfId="0" applyNumberFormat="1" applyFont="1" applyFill="1" applyBorder="1" applyAlignment="1">
      <alignment horizontal="left" vertical="center" wrapText="1"/>
    </xf>
    <xf numFmtId="0" fontId="6" fillId="3" borderId="0" xfId="0" applyFont="1" applyFill="1" applyAlignment="1" applyProtection="1">
      <alignment vertical="center"/>
      <protection locked="0"/>
    </xf>
    <xf numFmtId="164" fontId="0" fillId="5" borderId="6" xfId="0" applyNumberFormat="1" applyFill="1" applyBorder="1"/>
    <xf numFmtId="0" fontId="2" fillId="5" borderId="0" xfId="0" applyFont="1" applyFill="1" applyAlignment="1">
      <alignment wrapText="1"/>
    </xf>
    <xf numFmtId="164" fontId="0" fillId="5" borderId="0" xfId="0" applyNumberFormat="1" applyFill="1"/>
    <xf numFmtId="0" fontId="2" fillId="5" borderId="13" xfId="0" applyFont="1" applyFill="1" applyBorder="1" applyAlignment="1">
      <alignment wrapText="1"/>
    </xf>
    <xf numFmtId="164" fontId="0" fillId="5" borderId="13" xfId="0" applyNumberFormat="1" applyFill="1" applyBorder="1"/>
    <xf numFmtId="0" fontId="12" fillId="0" borderId="0" xfId="0" applyFont="1" applyAlignment="1">
      <alignment vertical="center"/>
    </xf>
    <xf numFmtId="164" fontId="0" fillId="2" borderId="1" xfId="0" applyNumberFormat="1" applyFill="1" applyBorder="1"/>
    <xf numFmtId="0" fontId="0" fillId="5" borderId="0" xfId="0" applyFill="1" applyAlignment="1">
      <alignment wrapText="1"/>
    </xf>
    <xf numFmtId="0" fontId="14" fillId="5" borderId="6" xfId="0" applyFont="1" applyFill="1" applyBorder="1"/>
    <xf numFmtId="0" fontId="14" fillId="5" borderId="0" xfId="0" applyFont="1" applyFill="1"/>
    <xf numFmtId="0" fontId="14" fillId="5" borderId="13" xfId="0" applyFont="1" applyFill="1" applyBorder="1"/>
    <xf numFmtId="0" fontId="29" fillId="5" borderId="0" xfId="0" applyFont="1" applyFill="1" applyAlignment="1">
      <alignment wrapText="1"/>
    </xf>
    <xf numFmtId="0" fontId="0" fillId="2" borderId="1" xfId="0" applyFill="1" applyBorder="1"/>
    <xf numFmtId="164" fontId="1" fillId="2" borderId="125" xfId="0" applyNumberFormat="1" applyFont="1" applyFill="1" applyBorder="1" applyAlignment="1">
      <alignment horizontal="left" vertical="center" wrapText="1"/>
    </xf>
    <xf numFmtId="164" fontId="0" fillId="0" borderId="22" xfId="0" applyNumberFormat="1" applyBorder="1" applyAlignment="1">
      <alignment vertical="center"/>
    </xf>
    <xf numFmtId="0" fontId="0" fillId="0" borderId="16" xfId="0" applyBorder="1" applyAlignment="1">
      <alignment vertical="center"/>
    </xf>
    <xf numFmtId="0" fontId="14" fillId="5" borderId="0" xfId="0" applyFont="1" applyFill="1" applyAlignment="1">
      <alignment horizontal="left" vertical="center" wrapText="1"/>
    </xf>
    <xf numFmtId="3" fontId="1" fillId="5" borderId="0" xfId="0" applyNumberFormat="1" applyFont="1" applyFill="1" applyAlignment="1">
      <alignment horizontal="left" vertical="center" wrapText="1"/>
    </xf>
    <xf numFmtId="3" fontId="1" fillId="0" borderId="17" xfId="0" applyNumberFormat="1" applyFont="1" applyBorder="1" applyAlignment="1">
      <alignment horizontal="right" vertical="center" wrapText="1"/>
    </xf>
    <xf numFmtId="0" fontId="2" fillId="0" borderId="126" xfId="0" applyFont="1" applyBorder="1" applyAlignment="1">
      <alignment horizontal="left" vertical="center" wrapText="1"/>
    </xf>
    <xf numFmtId="0" fontId="2" fillId="5" borderId="0" xfId="0" applyFont="1" applyFill="1" applyAlignment="1">
      <alignment horizontal="left" vertical="center" wrapText="1"/>
    </xf>
    <xf numFmtId="0" fontId="4" fillId="0" borderId="20" xfId="0" applyFont="1" applyBorder="1" applyAlignment="1">
      <alignment vertical="center"/>
    </xf>
    <xf numFmtId="0" fontId="4" fillId="0" borderId="115" xfId="0" applyFont="1" applyBorder="1" applyAlignment="1">
      <alignment horizontal="left" vertical="center" wrapText="1"/>
    </xf>
    <xf numFmtId="0" fontId="3" fillId="5" borderId="2" xfId="0" applyFont="1" applyFill="1" applyBorder="1" applyAlignment="1" applyProtection="1">
      <alignment horizontal="center" vertical="center" wrapText="1"/>
      <protection locked="0"/>
    </xf>
    <xf numFmtId="164" fontId="3" fillId="6" borderId="8" xfId="0" applyNumberFormat="1" applyFont="1" applyFill="1" applyBorder="1" applyAlignment="1" applyProtection="1">
      <alignment horizontal="center" vertical="center" wrapText="1"/>
      <protection locked="0"/>
    </xf>
    <xf numFmtId="164" fontId="3" fillId="6" borderId="98" xfId="0" applyNumberFormat="1" applyFont="1" applyFill="1" applyBorder="1" applyAlignment="1" applyProtection="1">
      <alignment horizontal="center" vertical="center" wrapText="1"/>
      <protection locked="0"/>
    </xf>
    <xf numFmtId="164" fontId="3" fillId="6" borderId="12" xfId="0" applyNumberFormat="1" applyFont="1" applyFill="1" applyBorder="1" applyAlignment="1" applyProtection="1">
      <alignment horizontal="center" vertical="center" wrapText="1"/>
      <protection locked="0"/>
    </xf>
    <xf numFmtId="0" fontId="2" fillId="5" borderId="5" xfId="0" applyFont="1" applyFill="1" applyBorder="1" applyAlignment="1">
      <alignment horizontal="left" vertical="center" wrapText="1"/>
    </xf>
    <xf numFmtId="0" fontId="2" fillId="5" borderId="23" xfId="0" applyFont="1" applyFill="1" applyBorder="1" applyAlignment="1">
      <alignment horizontal="left" vertical="center" wrapText="1"/>
    </xf>
    <xf numFmtId="3" fontId="8" fillId="5" borderId="23" xfId="0" applyNumberFormat="1" applyFont="1" applyFill="1" applyBorder="1" applyAlignment="1">
      <alignment horizontal="left" vertical="center" wrapText="1"/>
    </xf>
    <xf numFmtId="3" fontId="8" fillId="5" borderId="126" xfId="0" applyNumberFormat="1" applyFont="1" applyFill="1" applyBorder="1" applyAlignment="1">
      <alignment horizontal="left" vertical="center" wrapText="1"/>
    </xf>
    <xf numFmtId="0" fontId="0" fillId="5" borderId="128" xfId="0" applyFill="1" applyBorder="1" applyAlignment="1">
      <alignment vertical="center"/>
    </xf>
    <xf numFmtId="0" fontId="0" fillId="5" borderId="71" xfId="0" applyFill="1" applyBorder="1" applyAlignment="1">
      <alignment vertical="center"/>
    </xf>
    <xf numFmtId="3" fontId="2" fillId="5" borderId="44" xfId="0" applyNumberFormat="1" applyFont="1" applyFill="1" applyBorder="1" applyAlignment="1">
      <alignment horizontal="right" vertical="center" wrapText="1"/>
    </xf>
    <xf numFmtId="3" fontId="1" fillId="3" borderId="7" xfId="0" applyNumberFormat="1" applyFont="1" applyFill="1" applyBorder="1" applyAlignment="1" applyProtection="1">
      <alignment horizontal="left" vertical="center" wrapText="1"/>
      <protection locked="0"/>
    </xf>
    <xf numFmtId="3" fontId="1" fillId="3" borderId="9" xfId="0" applyNumberFormat="1" applyFont="1" applyFill="1" applyBorder="1" applyAlignment="1" applyProtection="1">
      <alignment horizontal="left" vertical="center" wrapText="1"/>
      <protection locked="0"/>
    </xf>
    <xf numFmtId="3" fontId="1" fillId="3" borderId="11" xfId="0" applyNumberFormat="1"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29" xfId="0" applyFill="1" applyBorder="1" applyAlignment="1" applyProtection="1">
      <alignment horizontal="left" vertical="center" wrapText="1"/>
      <protection locked="0"/>
    </xf>
    <xf numFmtId="3" fontId="1" fillId="3" borderId="130" xfId="0" applyNumberFormat="1" applyFont="1" applyFill="1" applyBorder="1" applyAlignment="1" applyProtection="1">
      <alignment horizontal="left" vertical="center" wrapText="1"/>
      <protection locked="0"/>
    </xf>
    <xf numFmtId="164" fontId="1" fillId="3" borderId="7"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left" vertical="center" wrapText="1"/>
      <protection locked="0"/>
    </xf>
    <xf numFmtId="164" fontId="1" fillId="3" borderId="9" xfId="0" applyNumberFormat="1"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center" vertical="center" wrapText="1"/>
      <protection locked="0"/>
    </xf>
    <xf numFmtId="0" fontId="0" fillId="3" borderId="11" xfId="0" applyFill="1" applyBorder="1" applyAlignment="1" applyProtection="1">
      <alignment horizontal="left" vertical="center" wrapText="1"/>
      <protection locked="0"/>
    </xf>
    <xf numFmtId="164" fontId="1" fillId="3" borderId="11" xfId="0" applyNumberFormat="1" applyFont="1" applyFill="1" applyBorder="1" applyAlignment="1" applyProtection="1">
      <alignment horizontal="left" vertical="center" wrapText="1"/>
      <protection locked="0"/>
    </xf>
    <xf numFmtId="164" fontId="1" fillId="3" borderId="8" xfId="0" applyNumberFormat="1" applyFont="1" applyFill="1" applyBorder="1" applyAlignment="1" applyProtection="1">
      <alignment horizontal="left" vertical="center" wrapText="1"/>
      <protection locked="0"/>
    </xf>
    <xf numFmtId="164" fontId="1" fillId="3" borderId="10" xfId="0" applyNumberFormat="1" applyFont="1" applyFill="1" applyBorder="1" applyAlignment="1" applyProtection="1">
      <alignment horizontal="left" vertical="center" wrapText="1"/>
      <protection locked="0"/>
    </xf>
    <xf numFmtId="164" fontId="1" fillId="3" borderId="12" xfId="0" applyNumberFormat="1" applyFont="1" applyFill="1" applyBorder="1" applyAlignment="1" applyProtection="1">
      <alignment horizontal="left" vertical="center" wrapText="1"/>
      <protection locked="0"/>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7"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2" fillId="5" borderId="4" xfId="0" applyFont="1" applyFill="1" applyBorder="1" applyAlignment="1">
      <alignment horizontal="left" vertical="center" wrapText="1"/>
    </xf>
    <xf numFmtId="0" fontId="14" fillId="5" borderId="54" xfId="0" applyFont="1" applyFill="1" applyBorder="1" applyAlignment="1">
      <alignment horizontal="left" vertical="center" wrapText="1"/>
    </xf>
    <xf numFmtId="0" fontId="0" fillId="5" borderId="0" xfId="0" applyFill="1" applyAlignment="1">
      <alignment horizontal="left" vertical="center" wrapText="1"/>
    </xf>
    <xf numFmtId="3" fontId="0" fillId="2" borderId="1" xfId="0" applyNumberFormat="1" applyFill="1" applyBorder="1"/>
    <xf numFmtId="164" fontId="0" fillId="0" borderId="0" xfId="0" applyNumberFormat="1"/>
    <xf numFmtId="164" fontId="14" fillId="5" borderId="0" xfId="0" applyNumberFormat="1" applyFont="1" applyFill="1" applyAlignment="1">
      <alignment vertical="center" wrapText="1"/>
    </xf>
    <xf numFmtId="164" fontId="14" fillId="5" borderId="0" xfId="0" applyNumberFormat="1" applyFont="1" applyFill="1" applyAlignment="1">
      <alignment horizontal="left" vertical="center" wrapText="1"/>
    </xf>
    <xf numFmtId="164" fontId="2" fillId="5" borderId="0" xfId="0" applyNumberFormat="1" applyFont="1" applyFill="1"/>
    <xf numFmtId="164" fontId="2" fillId="6" borderId="1" xfId="0" applyNumberFormat="1" applyFont="1" applyFill="1" applyBorder="1" applyAlignment="1">
      <alignment horizontal="right"/>
    </xf>
    <xf numFmtId="165" fontId="4" fillId="5" borderId="15" xfId="0" applyNumberFormat="1" applyFont="1" applyFill="1" applyBorder="1" applyAlignment="1">
      <alignment horizontal="left" vertical="center" wrapText="1"/>
    </xf>
    <xf numFmtId="165" fontId="4" fillId="5" borderId="17" xfId="0" applyNumberFormat="1" applyFont="1" applyFill="1" applyBorder="1" applyAlignment="1">
      <alignment horizontal="left" vertical="center" wrapText="1"/>
    </xf>
    <xf numFmtId="0" fontId="32" fillId="5" borderId="6" xfId="0" applyFont="1" applyFill="1" applyBorder="1" applyAlignment="1">
      <alignment horizontal="left" wrapText="1"/>
    </xf>
    <xf numFmtId="0" fontId="32" fillId="5" borderId="19" xfId="0" applyFont="1" applyFill="1" applyBorder="1" applyAlignment="1">
      <alignment horizontal="left" wrapText="1"/>
    </xf>
    <xf numFmtId="165" fontId="15" fillId="5" borderId="0" xfId="0" applyNumberFormat="1" applyFont="1" applyFill="1" applyAlignment="1">
      <alignment horizontal="center" vertical="center" wrapText="1"/>
    </xf>
    <xf numFmtId="0" fontId="2" fillId="5" borderId="27" xfId="0" applyFont="1" applyFill="1" applyBorder="1" applyAlignment="1">
      <alignment horizontal="left" vertical="top" wrapText="1"/>
    </xf>
    <xf numFmtId="0" fontId="2" fillId="5" borderId="34" xfId="0" applyFont="1" applyFill="1" applyBorder="1" applyAlignment="1">
      <alignment horizontal="left" vertical="top" wrapText="1"/>
    </xf>
    <xf numFmtId="0" fontId="2" fillId="5" borderId="28" xfId="0" applyFont="1" applyFill="1" applyBorder="1" applyAlignment="1">
      <alignment horizontal="left" vertical="top" wrapText="1"/>
    </xf>
    <xf numFmtId="0" fontId="2" fillId="5" borderId="0" xfId="0" applyFont="1" applyFill="1" applyAlignment="1">
      <alignment horizontal="left" vertical="top" wrapText="1"/>
    </xf>
    <xf numFmtId="164" fontId="14" fillId="5" borderId="13" xfId="0" applyNumberFormat="1" applyFont="1" applyFill="1" applyBorder="1" applyAlignment="1">
      <alignment horizontal="left" vertical="center" wrapText="1"/>
    </xf>
    <xf numFmtId="164" fontId="14" fillId="5" borderId="0" xfId="0" applyNumberFormat="1" applyFont="1" applyFill="1" applyAlignment="1">
      <alignment horizontal="left" vertical="center"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0" fontId="8" fillId="5" borderId="0" xfId="0" applyFont="1" applyFill="1" applyAlignment="1">
      <alignment horizontal="center" vertical="top" wrapText="1"/>
    </xf>
    <xf numFmtId="0" fontId="3" fillId="0" borderId="27" xfId="0" applyFont="1" applyBorder="1" applyAlignment="1">
      <alignment horizontal="left" vertical="top" wrapText="1"/>
    </xf>
    <xf numFmtId="0" fontId="3" fillId="0" borderId="35" xfId="0" applyFont="1" applyBorder="1" applyAlignment="1">
      <alignment horizontal="left" vertical="top" wrapText="1"/>
    </xf>
    <xf numFmtId="0" fontId="3" fillId="0" borderId="28" xfId="0" applyFont="1" applyBorder="1" applyAlignment="1">
      <alignment horizontal="left" vertical="top" wrapText="1"/>
    </xf>
    <xf numFmtId="0" fontId="3" fillId="0" borderId="17" xfId="0" applyFont="1" applyBorder="1" applyAlignment="1">
      <alignment horizontal="left" vertical="top" wrapText="1"/>
    </xf>
    <xf numFmtId="0" fontId="3" fillId="0" borderId="32" xfId="0" applyFont="1" applyBorder="1" applyAlignment="1">
      <alignment horizontal="left" vertical="top" wrapText="1"/>
    </xf>
    <xf numFmtId="0" fontId="3" fillId="0" borderId="36" xfId="0" applyFont="1" applyBorder="1" applyAlignment="1">
      <alignment horizontal="left" vertical="top" wrapText="1"/>
    </xf>
    <xf numFmtId="0" fontId="0" fillId="3" borderId="50"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70" xfId="0" applyFill="1" applyBorder="1" applyAlignment="1" applyProtection="1">
      <alignment horizontal="left" vertical="center"/>
      <protection locked="0"/>
    </xf>
    <xf numFmtId="0" fontId="0" fillId="3" borderId="116" xfId="0" applyFill="1" applyBorder="1" applyAlignment="1" applyProtection="1">
      <alignment horizontal="left" vertical="center"/>
      <protection locked="0"/>
    </xf>
    <xf numFmtId="0" fontId="0" fillId="3" borderId="117" xfId="0" applyFill="1" applyBorder="1" applyAlignment="1" applyProtection="1">
      <alignment horizontal="left" vertical="center"/>
      <protection locked="0"/>
    </xf>
    <xf numFmtId="0" fontId="0" fillId="3" borderId="118" xfId="0" applyFill="1" applyBorder="1" applyAlignment="1" applyProtection="1">
      <alignment horizontal="left" vertical="center"/>
      <protection locked="0"/>
    </xf>
    <xf numFmtId="0" fontId="0" fillId="3" borderId="76" xfId="0" applyFill="1" applyBorder="1" applyAlignment="1" applyProtection="1">
      <alignment horizontal="left" vertical="center"/>
      <protection locked="0"/>
    </xf>
    <xf numFmtId="0" fontId="0" fillId="3" borderId="58" xfId="0" applyFill="1" applyBorder="1" applyAlignment="1" applyProtection="1">
      <alignment horizontal="left" vertical="center"/>
      <protection locked="0"/>
    </xf>
    <xf numFmtId="0" fontId="0" fillId="3" borderId="77" xfId="0" applyFill="1" applyBorder="1" applyAlignment="1" applyProtection="1">
      <alignment horizontal="left" vertical="center"/>
      <protection locked="0"/>
    </xf>
    <xf numFmtId="0" fontId="6" fillId="6" borderId="14" xfId="0" applyFont="1" applyFill="1" applyBorder="1" applyAlignment="1">
      <alignment horizontal="left" vertical="center" wrapText="1" indent="2"/>
    </xf>
    <xf numFmtId="0" fontId="6" fillId="6" borderId="13" xfId="0" applyFont="1" applyFill="1" applyBorder="1" applyAlignment="1">
      <alignment horizontal="left" vertical="center" wrapText="1" indent="2"/>
    </xf>
    <xf numFmtId="0" fontId="6" fillId="6" borderId="15" xfId="0" applyFont="1" applyFill="1" applyBorder="1" applyAlignment="1">
      <alignment horizontal="left" vertical="center" wrapText="1" indent="2"/>
    </xf>
    <xf numFmtId="0" fontId="6" fillId="6" borderId="18" xfId="0" applyFont="1" applyFill="1" applyBorder="1" applyAlignment="1">
      <alignment horizontal="left" vertical="center" wrapText="1" indent="2"/>
    </xf>
    <xf numFmtId="0" fontId="6" fillId="6" borderId="6" xfId="0" applyFont="1" applyFill="1" applyBorder="1" applyAlignment="1">
      <alignment horizontal="left" vertical="center" wrapText="1" indent="2"/>
    </xf>
    <xf numFmtId="0" fontId="6" fillId="6" borderId="19" xfId="0" applyFont="1" applyFill="1" applyBorder="1" applyAlignment="1">
      <alignment horizontal="left" vertical="center" wrapText="1" indent="2"/>
    </xf>
    <xf numFmtId="0" fontId="0" fillId="3" borderId="78" xfId="0" applyFill="1" applyBorder="1" applyAlignment="1" applyProtection="1">
      <alignment horizontal="left" vertical="center"/>
      <protection locked="0"/>
    </xf>
    <xf numFmtId="0" fontId="0" fillId="3" borderId="79" xfId="0" applyFill="1" applyBorder="1" applyAlignment="1" applyProtection="1">
      <alignment horizontal="left" vertical="center"/>
      <protection locked="0"/>
    </xf>
    <xf numFmtId="0" fontId="0" fillId="3" borderId="80" xfId="0" applyFill="1" applyBorder="1" applyAlignment="1" applyProtection="1">
      <alignment horizontal="left" vertical="center"/>
      <protection locked="0"/>
    </xf>
    <xf numFmtId="0" fontId="2" fillId="3" borderId="50" xfId="0" applyFont="1" applyFill="1" applyBorder="1" applyAlignment="1" applyProtection="1">
      <alignment horizontal="left" vertical="center"/>
      <protection locked="0"/>
    </xf>
    <xf numFmtId="0" fontId="2" fillId="3" borderId="51" xfId="0" applyFont="1" applyFill="1" applyBorder="1" applyAlignment="1" applyProtection="1">
      <alignment horizontal="left" vertical="center"/>
      <protection locked="0"/>
    </xf>
    <xf numFmtId="0" fontId="2" fillId="3" borderId="70" xfId="0" applyFont="1" applyFill="1" applyBorder="1" applyAlignment="1" applyProtection="1">
      <alignment horizontal="left" vertical="center"/>
      <protection locked="0"/>
    </xf>
    <xf numFmtId="0" fontId="8" fillId="0" borderId="14" xfId="0" applyFont="1" applyBorder="1" applyAlignment="1">
      <alignment horizontal="center" vertical="top" wrapText="1"/>
    </xf>
    <xf numFmtId="0" fontId="8" fillId="0" borderId="13" xfId="0" applyFont="1" applyBorder="1" applyAlignment="1">
      <alignment horizontal="center" vertical="top" wrapText="1"/>
    </xf>
    <xf numFmtId="0" fontId="8" fillId="0" borderId="15" xfId="0" applyFont="1" applyBorder="1" applyAlignment="1">
      <alignment horizontal="center" vertical="top" wrapText="1"/>
    </xf>
    <xf numFmtId="0" fontId="8" fillId="0" borderId="16" xfId="0" applyFont="1" applyBorder="1" applyAlignment="1">
      <alignment horizontal="center" vertical="top" wrapText="1"/>
    </xf>
    <xf numFmtId="0" fontId="8" fillId="0" borderId="0" xfId="0" applyFont="1" applyAlignment="1">
      <alignment horizontal="center" vertical="top" wrapText="1"/>
    </xf>
    <xf numFmtId="0" fontId="8" fillId="0" borderId="17" xfId="0" applyFont="1" applyBorder="1" applyAlignment="1">
      <alignment horizontal="center" vertical="top" wrapText="1"/>
    </xf>
    <xf numFmtId="0" fontId="2" fillId="0" borderId="21"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horizontal="left" vertical="center"/>
    </xf>
    <xf numFmtId="0" fontId="5" fillId="0" borderId="21" xfId="0" applyFont="1" applyBorder="1" applyAlignment="1">
      <alignment horizontal="left" vertical="center"/>
    </xf>
    <xf numFmtId="0" fontId="5" fillId="0" borderId="26" xfId="0" applyFont="1" applyBorder="1" applyAlignment="1">
      <alignment horizontal="left" vertical="center"/>
    </xf>
    <xf numFmtId="0" fontId="5" fillId="0" borderId="22" xfId="0" applyFont="1" applyBorder="1" applyAlignment="1">
      <alignment horizontal="left" vertical="center"/>
    </xf>
    <xf numFmtId="0" fontId="1" fillId="3" borderId="63" xfId="0" applyFont="1" applyFill="1" applyBorder="1" applyAlignment="1" applyProtection="1">
      <alignment horizontal="left" vertical="top" wrapText="1"/>
      <protection locked="0"/>
    </xf>
    <xf numFmtId="0" fontId="1" fillId="3" borderId="59"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0" fillId="3" borderId="62" xfId="0" applyFill="1" applyBorder="1" applyAlignment="1" applyProtection="1">
      <alignment horizontal="left" vertical="top" wrapText="1"/>
      <protection locked="0"/>
    </xf>
    <xf numFmtId="0" fontId="0" fillId="3" borderId="5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2" fillId="7" borderId="55" xfId="0" applyFont="1" applyFill="1" applyBorder="1" applyAlignment="1">
      <alignment horizontal="center" vertical="center"/>
    </xf>
    <xf numFmtId="0" fontId="2" fillId="7" borderId="56" xfId="0" applyFont="1" applyFill="1" applyBorder="1" applyAlignment="1">
      <alignment horizontal="center" vertical="center"/>
    </xf>
    <xf numFmtId="0" fontId="2" fillId="7" borderId="54" xfId="0" applyFont="1" applyFill="1" applyBorder="1" applyAlignment="1">
      <alignment horizontal="center" vertical="center"/>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88" xfId="0" applyBorder="1" applyAlignment="1">
      <alignment horizontal="center" vertical="center" wrapText="1"/>
    </xf>
    <xf numFmtId="0" fontId="0" fillId="3" borderId="61" xfId="0" applyFill="1" applyBorder="1" applyAlignment="1" applyProtection="1">
      <alignment horizontal="left" vertical="top" wrapText="1"/>
      <protection locked="0"/>
    </xf>
    <xf numFmtId="0" fontId="0" fillId="3" borderId="57"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4" fillId="7" borderId="55"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4" xfId="0" applyFont="1" applyFill="1" applyBorder="1" applyAlignment="1">
      <alignment horizontal="center" vertical="center"/>
    </xf>
    <xf numFmtId="0" fontId="6" fillId="4" borderId="14" xfId="0" applyFont="1" applyFill="1" applyBorder="1" applyAlignment="1">
      <alignment horizontal="left" vertical="center" wrapText="1" indent="2"/>
    </xf>
    <xf numFmtId="0" fontId="6" fillId="4" borderId="13" xfId="0" applyFont="1" applyFill="1" applyBorder="1" applyAlignment="1">
      <alignment horizontal="left" vertical="center" wrapText="1" indent="2"/>
    </xf>
    <xf numFmtId="0" fontId="6" fillId="4" borderId="15" xfId="0" applyFont="1" applyFill="1" applyBorder="1" applyAlignment="1">
      <alignment horizontal="left" vertical="center" wrapText="1" indent="2"/>
    </xf>
    <xf numFmtId="0" fontId="6" fillId="4" borderId="18" xfId="0" applyFont="1" applyFill="1" applyBorder="1" applyAlignment="1">
      <alignment horizontal="left" vertical="center" wrapText="1" indent="2"/>
    </xf>
    <xf numFmtId="0" fontId="6" fillId="4" borderId="6" xfId="0" applyFont="1" applyFill="1" applyBorder="1" applyAlignment="1">
      <alignment horizontal="left" vertical="center" wrapText="1" indent="2"/>
    </xf>
    <xf numFmtId="0" fontId="6" fillId="4" borderId="19" xfId="0" applyFont="1" applyFill="1" applyBorder="1" applyAlignment="1">
      <alignment horizontal="left" vertical="center" wrapText="1" indent="2"/>
    </xf>
    <xf numFmtId="0" fontId="20" fillId="5" borderId="0" xfId="0" applyFont="1" applyFill="1" applyAlignment="1">
      <alignment horizontal="center" vertical="center" wrapText="1"/>
    </xf>
    <xf numFmtId="0" fontId="20" fillId="5" borderId="30" xfId="0" applyFont="1" applyFill="1" applyBorder="1" applyAlignment="1">
      <alignment horizontal="center" vertical="center" wrapText="1"/>
    </xf>
    <xf numFmtId="0" fontId="5" fillId="5" borderId="21" xfId="0" applyFont="1" applyFill="1" applyBorder="1" applyAlignment="1">
      <alignment horizontal="left" vertical="center" wrapText="1"/>
    </xf>
    <xf numFmtId="0" fontId="5" fillId="5" borderId="26"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0" fillId="0" borderId="54" xfId="0" applyBorder="1" applyAlignment="1">
      <alignment horizontal="center" vertical="center" wrapText="1"/>
    </xf>
    <xf numFmtId="0" fontId="6" fillId="4" borderId="50" xfId="0" applyFont="1" applyFill="1" applyBorder="1" applyAlignment="1">
      <alignment horizontal="left" vertical="center" wrapText="1" indent="2"/>
    </xf>
    <xf numFmtId="0" fontId="16" fillId="4" borderId="51" xfId="0" applyFont="1" applyFill="1" applyBorder="1" applyAlignment="1">
      <alignment horizontal="left" vertical="center" wrapText="1" indent="2"/>
    </xf>
    <xf numFmtId="0" fontId="16" fillId="4" borderId="70" xfId="0" applyFont="1" applyFill="1" applyBorder="1" applyAlignment="1">
      <alignment horizontal="left" vertical="center" wrapText="1" indent="2"/>
    </xf>
    <xf numFmtId="3" fontId="20" fillId="5" borderId="119" xfId="0" applyNumberFormat="1" applyFont="1" applyFill="1" applyBorder="1" applyAlignment="1">
      <alignment horizontal="right" vertical="top" wrapText="1"/>
    </xf>
    <xf numFmtId="3" fontId="20" fillId="5" borderId="3" xfId="0" applyNumberFormat="1" applyFont="1" applyFill="1" applyBorder="1" applyAlignment="1">
      <alignment horizontal="right" vertical="top" wrapText="1"/>
    </xf>
    <xf numFmtId="3" fontId="20" fillId="5" borderId="120" xfId="0" applyNumberFormat="1" applyFont="1" applyFill="1" applyBorder="1" applyAlignment="1">
      <alignment horizontal="right" vertical="top" wrapText="1"/>
    </xf>
    <xf numFmtId="0" fontId="20" fillId="5" borderId="114" xfId="0" applyFont="1" applyFill="1" applyBorder="1" applyAlignment="1">
      <alignment horizontal="center" vertical="center" wrapText="1"/>
    </xf>
    <xf numFmtId="0" fontId="3" fillId="0" borderId="110" xfId="0" applyFont="1" applyBorder="1" applyAlignment="1">
      <alignment horizontal="center" vertical="center" wrapText="1"/>
    </xf>
    <xf numFmtId="0" fontId="3" fillId="0" borderId="95" xfId="0" applyFont="1" applyBorder="1" applyAlignment="1">
      <alignment horizontal="center" vertical="center" wrapText="1"/>
    </xf>
    <xf numFmtId="3" fontId="0" fillId="3" borderId="99" xfId="0" applyNumberFormat="1" applyFill="1" applyBorder="1" applyAlignment="1" applyProtection="1">
      <alignment horizontal="center" vertical="center" wrapText="1"/>
      <protection locked="0"/>
    </xf>
    <xf numFmtId="3" fontId="1" fillId="3" borderId="100" xfId="0" applyNumberFormat="1" applyFont="1" applyFill="1" applyBorder="1" applyAlignment="1" applyProtection="1">
      <alignment horizontal="center" vertical="center" wrapText="1"/>
      <protection locked="0"/>
    </xf>
    <xf numFmtId="3" fontId="1" fillId="3" borderId="101" xfId="0" applyNumberFormat="1" applyFont="1" applyFill="1" applyBorder="1" applyAlignment="1" applyProtection="1">
      <alignment horizontal="center" vertical="center" wrapText="1"/>
      <protection locked="0"/>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0" fillId="0" borderId="110" xfId="0" applyBorder="1" applyAlignment="1">
      <alignment horizontal="center" vertical="center" wrapText="1"/>
    </xf>
    <xf numFmtId="0" fontId="0" fillId="0" borderId="95"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3" fontId="20" fillId="5" borderId="0" xfId="0" applyNumberFormat="1" applyFont="1" applyFill="1" applyAlignment="1">
      <alignment horizontal="center" vertical="center" wrapText="1"/>
    </xf>
    <xf numFmtId="0" fontId="3" fillId="0" borderId="102" xfId="0" applyFont="1" applyBorder="1" applyAlignment="1">
      <alignment horizontal="center" vertical="center" wrapText="1"/>
    </xf>
    <xf numFmtId="0" fontId="3" fillId="0" borderId="105"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106" xfId="0" applyFont="1" applyBorder="1" applyAlignment="1">
      <alignment horizontal="center" vertical="center" wrapText="1"/>
    </xf>
    <xf numFmtId="0" fontId="3" fillId="0" borderId="108" xfId="0" applyFont="1" applyBorder="1" applyAlignment="1">
      <alignment horizontal="center" vertical="center" wrapText="1"/>
    </xf>
    <xf numFmtId="0" fontId="3" fillId="0" borderId="109" xfId="0" applyFont="1" applyBorder="1" applyAlignment="1">
      <alignment horizontal="center" vertical="center" wrapText="1"/>
    </xf>
    <xf numFmtId="3" fontId="1" fillId="5" borderId="99" xfId="0" applyNumberFormat="1" applyFont="1" applyFill="1" applyBorder="1" applyAlignment="1" applyProtection="1">
      <alignment horizontal="center" vertical="center" wrapText="1"/>
      <protection locked="0"/>
    </xf>
    <xf numFmtId="3" fontId="1" fillId="5" borderId="100" xfId="0" applyNumberFormat="1" applyFont="1" applyFill="1" applyBorder="1" applyAlignment="1" applyProtection="1">
      <alignment horizontal="center" vertical="center" wrapText="1"/>
      <protection locked="0"/>
    </xf>
    <xf numFmtId="3" fontId="1" fillId="5" borderId="101" xfId="0" applyNumberFormat="1" applyFont="1" applyFill="1" applyBorder="1" applyAlignment="1" applyProtection="1">
      <alignment horizontal="center" vertical="center" wrapText="1"/>
      <protection locked="0"/>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0" fillId="0" borderId="104" xfId="0" applyBorder="1" applyAlignment="1">
      <alignment horizontal="center" vertical="center" wrapText="1"/>
    </xf>
    <xf numFmtId="0" fontId="0" fillId="0" borderId="105" xfId="0" applyBorder="1" applyAlignment="1">
      <alignment horizontal="center" vertical="center" wrapText="1"/>
    </xf>
    <xf numFmtId="0" fontId="0" fillId="0" borderId="106" xfId="0" applyBorder="1" applyAlignment="1">
      <alignment horizontal="center" vertical="center" wrapText="1"/>
    </xf>
    <xf numFmtId="0" fontId="0" fillId="0" borderId="107" xfId="0" applyBorder="1" applyAlignment="1">
      <alignment horizontal="center" vertical="center" wrapText="1"/>
    </xf>
    <xf numFmtId="3" fontId="20" fillId="5" borderId="28" xfId="0" applyNumberFormat="1" applyFont="1" applyFill="1" applyBorder="1" applyAlignment="1">
      <alignment horizontal="center" vertical="center" wrapText="1"/>
    </xf>
    <xf numFmtId="0" fontId="6" fillId="4" borderId="50" xfId="0" applyFont="1" applyFill="1" applyBorder="1" applyAlignment="1">
      <alignment horizontal="left" vertical="center" wrapText="1" indent="3"/>
    </xf>
    <xf numFmtId="0" fontId="6" fillId="4" borderId="51" xfId="0" applyFont="1" applyFill="1" applyBorder="1" applyAlignment="1">
      <alignment horizontal="left" vertical="center" wrapText="1" indent="3"/>
    </xf>
    <xf numFmtId="0" fontId="0" fillId="0" borderId="75" xfId="0" applyBorder="1" applyAlignment="1">
      <alignment horizontal="center" vertical="center" wrapText="1"/>
    </xf>
    <xf numFmtId="0" fontId="0" fillId="0" borderId="2" xfId="0" applyBorder="1" applyAlignment="1">
      <alignment horizontal="center" vertical="center"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5" fillId="0" borderId="21" xfId="0" applyFont="1" applyBorder="1" applyAlignment="1">
      <alignment horizontal="left" vertical="center" wrapText="1"/>
    </xf>
    <xf numFmtId="0" fontId="5" fillId="0" borderId="26" xfId="0" applyFont="1" applyBorder="1" applyAlignment="1">
      <alignment horizontal="left" vertical="center" wrapText="1"/>
    </xf>
    <xf numFmtId="0" fontId="5" fillId="0" borderId="22" xfId="0" applyFont="1" applyBorder="1" applyAlignment="1">
      <alignment horizontal="left" vertical="center" wrapText="1"/>
    </xf>
    <xf numFmtId="0" fontId="16" fillId="4" borderId="14" xfId="0" applyFont="1" applyFill="1" applyBorder="1" applyAlignment="1">
      <alignment horizontal="left" vertical="center" wrapText="1" indent="2"/>
    </xf>
    <xf numFmtId="0" fontId="16" fillId="4" borderId="13" xfId="0" applyFont="1" applyFill="1" applyBorder="1" applyAlignment="1">
      <alignment horizontal="left" vertical="center" wrapText="1" indent="2"/>
    </xf>
    <xf numFmtId="0" fontId="16" fillId="4" borderId="15" xfId="0" applyFont="1" applyFill="1" applyBorder="1" applyAlignment="1">
      <alignment horizontal="left" vertical="center" wrapText="1" indent="2"/>
    </xf>
    <xf numFmtId="0" fontId="16" fillId="4" borderId="16" xfId="0" applyFont="1" applyFill="1" applyBorder="1" applyAlignment="1">
      <alignment horizontal="left" vertical="center" wrapText="1" indent="2"/>
    </xf>
    <xf numFmtId="0" fontId="16" fillId="4" borderId="0" xfId="0" applyFont="1" applyFill="1" applyAlignment="1">
      <alignment horizontal="left" vertical="center" wrapText="1" indent="2"/>
    </xf>
    <xf numFmtId="0" fontId="16" fillId="4" borderId="17" xfId="0" applyFont="1" applyFill="1" applyBorder="1" applyAlignment="1">
      <alignment horizontal="left" vertical="center" wrapText="1" indent="2"/>
    </xf>
    <xf numFmtId="0" fontId="16" fillId="4" borderId="18" xfId="0" applyFont="1" applyFill="1" applyBorder="1" applyAlignment="1">
      <alignment horizontal="left" vertical="center" wrapText="1" indent="2"/>
    </xf>
    <xf numFmtId="0" fontId="16" fillId="4" borderId="6" xfId="0" applyFont="1" applyFill="1" applyBorder="1" applyAlignment="1">
      <alignment horizontal="left" vertical="center" wrapText="1" indent="2"/>
    </xf>
    <xf numFmtId="0" fontId="16" fillId="4" borderId="19" xfId="0" applyFont="1" applyFill="1" applyBorder="1" applyAlignment="1">
      <alignment horizontal="left" vertical="center" wrapText="1" indent="2"/>
    </xf>
    <xf numFmtId="0" fontId="9" fillId="5" borderId="71" xfId="0" applyFont="1" applyFill="1" applyBorder="1" applyAlignment="1">
      <alignment horizontal="left" vertical="top" wrapText="1"/>
    </xf>
    <xf numFmtId="0" fontId="9" fillId="5" borderId="49" xfId="0" applyFont="1" applyFill="1" applyBorder="1" applyAlignment="1">
      <alignment horizontal="left" vertical="top" wrapText="1"/>
    </xf>
    <xf numFmtId="0" fontId="9" fillId="5" borderId="43" xfId="0" applyFont="1" applyFill="1" applyBorder="1" applyAlignment="1">
      <alignment horizontal="left" vertical="top" wrapText="1"/>
    </xf>
    <xf numFmtId="0" fontId="4" fillId="0" borderId="28" xfId="0" applyFont="1" applyBorder="1" applyAlignment="1">
      <alignment horizontal="left" vertical="center" wrapText="1"/>
    </xf>
    <xf numFmtId="0" fontId="4" fillId="0" borderId="0" xfId="0" applyFont="1" applyAlignment="1">
      <alignment horizontal="left" vertical="center" wrapText="1"/>
    </xf>
    <xf numFmtId="0" fontId="4" fillId="0" borderId="119"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2" fillId="5" borderId="21" xfId="0" applyFont="1" applyFill="1" applyBorder="1" applyAlignment="1">
      <alignment horizontal="left" wrapText="1"/>
    </xf>
    <xf numFmtId="0" fontId="2" fillId="5" borderId="72" xfId="0" applyFont="1" applyFill="1" applyBorder="1" applyAlignment="1">
      <alignment horizontal="left" wrapText="1"/>
    </xf>
    <xf numFmtId="164" fontId="0" fillId="6" borderId="50" xfId="0" applyNumberFormat="1" applyFill="1" applyBorder="1" applyAlignment="1">
      <alignment horizontal="center"/>
    </xf>
    <xf numFmtId="164" fontId="0" fillId="6" borderId="51" xfId="0" applyNumberFormat="1" applyFill="1" applyBorder="1" applyAlignment="1">
      <alignment horizontal="center"/>
    </xf>
    <xf numFmtId="164" fontId="0" fillId="6" borderId="70" xfId="0" applyNumberFormat="1" applyFill="1" applyBorder="1" applyAlignment="1">
      <alignment horizontal="center"/>
    </xf>
    <xf numFmtId="0" fontId="6" fillId="4" borderId="14"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2" fillId="5" borderId="28" xfId="0" applyFont="1" applyFill="1" applyBorder="1" applyAlignment="1">
      <alignment horizontal="left" wrapText="1"/>
    </xf>
    <xf numFmtId="0" fontId="2" fillId="5" borderId="17" xfId="0" applyFont="1" applyFill="1" applyBorder="1" applyAlignment="1">
      <alignment horizontal="left" wrapText="1"/>
    </xf>
    <xf numFmtId="0" fontId="2" fillId="5" borderId="0" xfId="0" applyFont="1" applyFill="1" applyAlignment="1">
      <alignment horizontal="left" wrapText="1"/>
    </xf>
    <xf numFmtId="0" fontId="2" fillId="5" borderId="17" xfId="0" applyFont="1" applyFill="1" applyBorder="1" applyAlignment="1">
      <alignment horizontal="left"/>
    </xf>
    <xf numFmtId="0" fontId="2" fillId="0" borderId="0" xfId="0" applyFont="1" applyAlignment="1">
      <alignment horizontal="left" wrapText="1"/>
    </xf>
    <xf numFmtId="0" fontId="2" fillId="0" borderId="17" xfId="0" applyFont="1" applyBorder="1" applyAlignment="1">
      <alignment horizontal="left" wrapText="1"/>
    </xf>
    <xf numFmtId="0" fontId="0" fillId="5" borderId="0" xfId="0" applyFill="1" applyAlignment="1">
      <alignment horizontal="left" wrapText="1"/>
    </xf>
    <xf numFmtId="9" fontId="0" fillId="6" borderId="50" xfId="2" applyFont="1" applyFill="1" applyBorder="1" applyAlignment="1" applyProtection="1">
      <alignment horizontal="center"/>
    </xf>
    <xf numFmtId="9" fontId="0" fillId="6" borderId="51" xfId="2" applyFont="1" applyFill="1" applyBorder="1" applyAlignment="1" applyProtection="1">
      <alignment horizontal="center"/>
    </xf>
    <xf numFmtId="9" fontId="0" fillId="6" borderId="70" xfId="2" applyFont="1" applyFill="1" applyBorder="1" applyAlignment="1" applyProtection="1">
      <alignment horizontal="center"/>
    </xf>
    <xf numFmtId="0" fontId="14" fillId="5" borderId="6"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0" xfId="0" applyFont="1" applyFill="1" applyAlignment="1">
      <alignment horizontal="left" vertical="top" wrapText="1"/>
    </xf>
    <xf numFmtId="0" fontId="0" fillId="5" borderId="0" xfId="0" applyFill="1" applyAlignment="1">
      <alignment horizontal="left" vertical="top" wrapText="1"/>
    </xf>
    <xf numFmtId="0" fontId="30" fillId="5" borderId="0" xfId="0" applyFont="1" applyFill="1" applyAlignment="1">
      <alignment vertical="center" wrapText="1"/>
    </xf>
    <xf numFmtId="0" fontId="4" fillId="7" borderId="14"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6" fillId="5" borderId="0" xfId="0" applyFont="1" applyFill="1" applyAlignment="1">
      <alignment horizontal="left" vertical="top" wrapText="1"/>
    </xf>
    <xf numFmtId="0" fontId="3" fillId="5" borderId="50" xfId="0" applyFont="1" applyFill="1" applyBorder="1" applyAlignment="1">
      <alignment horizontal="left" vertical="center" wrapText="1"/>
    </xf>
    <xf numFmtId="0" fontId="3" fillId="5" borderId="51" xfId="0" applyFont="1" applyFill="1" applyBorder="1" applyAlignment="1">
      <alignment horizontal="left" vertical="center" wrapText="1"/>
    </xf>
    <xf numFmtId="0" fontId="3" fillId="5" borderId="70"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2" xfId="0" applyFont="1" applyFill="1" applyBorder="1" applyAlignment="1">
      <alignment horizontal="left" vertical="center" wrapText="1"/>
    </xf>
    <xf numFmtId="0" fontId="0" fillId="5" borderId="17" xfId="0" applyFill="1" applyBorder="1" applyAlignment="1">
      <alignment horizontal="left" vertical="top" wrapText="1"/>
    </xf>
    <xf numFmtId="0" fontId="2" fillId="5" borderId="17" xfId="0" applyFont="1" applyFill="1" applyBorder="1" applyAlignment="1">
      <alignment horizontal="left" vertical="top" wrapText="1"/>
    </xf>
    <xf numFmtId="0" fontId="2" fillId="5" borderId="0" xfId="0" applyFont="1" applyFill="1" applyAlignment="1">
      <alignment horizontal="center"/>
    </xf>
    <xf numFmtId="0" fontId="0" fillId="5" borderId="0" xfId="0" applyFill="1" applyAlignment="1">
      <alignment horizontal="left" vertical="center" wrapText="1"/>
    </xf>
    <xf numFmtId="0" fontId="0" fillId="5" borderId="17" xfId="0" applyFill="1" applyBorder="1" applyAlignment="1">
      <alignment horizontal="left" vertical="center" wrapText="1"/>
    </xf>
    <xf numFmtId="0" fontId="5" fillId="5" borderId="0" xfId="0" applyFont="1" applyFill="1" applyAlignment="1">
      <alignment horizontal="left" wrapText="1"/>
    </xf>
    <xf numFmtId="0" fontId="29" fillId="5" borderId="0" xfId="0" applyFont="1" applyFill="1" applyAlignment="1">
      <alignment horizontal="left" wrapText="1"/>
    </xf>
    <xf numFmtId="0" fontId="29" fillId="5" borderId="17" xfId="0" applyFont="1" applyFill="1" applyBorder="1" applyAlignment="1">
      <alignment horizontal="left" wrapText="1"/>
    </xf>
    <xf numFmtId="0" fontId="31" fillId="5" borderId="0" xfId="0" applyFont="1" applyFill="1" applyAlignment="1">
      <alignment horizontal="left" wrapText="1"/>
    </xf>
    <xf numFmtId="0" fontId="31" fillId="5" borderId="17" xfId="0" applyFont="1" applyFill="1" applyBorder="1" applyAlignment="1">
      <alignment horizontal="left" wrapText="1"/>
    </xf>
    <xf numFmtId="0" fontId="3" fillId="0" borderId="27" xfId="0" applyFont="1" applyBorder="1" applyAlignment="1">
      <alignment vertical="center"/>
    </xf>
    <xf numFmtId="0" fontId="3" fillId="0" borderId="25" xfId="0" applyFont="1" applyBorder="1" applyAlignment="1">
      <alignment vertical="center"/>
    </xf>
    <xf numFmtId="0" fontId="3" fillId="0" borderId="39" xfId="0" applyFont="1" applyBorder="1" applyAlignment="1">
      <alignment vertical="center"/>
    </xf>
    <xf numFmtId="0" fontId="3" fillId="0" borderId="24" xfId="0" applyFont="1" applyBorder="1" applyAlignment="1">
      <alignment vertical="center"/>
    </xf>
    <xf numFmtId="0" fontId="3" fillId="0" borderId="22" xfId="0" applyFont="1" applyBorder="1" applyAlignment="1">
      <alignment vertical="center"/>
    </xf>
    <xf numFmtId="0" fontId="4" fillId="0" borderId="3" xfId="0" applyFont="1" applyBorder="1" applyAlignment="1">
      <alignment horizontal="center" vertical="center" wrapText="1"/>
    </xf>
    <xf numFmtId="3" fontId="3" fillId="2" borderId="57" xfId="0" applyNumberFormat="1" applyFont="1" applyFill="1" applyBorder="1" applyAlignment="1">
      <alignment horizontal="center" vertical="center" wrapText="1"/>
    </xf>
    <xf numFmtId="3" fontId="3" fillId="2" borderId="58" xfId="0" applyNumberFormat="1" applyFont="1" applyFill="1" applyBorder="1" applyAlignment="1">
      <alignment horizontal="center" vertical="center" wrapText="1"/>
    </xf>
    <xf numFmtId="3" fontId="3" fillId="2" borderId="59"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3" fontId="3" fillId="5" borderId="52" xfId="0" applyNumberFormat="1" applyFont="1" applyFill="1" applyBorder="1" applyAlignment="1">
      <alignment horizontal="right" vertical="center" wrapText="1"/>
    </xf>
    <xf numFmtId="3" fontId="3" fillId="2" borderId="131" xfId="0" applyNumberFormat="1" applyFont="1" applyFill="1" applyBorder="1" applyAlignment="1">
      <alignment horizontal="center" vertical="center" wrapText="1"/>
    </xf>
    <xf numFmtId="164" fontId="3" fillId="2" borderId="56" xfId="0" applyNumberFormat="1" applyFont="1" applyFill="1" applyBorder="1" applyAlignment="1">
      <alignment horizontal="center" vertical="center" wrapText="1"/>
    </xf>
    <xf numFmtId="3" fontId="3" fillId="5" borderId="0" xfId="0" applyNumberFormat="1" applyFont="1" applyFill="1" applyAlignment="1">
      <alignment horizontal="center" vertical="center" wrapText="1"/>
    </xf>
    <xf numFmtId="3" fontId="3" fillId="2" borderId="33" xfId="0" applyNumberFormat="1" applyFont="1" applyFill="1" applyBorder="1" applyAlignment="1">
      <alignment horizontal="center" vertical="center" wrapText="1"/>
    </xf>
    <xf numFmtId="3" fontId="4" fillId="5" borderId="23" xfId="0" applyNumberFormat="1" applyFont="1" applyFill="1" applyBorder="1" applyAlignment="1">
      <alignment horizontal="left" vertical="center" wrapText="1"/>
    </xf>
    <xf numFmtId="3" fontId="4" fillId="5" borderId="126" xfId="0" applyNumberFormat="1" applyFont="1" applyFill="1" applyBorder="1" applyAlignment="1">
      <alignment horizontal="left" vertical="center" wrapText="1"/>
    </xf>
    <xf numFmtId="3" fontId="4" fillId="0" borderId="25" xfId="0" applyNumberFormat="1" applyFont="1" applyBorder="1" applyAlignment="1">
      <alignment horizontal="right" vertical="center" wrapText="1"/>
    </xf>
    <xf numFmtId="3" fontId="4" fillId="0" borderId="39" xfId="0" applyNumberFormat="1" applyFont="1" applyBorder="1" applyAlignment="1">
      <alignment horizontal="right" vertical="center" wrapText="1"/>
    </xf>
    <xf numFmtId="0" fontId="4" fillId="5" borderId="113" xfId="0" applyFont="1" applyFill="1" applyBorder="1" applyAlignment="1">
      <alignment horizontal="center" vertical="center" wrapText="1"/>
    </xf>
    <xf numFmtId="0" fontId="4" fillId="5" borderId="11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6" xfId="0" applyFont="1" applyFill="1" applyBorder="1" applyAlignment="1">
      <alignment horizontal="center" vertical="center" wrapText="1"/>
    </xf>
    <xf numFmtId="3" fontId="3" fillId="5" borderId="26" xfId="0" applyNumberFormat="1" applyFont="1" applyFill="1" applyBorder="1" applyAlignment="1">
      <alignment horizontal="center" vertical="center" wrapText="1"/>
    </xf>
    <xf numFmtId="3" fontId="4" fillId="5" borderId="34" xfId="0" applyNumberFormat="1" applyFont="1" applyFill="1" applyBorder="1" applyAlignment="1">
      <alignment horizontal="center" vertical="center" wrapText="1"/>
    </xf>
    <xf numFmtId="3" fontId="4" fillId="5" borderId="114" xfId="0" applyNumberFormat="1" applyFont="1" applyFill="1" applyBorder="1" applyAlignment="1">
      <alignment horizontal="center" vertical="center" wrapText="1"/>
    </xf>
    <xf numFmtId="3" fontId="3" fillId="5" borderId="114" xfId="0" applyNumberFormat="1" applyFont="1" applyFill="1" applyBorder="1" applyAlignment="1">
      <alignment horizontal="right" vertical="center" wrapText="1"/>
    </xf>
    <xf numFmtId="3" fontId="3" fillId="5" borderId="114" xfId="0" applyNumberFormat="1" applyFont="1" applyFill="1" applyBorder="1" applyAlignment="1">
      <alignment horizontal="center" vertical="center" wrapText="1"/>
    </xf>
    <xf numFmtId="3" fontId="4" fillId="5" borderId="127" xfId="0" applyNumberFormat="1" applyFont="1" applyFill="1" applyBorder="1" applyAlignment="1">
      <alignment horizontal="center" vertical="center" wrapText="1"/>
    </xf>
    <xf numFmtId="3" fontId="4" fillId="5" borderId="33" xfId="0" applyNumberFormat="1" applyFont="1" applyFill="1" applyBorder="1" applyAlignment="1">
      <alignment horizontal="center" vertical="center" wrapText="1"/>
    </xf>
    <xf numFmtId="3" fontId="4" fillId="5" borderId="23" xfId="0" applyNumberFormat="1" applyFont="1" applyFill="1" applyBorder="1" applyAlignment="1">
      <alignment horizontal="right" vertical="center" wrapText="1"/>
    </xf>
    <xf numFmtId="3" fontId="4" fillId="0" borderId="126" xfId="0" applyNumberFormat="1" applyFont="1" applyBorder="1" applyAlignment="1">
      <alignment horizontal="right" vertical="center" wrapText="1"/>
    </xf>
    <xf numFmtId="0" fontId="3" fillId="0" borderId="24" xfId="0" applyFont="1" applyBorder="1" applyAlignment="1">
      <alignment horizontal="left" vertical="center"/>
    </xf>
    <xf numFmtId="0" fontId="3" fillId="0" borderId="20" xfId="0" applyFont="1" applyBorder="1"/>
    <xf numFmtId="0" fontId="3" fillId="5" borderId="0" xfId="0" applyFont="1" applyFill="1" applyProtection="1">
      <protection locked="0"/>
    </xf>
  </cellXfs>
  <cellStyles count="4">
    <cellStyle name="Lien hypertexte" xfId="3" builtinId="8"/>
    <cellStyle name="Normal" xfId="0" builtinId="0"/>
    <cellStyle name="Pourcentage" xfId="2" builtinId="5"/>
    <cellStyle name="Standard 2" xfId="1" xr:uid="{00000000-0005-0000-0000-000002000000}"/>
  </cellStyles>
  <dxfs count="57">
    <dxf>
      <fill>
        <patternFill>
          <bgColor rgb="FFFF000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FF0000"/>
        </patternFill>
      </fill>
    </dxf>
    <dxf>
      <fill>
        <patternFill>
          <bgColor theme="7" tint="0.59996337778862885"/>
        </patternFill>
      </fill>
    </dxf>
    <dxf>
      <fill>
        <patternFill>
          <bgColor theme="7" tint="0.59996337778862885"/>
        </patternFill>
      </fill>
    </dxf>
    <dxf>
      <fill>
        <patternFill>
          <bgColor rgb="FFFF0000"/>
        </patternFill>
      </fill>
    </dxf>
    <dxf>
      <fill>
        <patternFill>
          <bgColor theme="7"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outline val="0"/>
        <shadow val="0"/>
        <u val="none"/>
        <vertAlign val="baseline"/>
        <sz val="10"/>
        <color theme="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0"/>
        <color theme="0"/>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E7E6E6"/>
      <color rgb="FFFFFF99"/>
      <color rgb="FFFFAE9B"/>
      <color rgb="FFFFCC99"/>
      <color rgb="FFFFEDB3"/>
      <color rgb="FFFFECC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1</xdr:row>
      <xdr:rowOff>133350</xdr:rowOff>
    </xdr:from>
    <xdr:to>
      <xdr:col>4</xdr:col>
      <xdr:colOff>473744</xdr:colOff>
      <xdr:row>3</xdr:row>
      <xdr:rowOff>400132</xdr:rowOff>
    </xdr:to>
    <xdr:pic>
      <xdr:nvPicPr>
        <xdr:cNvPr id="2" name="Grafik 1">
          <a:extLst>
            <a:ext uri="{FF2B5EF4-FFF2-40B4-BE49-F238E27FC236}">
              <a16:creationId xmlns:a16="http://schemas.microsoft.com/office/drawing/2014/main" id="{245816F4-F3C7-4A2A-0DAA-732CB072F681}"/>
            </a:ext>
          </a:extLst>
        </xdr:cNvPr>
        <xdr:cNvPicPr>
          <a:picLocks noChangeAspect="1"/>
        </xdr:cNvPicPr>
      </xdr:nvPicPr>
      <xdr:blipFill>
        <a:blip xmlns:r="http://schemas.openxmlformats.org/officeDocument/2006/relationships" r:embed="rId1"/>
        <a:stretch>
          <a:fillRect/>
        </a:stretch>
      </xdr:blipFill>
      <xdr:spPr>
        <a:xfrm>
          <a:off x="657225" y="428625"/>
          <a:ext cx="4791744" cy="59063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91BDA7-CE66-4E94-AA85-D18A442FD84B}" name="Tableau1" displayName="Tableau1" ref="B3:C7" totalsRowShown="0" headerRowDxfId="56" dataDxfId="55">
  <tableColumns count="2">
    <tableColumn id="1" xr3:uid="{C4907B8D-F2E7-4D79-9CEA-2B4C867B7A01}" name="Möglichkeiten Gesuch um Finanzhilfe für die Umsetzung der neuartigen Technologie" dataDxfId="54"/>
    <tableColumn id="2" xr3:uid="{C5D9C20D-E111-47C5-9DB8-20E7F99566AA}" name="Ausfüllen der Tabellen" dataDxfId="53"/>
  </tableColumns>
  <tableStyleInfo name="TableStyleMedium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2.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hyperlink" Target="https://www.bfe.admin.ch/bfe/de/home/politik/energieperspektiven-2050-plus.exturl.html/aHR0cHM6Ly9wdWJkYi5iZmUuYWRtaW4uY2gvZGUvcHVibGljYX/Rpb24vZG93bmxvYWQvMTExMzQ=.html" TargetMode="External"/></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EF6A-89AE-4E6C-A806-04D9CCB26698}">
  <dimension ref="A1:X39"/>
  <sheetViews>
    <sheetView zoomScaleNormal="100" workbookViewId="0">
      <selection activeCell="B1" sqref="B1"/>
    </sheetView>
  </sheetViews>
  <sheetFormatPr baseColWidth="10" defaultColWidth="0" defaultRowHeight="12.5" zeroHeight="1" x14ac:dyDescent="0.25"/>
  <cols>
    <col min="1" max="1" width="3.1796875" style="85" customWidth="1"/>
    <col min="2" max="2" width="92" customWidth="1"/>
    <col min="3" max="3" width="124.81640625" customWidth="1"/>
    <col min="4" max="4" width="11.453125" style="85" customWidth="1"/>
    <col min="5" max="24" width="0" style="85" hidden="1" customWidth="1"/>
    <col min="25" max="16384" width="11.453125" hidden="1"/>
  </cols>
  <sheetData>
    <row r="1" spans="1:24" s="85" customFormat="1" ht="18" customHeight="1" x14ac:dyDescent="0.25"/>
    <row r="2" spans="1:24" s="157" customFormat="1" ht="27.75" customHeight="1" x14ac:dyDescent="0.25">
      <c r="B2" s="158" t="s">
        <v>42</v>
      </c>
    </row>
    <row r="3" spans="1:24" s="86" customFormat="1" ht="24.75" customHeight="1" x14ac:dyDescent="0.25">
      <c r="A3" s="84"/>
      <c r="B3" s="155" t="s">
        <v>41</v>
      </c>
      <c r="C3" s="155" t="s">
        <v>37</v>
      </c>
      <c r="D3" s="84"/>
      <c r="E3" s="84"/>
      <c r="F3" s="84"/>
      <c r="G3" s="84"/>
      <c r="H3" s="84"/>
      <c r="I3" s="84"/>
      <c r="J3" s="84"/>
      <c r="K3" s="84"/>
      <c r="L3" s="84"/>
      <c r="M3" s="84"/>
      <c r="N3" s="84"/>
      <c r="O3" s="84"/>
      <c r="P3" s="84"/>
      <c r="Q3" s="84"/>
      <c r="R3" s="84"/>
      <c r="S3" s="84"/>
      <c r="T3" s="84"/>
      <c r="U3" s="84"/>
      <c r="V3" s="84"/>
      <c r="W3" s="84"/>
      <c r="X3" s="84"/>
    </row>
    <row r="4" spans="1:24" s="86" customFormat="1" ht="78" customHeight="1" x14ac:dyDescent="0.25">
      <c r="A4" s="84"/>
      <c r="B4" s="156" t="s">
        <v>43</v>
      </c>
      <c r="C4" s="156" t="s">
        <v>130</v>
      </c>
      <c r="D4" s="84"/>
      <c r="E4" s="84"/>
      <c r="F4" s="84"/>
      <c r="G4" s="84"/>
      <c r="H4" s="84"/>
      <c r="I4" s="84"/>
      <c r="J4" s="84"/>
      <c r="K4" s="84"/>
      <c r="L4" s="84"/>
      <c r="M4" s="84"/>
      <c r="N4" s="84"/>
      <c r="O4" s="84"/>
      <c r="P4" s="84"/>
      <c r="Q4" s="84"/>
      <c r="R4" s="84"/>
      <c r="S4" s="84"/>
      <c r="T4" s="84"/>
      <c r="U4" s="84"/>
      <c r="V4" s="84"/>
      <c r="W4" s="84"/>
      <c r="X4" s="84"/>
    </row>
    <row r="5" spans="1:24" s="86" customFormat="1" ht="81" customHeight="1" x14ac:dyDescent="0.25">
      <c r="A5" s="84"/>
      <c r="B5" s="161" t="s">
        <v>44</v>
      </c>
      <c r="C5" s="161" t="s">
        <v>131</v>
      </c>
      <c r="D5" s="84"/>
      <c r="E5" s="84"/>
      <c r="F5" s="84"/>
      <c r="G5" s="84"/>
      <c r="H5" s="84"/>
      <c r="I5" s="84"/>
      <c r="J5" s="84"/>
      <c r="K5" s="84"/>
      <c r="L5" s="84"/>
      <c r="M5" s="84"/>
      <c r="N5" s="84"/>
      <c r="O5" s="84"/>
      <c r="P5" s="84"/>
      <c r="Q5" s="84"/>
      <c r="R5" s="84"/>
      <c r="S5" s="84"/>
      <c r="T5" s="84"/>
      <c r="U5" s="84"/>
      <c r="V5" s="84"/>
      <c r="W5" s="84"/>
      <c r="X5" s="84"/>
    </row>
    <row r="6" spans="1:24" ht="72.75" customHeight="1" x14ac:dyDescent="0.25">
      <c r="B6" s="156" t="s">
        <v>45</v>
      </c>
      <c r="C6" s="156" t="s">
        <v>132</v>
      </c>
    </row>
    <row r="7" spans="1:24" ht="81" customHeight="1" x14ac:dyDescent="0.25">
      <c r="B7" s="161" t="s">
        <v>46</v>
      </c>
      <c r="C7" s="161" t="s">
        <v>133</v>
      </c>
    </row>
    <row r="8" spans="1:24" ht="77.5" x14ac:dyDescent="0.25">
      <c r="B8" s="194" t="s">
        <v>59</v>
      </c>
      <c r="C8" s="293" t="s">
        <v>134</v>
      </c>
    </row>
    <row r="9" spans="1:24" s="85" customFormat="1" x14ac:dyDescent="0.25"/>
    <row r="10" spans="1:24" s="85" customFormat="1" hidden="1" x14ac:dyDescent="0.25">
      <c r="B10" s="178"/>
    </row>
    <row r="11" spans="1:24" s="85" customFormat="1" hidden="1" x14ac:dyDescent="0.25"/>
    <row r="12" spans="1:24" s="85" customFormat="1" hidden="1" x14ac:dyDescent="0.25"/>
    <row r="13" spans="1:24" s="85" customFormat="1" hidden="1" x14ac:dyDescent="0.25"/>
    <row r="14" spans="1:24" s="85" customFormat="1" hidden="1" x14ac:dyDescent="0.25"/>
    <row r="15" spans="1:24" s="85" customFormat="1" hidden="1" x14ac:dyDescent="0.25">
      <c r="B15" s="157"/>
    </row>
    <row r="16" spans="1:24" s="85" customFormat="1" hidden="1" x14ac:dyDescent="0.25"/>
    <row r="17" s="85" customFormat="1" hidden="1" x14ac:dyDescent="0.25"/>
    <row r="18" s="85" customFormat="1" hidden="1" x14ac:dyDescent="0.25"/>
    <row r="19" s="85" customFormat="1" hidden="1" x14ac:dyDescent="0.25"/>
    <row r="20" s="85" customFormat="1" hidden="1" x14ac:dyDescent="0.25"/>
    <row r="21" s="85" customFormat="1" hidden="1" x14ac:dyDescent="0.25"/>
    <row r="22" s="85" customFormat="1" hidden="1" x14ac:dyDescent="0.25"/>
    <row r="23" s="85" customFormat="1" hidden="1" x14ac:dyDescent="0.25"/>
    <row r="24" s="85" customFormat="1" hidden="1" x14ac:dyDescent="0.25"/>
    <row r="25" s="85" customFormat="1" hidden="1" x14ac:dyDescent="0.25"/>
    <row r="26" s="85" customFormat="1" hidden="1" x14ac:dyDescent="0.25"/>
    <row r="27" s="85" customFormat="1" hidden="1" x14ac:dyDescent="0.25"/>
    <row r="28" s="85" customFormat="1" hidden="1" x14ac:dyDescent="0.25"/>
    <row r="29" s="85" customFormat="1" hidden="1" x14ac:dyDescent="0.25"/>
    <row r="30" s="85" customFormat="1" hidden="1" x14ac:dyDescent="0.25"/>
    <row r="31" s="85" customFormat="1" hidden="1" x14ac:dyDescent="0.25"/>
    <row r="32" s="85" customFormat="1" hidden="1" x14ac:dyDescent="0.25"/>
    <row r="33" s="85" customFormat="1" hidden="1" x14ac:dyDescent="0.25"/>
    <row r="34" s="85" customFormat="1" hidden="1" x14ac:dyDescent="0.25"/>
    <row r="35" s="85" customFormat="1" hidden="1" x14ac:dyDescent="0.25"/>
    <row r="36" s="85" customFormat="1" hidden="1" x14ac:dyDescent="0.25"/>
    <row r="37" s="85" customFormat="1" hidden="1" x14ac:dyDescent="0.25"/>
    <row r="38" s="85" customFormat="1" hidden="1" x14ac:dyDescent="0.25"/>
    <row r="39" s="85" customFormat="1" hidden="1" x14ac:dyDescent="0.25"/>
  </sheetData>
  <sheetProtection algorithmName="SHA-512" hashValue="EMwWTFo0BJySaJj+tkMllAPjXwwsrDOHJNW8g7xm1P9sHNApeXaoGZ7rd7q823s2O5eQqdSTbMNueeTJo/ZKPA==" saltValue="N9VGqGbpJB/Tl8/7MCwbuw==" spinCount="100000" sheet="1" selectLockedCells="1"/>
  <pageMargins left="0.7" right="0.7" top="0.75" bottom="0.75" header="0.3" footer="0.3"/>
  <pageSetup scale="39" orientation="portrait" horizontalDpi="90" verticalDpi="90" r:id="rId1"/>
  <colBreaks count="1" manualBreakCount="1">
    <brk id="4" max="15"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79A-23BE-4E27-939A-C95E175FFC1D}">
  <dimension ref="A1:DJ188"/>
  <sheetViews>
    <sheetView tabSelected="1" topLeftCell="B3" zoomScaleNormal="100" workbookViewId="0">
      <selection activeCell="E13" sqref="E13"/>
    </sheetView>
  </sheetViews>
  <sheetFormatPr baseColWidth="10" defaultColWidth="0" defaultRowHeight="12.5" zeroHeight="1" x14ac:dyDescent="0.25"/>
  <cols>
    <col min="1" max="1" width="10.453125" style="8" customWidth="1"/>
    <col min="2" max="2" width="2.453125" style="8" customWidth="1"/>
    <col min="3" max="3" width="11.453125" style="8" customWidth="1"/>
    <col min="4" max="4" width="50.453125" style="8" customWidth="1"/>
    <col min="5" max="5" width="22" style="8" customWidth="1"/>
    <col min="6" max="7" width="11.453125" style="8" customWidth="1"/>
    <col min="8" max="8" width="6.54296875" style="39" customWidth="1"/>
    <col min="9" max="9" width="11.453125" style="8" customWidth="1"/>
    <col min="10" max="10" width="7" style="39" customWidth="1"/>
    <col min="11" max="11" width="11.453125" style="8" customWidth="1"/>
    <col min="12" max="12" width="7.26953125" style="39" customWidth="1"/>
    <col min="13" max="13" width="11.453125" style="8" customWidth="1"/>
    <col min="14" max="14" width="8.7265625" style="39" customWidth="1"/>
    <col min="15" max="15" width="11.453125" style="8" customWidth="1"/>
    <col min="16" max="16" width="8.453125" style="39" customWidth="1"/>
    <col min="17" max="17" width="11.453125" style="8" customWidth="1"/>
    <col min="18" max="18" width="7.54296875" style="39" customWidth="1"/>
    <col min="19" max="20" width="11.453125" style="8" customWidth="1"/>
    <col min="21" max="21" width="2.453125" style="39" customWidth="1"/>
    <col min="22" max="22" width="4.26953125" style="8" customWidth="1"/>
    <col min="23" max="23" width="4.26953125" style="39" customWidth="1"/>
    <col min="24" max="24" width="6" style="8" customWidth="1"/>
    <col min="25" max="25" width="6.54296875" style="39" hidden="1" customWidth="1"/>
    <col min="26" max="114" width="13.453125" style="8" hidden="1" customWidth="1"/>
    <col min="115" max="16384" width="11.453125" style="8" hidden="1"/>
  </cols>
  <sheetData>
    <row r="1" spans="1:25" customFormat="1" ht="23" x14ac:dyDescent="0.25">
      <c r="A1" s="85"/>
      <c r="B1" s="85"/>
      <c r="C1" s="85"/>
      <c r="D1" s="85"/>
      <c r="E1" s="85"/>
      <c r="F1" s="85"/>
      <c r="G1" s="85"/>
      <c r="H1" s="85"/>
      <c r="I1" s="85"/>
      <c r="J1" s="85"/>
      <c r="K1" s="85"/>
      <c r="L1" s="85"/>
      <c r="M1" s="85"/>
      <c r="N1" s="85"/>
      <c r="O1" s="85"/>
      <c r="P1" s="85"/>
      <c r="Q1" s="85"/>
      <c r="R1" s="85"/>
      <c r="S1" s="85"/>
      <c r="T1" s="85"/>
      <c r="U1" s="85"/>
      <c r="V1" s="85"/>
      <c r="W1" s="85"/>
      <c r="X1" s="221"/>
      <c r="Y1" s="85"/>
    </row>
    <row r="2" spans="1:25" customFormat="1" x14ac:dyDescent="0.25">
      <c r="A2" s="85"/>
      <c r="B2" s="85"/>
      <c r="C2" s="85"/>
      <c r="D2" s="85"/>
      <c r="E2" s="85"/>
      <c r="F2" s="85"/>
      <c r="G2" s="85"/>
      <c r="H2" s="85"/>
      <c r="I2" s="85"/>
      <c r="J2" s="85"/>
      <c r="K2" s="85"/>
      <c r="L2" s="85"/>
      <c r="M2" s="85"/>
      <c r="N2" s="85"/>
      <c r="O2" s="85"/>
      <c r="P2" s="85"/>
      <c r="Q2" s="85"/>
      <c r="R2" s="85"/>
      <c r="S2" s="85"/>
      <c r="T2" s="85"/>
      <c r="U2" s="85"/>
      <c r="V2" s="85"/>
      <c r="W2" s="85"/>
      <c r="X2" s="85"/>
      <c r="Y2" s="85"/>
    </row>
    <row r="3" spans="1:25" customFormat="1" x14ac:dyDescent="0.25">
      <c r="A3" s="85"/>
      <c r="B3" s="85"/>
      <c r="C3" s="85"/>
      <c r="D3" s="85"/>
      <c r="E3" s="85"/>
      <c r="F3" s="85"/>
      <c r="G3" s="85"/>
      <c r="H3" s="85"/>
      <c r="I3" s="85"/>
      <c r="J3" s="85"/>
      <c r="K3" s="85"/>
      <c r="L3" s="85"/>
      <c r="M3" s="85"/>
      <c r="N3" s="85"/>
      <c r="O3" s="85"/>
      <c r="P3" s="85"/>
      <c r="Q3" s="85"/>
      <c r="R3" s="85"/>
      <c r="S3" s="85"/>
      <c r="T3" s="85"/>
      <c r="U3" s="85"/>
      <c r="V3" s="85"/>
      <c r="W3" s="85"/>
      <c r="X3" s="85"/>
      <c r="Y3" s="85"/>
    </row>
    <row r="4" spans="1:25" customFormat="1" ht="48" customHeight="1" x14ac:dyDescent="0.25">
      <c r="A4" s="220"/>
      <c r="B4" s="85"/>
      <c r="C4" s="85"/>
      <c r="D4" s="85"/>
      <c r="E4" s="85"/>
      <c r="F4" s="85"/>
      <c r="G4" s="85"/>
      <c r="H4" s="85"/>
      <c r="I4" s="85"/>
      <c r="J4" s="85"/>
      <c r="K4" s="85"/>
      <c r="L4" s="85"/>
      <c r="M4" s="85"/>
      <c r="N4" s="85"/>
      <c r="O4" s="85"/>
      <c r="P4" s="85"/>
      <c r="Q4" s="85"/>
      <c r="R4" s="85"/>
      <c r="S4" s="85"/>
      <c r="T4" s="85"/>
      <c r="U4" s="85"/>
      <c r="V4" s="85"/>
      <c r="W4" s="85"/>
      <c r="X4" s="85"/>
      <c r="Y4" s="85"/>
    </row>
    <row r="5" spans="1:25" customFormat="1" ht="28.5" customHeight="1" x14ac:dyDescent="0.25">
      <c r="A5" s="402" t="s">
        <v>38</v>
      </c>
      <c r="B5" s="402"/>
      <c r="C5" s="402"/>
      <c r="D5" s="402"/>
      <c r="E5" s="402"/>
      <c r="F5" s="402"/>
      <c r="G5" s="402"/>
      <c r="H5" s="402"/>
      <c r="I5" s="402"/>
      <c r="J5" s="402"/>
      <c r="K5" s="402"/>
      <c r="L5" s="402"/>
      <c r="M5" s="402"/>
      <c r="N5" s="402"/>
      <c r="O5" s="402"/>
      <c r="P5" s="402"/>
      <c r="Q5" s="402"/>
      <c r="R5" s="402"/>
      <c r="S5" s="402"/>
      <c r="T5" s="402"/>
      <c r="U5" s="402"/>
      <c r="V5" s="402"/>
      <c r="W5" s="222"/>
      <c r="X5" s="85"/>
      <c r="Y5" s="85"/>
    </row>
    <row r="6" spans="1:25" customFormat="1" ht="12.75" customHeight="1" x14ac:dyDescent="0.25">
      <c r="A6" s="402"/>
      <c r="B6" s="402"/>
      <c r="C6" s="402"/>
      <c r="D6" s="402"/>
      <c r="E6" s="402"/>
      <c r="F6" s="402"/>
      <c r="G6" s="402"/>
      <c r="H6" s="402"/>
      <c r="I6" s="402"/>
      <c r="J6" s="402"/>
      <c r="K6" s="402"/>
      <c r="L6" s="402"/>
      <c r="M6" s="402"/>
      <c r="N6" s="402"/>
      <c r="O6" s="402"/>
      <c r="P6" s="402"/>
      <c r="Q6" s="402"/>
      <c r="R6" s="402"/>
      <c r="S6" s="402"/>
      <c r="T6" s="402"/>
      <c r="U6" s="402"/>
      <c r="V6" s="402"/>
      <c r="W6" s="222"/>
      <c r="X6" s="221"/>
      <c r="Y6" s="85"/>
    </row>
    <row r="7" spans="1:25" customFormat="1" ht="12.75" customHeight="1" x14ac:dyDescent="0.25">
      <c r="A7" s="402"/>
      <c r="B7" s="402"/>
      <c r="C7" s="402"/>
      <c r="D7" s="402"/>
      <c r="E7" s="402"/>
      <c r="F7" s="402"/>
      <c r="G7" s="402"/>
      <c r="H7" s="402"/>
      <c r="I7" s="402"/>
      <c r="J7" s="402"/>
      <c r="K7" s="402"/>
      <c r="L7" s="402"/>
      <c r="M7" s="402"/>
      <c r="N7" s="402"/>
      <c r="O7" s="402"/>
      <c r="P7" s="402"/>
      <c r="Q7" s="402"/>
      <c r="R7" s="402"/>
      <c r="S7" s="402"/>
      <c r="T7" s="402"/>
      <c r="U7" s="402"/>
      <c r="V7" s="402"/>
      <c r="W7" s="222"/>
      <c r="X7" s="221"/>
      <c r="Y7" s="85"/>
    </row>
    <row r="8" spans="1:25" customFormat="1" ht="6.75" customHeight="1" x14ac:dyDescent="0.25">
      <c r="A8" s="403"/>
      <c r="B8" s="403"/>
      <c r="C8" s="403"/>
      <c r="D8" s="403"/>
      <c r="E8" s="403"/>
      <c r="F8" s="403"/>
      <c r="G8" s="403"/>
      <c r="H8" s="403"/>
      <c r="I8" s="403"/>
      <c r="J8" s="403"/>
      <c r="K8" s="403"/>
      <c r="L8" s="403"/>
      <c r="M8" s="403"/>
      <c r="N8" s="403"/>
      <c r="O8" s="403"/>
      <c r="P8" s="403"/>
      <c r="Q8" s="403"/>
      <c r="R8" s="403"/>
      <c r="S8" s="403"/>
      <c r="T8" s="403"/>
      <c r="U8" s="403"/>
      <c r="V8" s="403"/>
      <c r="W8" s="218"/>
      <c r="X8" s="87"/>
      <c r="Y8" s="85"/>
    </row>
    <row r="9" spans="1:25" customFormat="1" ht="3.75" customHeight="1" x14ac:dyDescent="0.25">
      <c r="A9" s="38"/>
      <c r="B9" s="88"/>
      <c r="C9" s="13"/>
      <c r="D9" s="13"/>
      <c r="E9" s="13"/>
      <c r="F9" s="13"/>
      <c r="G9" s="13"/>
      <c r="H9" s="88"/>
      <c r="I9" s="13"/>
      <c r="J9" s="88"/>
      <c r="K9" s="13"/>
      <c r="L9" s="88"/>
      <c r="M9" s="13"/>
      <c r="N9" s="88"/>
      <c r="O9" s="13"/>
      <c r="P9" s="88"/>
      <c r="Q9" s="13"/>
      <c r="R9" s="88"/>
      <c r="S9" s="13"/>
      <c r="T9" s="13"/>
      <c r="U9" s="88"/>
      <c r="V9" s="13"/>
      <c r="W9" s="88"/>
      <c r="X9" s="28"/>
      <c r="Y9" s="85"/>
    </row>
    <row r="10" spans="1:25" customFormat="1" ht="12.75" customHeight="1" x14ac:dyDescent="0.25">
      <c r="A10" s="149"/>
      <c r="B10" s="84"/>
      <c r="C10" s="420" t="s">
        <v>60</v>
      </c>
      <c r="D10" s="421"/>
      <c r="E10" s="421"/>
      <c r="F10" s="421"/>
      <c r="G10" s="421"/>
      <c r="H10" s="421"/>
      <c r="I10" s="421"/>
      <c r="J10" s="421"/>
      <c r="K10" s="421"/>
      <c r="L10" s="421"/>
      <c r="M10" s="421"/>
      <c r="N10" s="421"/>
      <c r="O10" s="421"/>
      <c r="P10" s="421"/>
      <c r="Q10" s="421"/>
      <c r="R10" s="421"/>
      <c r="S10" s="421"/>
      <c r="T10" s="421"/>
      <c r="U10" s="421"/>
      <c r="V10" s="422"/>
      <c r="W10" s="89"/>
      <c r="X10" s="266"/>
      <c r="Y10" s="85"/>
    </row>
    <row r="11" spans="1:25" customFormat="1" ht="69" customHeight="1" x14ac:dyDescent="0.25">
      <c r="A11" s="149"/>
      <c r="B11" s="84"/>
      <c r="C11" s="423"/>
      <c r="D11" s="424"/>
      <c r="E11" s="424"/>
      <c r="F11" s="424"/>
      <c r="G11" s="424"/>
      <c r="H11" s="424"/>
      <c r="I11" s="424"/>
      <c r="J11" s="424"/>
      <c r="K11" s="424"/>
      <c r="L11" s="424"/>
      <c r="M11" s="424"/>
      <c r="N11" s="424"/>
      <c r="O11" s="424"/>
      <c r="P11" s="424"/>
      <c r="Q11" s="424"/>
      <c r="R11" s="424"/>
      <c r="S11" s="424"/>
      <c r="T11" s="424"/>
      <c r="U11" s="424"/>
      <c r="V11" s="425"/>
      <c r="W11" s="89"/>
      <c r="X11" s="266"/>
      <c r="Y11" s="85"/>
    </row>
    <row r="12" spans="1:25" customFormat="1" x14ac:dyDescent="0.25">
      <c r="A12" s="38"/>
      <c r="B12" s="36"/>
      <c r="C12" s="15"/>
      <c r="D12" s="15"/>
      <c r="E12" s="15"/>
      <c r="F12" s="15"/>
      <c r="G12" s="15"/>
      <c r="H12" s="36"/>
      <c r="I12" s="15"/>
      <c r="J12" s="36"/>
      <c r="K12" s="15"/>
      <c r="L12" s="36"/>
      <c r="M12" s="15"/>
      <c r="N12" s="36"/>
      <c r="O12" s="15"/>
      <c r="P12" s="36"/>
      <c r="Q12" s="15"/>
      <c r="R12" s="36"/>
      <c r="S12" s="15"/>
      <c r="T12" s="15"/>
      <c r="U12" s="36"/>
      <c r="V12" s="15"/>
      <c r="W12" s="35"/>
      <c r="X12" s="215"/>
      <c r="Y12" s="85"/>
    </row>
    <row r="13" spans="1:25" ht="13" x14ac:dyDescent="0.3">
      <c r="A13" s="38"/>
      <c r="B13" s="36"/>
      <c r="C13" s="15" t="s">
        <v>6</v>
      </c>
      <c r="D13" s="19"/>
      <c r="E13" s="169"/>
      <c r="F13" s="44"/>
      <c r="G13" s="44"/>
      <c r="H13" s="35"/>
      <c r="I13" s="35"/>
      <c r="J13" s="35"/>
      <c r="K13" s="44"/>
      <c r="L13" s="35"/>
      <c r="M13" s="44"/>
      <c r="N13" s="35"/>
      <c r="O13" s="90" t="s">
        <v>5</v>
      </c>
      <c r="P13" s="35"/>
      <c r="Q13" s="44"/>
      <c r="R13" s="35"/>
      <c r="S13" s="35"/>
      <c r="T13" s="35"/>
      <c r="U13" s="35"/>
      <c r="V13"/>
      <c r="W13" s="85"/>
      <c r="X13" s="404"/>
    </row>
    <row r="14" spans="1:25" ht="13" customHeight="1" x14ac:dyDescent="0.25">
      <c r="A14" s="38"/>
      <c r="B14" s="37"/>
      <c r="C14" s="12"/>
      <c r="D14" s="12"/>
      <c r="E14" s="16"/>
      <c r="F14" s="16"/>
      <c r="G14" s="16"/>
      <c r="H14" s="35"/>
      <c r="I14" s="16"/>
      <c r="J14" s="35"/>
      <c r="K14" s="16"/>
      <c r="L14" s="35"/>
      <c r="M14" s="16"/>
      <c r="N14" s="35"/>
      <c r="O14" s="16"/>
      <c r="P14" s="35"/>
      <c r="Q14" s="16"/>
      <c r="R14" s="35"/>
      <c r="S14" s="16"/>
      <c r="T14" s="16"/>
      <c r="U14" s="35"/>
      <c r="V14" s="198"/>
      <c r="W14" s="198"/>
      <c r="X14" s="404"/>
    </row>
    <row r="15" spans="1:25" ht="16.5" customHeight="1" x14ac:dyDescent="0.25">
      <c r="A15" s="38"/>
      <c r="B15" s="37"/>
      <c r="C15" s="12" t="s">
        <v>52</v>
      </c>
      <c r="D15" s="14"/>
      <c r="E15" s="411"/>
      <c r="F15" s="412"/>
      <c r="G15" s="412"/>
      <c r="H15" s="412"/>
      <c r="I15" s="413"/>
      <c r="J15" s="259"/>
      <c r="K15" s="259"/>
      <c r="L15" s="259"/>
      <c r="M15" s="259"/>
      <c r="N15" s="259"/>
      <c r="O15" s="432" t="str" cm="1">
        <f t="array" ref="O15">IF(OR('(4) Finanzierung &amp; Finanzhilfe'!K57&lt;&gt;"",'(4) Finanzierung &amp; Finanzhilfe'!D116:J116&lt;&gt;""),"ACHTUNG: Projektkosten und Finanzierung stimmen in Blatt (4) nicht überein",IF(OR('(4) Finanzierung &amp; Finanzhilfe'!D115:J115&lt;&gt;"",'(4) Finanzierung &amp; Finanzhilfe'!D56:J56&lt;&gt;""),"ACHTUNG: Die beantragten Beiträge überschreiten die maximal möglichen Finanzhilfe (siehe Registerkarte (4))",""))</f>
        <v/>
      </c>
      <c r="P15" s="433"/>
      <c r="Q15" s="433"/>
      <c r="R15" s="433"/>
      <c r="S15" s="433"/>
      <c r="T15" s="434"/>
      <c r="U15" s="259"/>
      <c r="V15" s="198"/>
      <c r="W15" s="219"/>
      <c r="X15" s="404"/>
    </row>
    <row r="16" spans="1:25" ht="16.5" customHeight="1" x14ac:dyDescent="0.25">
      <c r="A16" s="38"/>
      <c r="B16" s="45"/>
      <c r="C16" s="405" t="s">
        <v>53</v>
      </c>
      <c r="D16" s="406"/>
      <c r="E16" s="414"/>
      <c r="F16" s="415"/>
      <c r="G16" s="415"/>
      <c r="H16" s="415"/>
      <c r="I16" s="416"/>
      <c r="J16" s="259"/>
      <c r="K16" s="259"/>
      <c r="L16" s="259"/>
      <c r="M16" s="259"/>
      <c r="N16" s="259"/>
      <c r="O16" s="435"/>
      <c r="P16" s="436"/>
      <c r="Q16" s="436"/>
      <c r="R16" s="436"/>
      <c r="S16" s="436"/>
      <c r="T16" s="437"/>
      <c r="U16" s="259"/>
      <c r="V16" s="198"/>
      <c r="W16" s="219"/>
      <c r="X16" s="404"/>
    </row>
    <row r="17" spans="1:25" ht="12.65" customHeight="1" x14ac:dyDescent="0.25">
      <c r="A17" s="38"/>
      <c r="B17" s="42"/>
      <c r="C17" s="407"/>
      <c r="D17" s="408"/>
      <c r="E17" s="417"/>
      <c r="F17" s="418"/>
      <c r="G17" s="418"/>
      <c r="H17" s="418"/>
      <c r="I17" s="419"/>
      <c r="J17" s="259"/>
      <c r="K17" s="259"/>
      <c r="L17" s="259"/>
      <c r="M17" s="259"/>
      <c r="N17" s="259"/>
      <c r="O17" s="435"/>
      <c r="P17" s="436"/>
      <c r="Q17" s="436"/>
      <c r="R17" s="436"/>
      <c r="S17" s="436"/>
      <c r="T17" s="437"/>
      <c r="U17" s="259"/>
      <c r="V17" s="198"/>
      <c r="W17" s="219"/>
      <c r="X17" s="224"/>
    </row>
    <row r="18" spans="1:25" x14ac:dyDescent="0.25">
      <c r="A18" s="38"/>
      <c r="B18" s="42"/>
      <c r="C18" s="407"/>
      <c r="D18" s="408"/>
      <c r="E18" s="417"/>
      <c r="F18" s="418"/>
      <c r="G18" s="418"/>
      <c r="H18" s="418"/>
      <c r="I18" s="419"/>
      <c r="J18" s="259"/>
      <c r="K18" s="259"/>
      <c r="L18" s="259"/>
      <c r="M18" s="259"/>
      <c r="N18" s="259"/>
      <c r="O18" s="435"/>
      <c r="P18" s="436"/>
      <c r="Q18" s="436"/>
      <c r="R18" s="436"/>
      <c r="S18" s="436"/>
      <c r="T18" s="437"/>
      <c r="U18" s="259"/>
      <c r="V18" s="15"/>
      <c r="W18" s="36"/>
      <c r="X18" s="14"/>
    </row>
    <row r="19" spans="1:25" ht="13" x14ac:dyDescent="0.25">
      <c r="A19" s="38"/>
      <c r="B19" s="46"/>
      <c r="C19" s="407"/>
      <c r="D19" s="408"/>
      <c r="E19" s="417"/>
      <c r="F19" s="418"/>
      <c r="G19" s="418"/>
      <c r="H19" s="418"/>
      <c r="I19" s="419"/>
      <c r="J19" s="259"/>
      <c r="K19" s="259"/>
      <c r="L19" s="259"/>
      <c r="M19" s="259"/>
      <c r="N19" s="259"/>
      <c r="O19" s="284"/>
      <c r="P19" s="284"/>
      <c r="Q19" s="284"/>
      <c r="R19" s="284"/>
      <c r="S19" s="284"/>
      <c r="T19" s="284"/>
      <c r="U19" s="259"/>
      <c r="V19" s="12"/>
      <c r="W19" s="37"/>
      <c r="X19" s="14"/>
    </row>
    <row r="20" spans="1:25" ht="13" x14ac:dyDescent="0.25">
      <c r="A20" s="38"/>
      <c r="B20" s="37"/>
      <c r="C20" s="407"/>
      <c r="D20" s="408"/>
      <c r="E20" s="417"/>
      <c r="F20" s="418"/>
      <c r="G20" s="418"/>
      <c r="H20" s="418"/>
      <c r="I20" s="419"/>
      <c r="J20" s="259"/>
      <c r="K20" s="259"/>
      <c r="L20" s="259"/>
      <c r="M20" s="259"/>
      <c r="N20" s="259"/>
      <c r="O20" s="198"/>
      <c r="P20" s="198"/>
      <c r="Q20" s="198"/>
      <c r="R20" s="198"/>
      <c r="S20" s="198"/>
      <c r="T20" s="198"/>
      <c r="U20" s="259"/>
      <c r="V20" s="12"/>
      <c r="W20" s="37"/>
      <c r="X20" s="14"/>
    </row>
    <row r="21" spans="1:25" ht="13" x14ac:dyDescent="0.25">
      <c r="A21" s="38"/>
      <c r="B21" s="42"/>
      <c r="C21" s="407"/>
      <c r="D21" s="408"/>
      <c r="E21" s="417"/>
      <c r="F21" s="418"/>
      <c r="G21" s="418"/>
      <c r="H21" s="418"/>
      <c r="I21" s="419"/>
      <c r="J21" s="259"/>
      <c r="K21" s="259"/>
      <c r="L21" s="259"/>
      <c r="M21" s="259"/>
      <c r="N21" s="259"/>
      <c r="O21" s="198"/>
      <c r="P21" s="198"/>
      <c r="Q21" s="198"/>
      <c r="R21" s="198"/>
      <c r="S21" s="198"/>
      <c r="T21" s="198"/>
      <c r="U21" s="259"/>
      <c r="V21" s="15"/>
      <c r="W21" s="36"/>
      <c r="X21" s="14"/>
    </row>
    <row r="22" spans="1:25" ht="13" x14ac:dyDescent="0.25">
      <c r="A22" s="38"/>
      <c r="B22" s="46"/>
      <c r="C22" s="409"/>
      <c r="D22" s="410"/>
      <c r="E22" s="417"/>
      <c r="F22" s="418"/>
      <c r="G22" s="418"/>
      <c r="H22" s="418"/>
      <c r="I22" s="419"/>
      <c r="J22" s="259"/>
      <c r="K22" s="259"/>
      <c r="L22" s="259"/>
      <c r="M22" s="259"/>
      <c r="N22" s="259"/>
      <c r="O22" s="198"/>
      <c r="P22" s="198"/>
      <c r="Q22" s="198"/>
      <c r="R22" s="198"/>
      <c r="S22" s="198"/>
      <c r="T22" s="198"/>
      <c r="U22" s="259"/>
      <c r="V22" s="12"/>
      <c r="W22" s="37"/>
      <c r="X22" s="14"/>
    </row>
    <row r="23" spans="1:25" ht="13" x14ac:dyDescent="0.25">
      <c r="A23" s="38"/>
      <c r="B23" s="37"/>
      <c r="C23" s="12"/>
      <c r="D23" s="14"/>
      <c r="E23" s="417"/>
      <c r="F23" s="418"/>
      <c r="G23" s="418"/>
      <c r="H23" s="418"/>
      <c r="I23" s="419"/>
      <c r="J23" s="259"/>
      <c r="K23" s="259"/>
      <c r="L23" s="259"/>
      <c r="M23" s="259"/>
      <c r="N23" s="259"/>
      <c r="O23" s="198"/>
      <c r="P23" s="198"/>
      <c r="Q23" s="198"/>
      <c r="R23" s="198"/>
      <c r="S23" s="198"/>
      <c r="T23" s="198"/>
      <c r="U23" s="259"/>
      <c r="V23" s="12"/>
      <c r="W23" s="37"/>
      <c r="X23" s="14"/>
    </row>
    <row r="24" spans="1:25" ht="13" x14ac:dyDescent="0.25">
      <c r="A24" s="17"/>
      <c r="B24" s="12"/>
      <c r="C24" s="12"/>
      <c r="D24" s="14"/>
      <c r="E24" s="417"/>
      <c r="F24" s="418"/>
      <c r="G24" s="418"/>
      <c r="H24" s="418"/>
      <c r="I24" s="419"/>
      <c r="J24" s="259"/>
      <c r="K24" s="259"/>
      <c r="L24" s="259"/>
      <c r="M24" s="259"/>
      <c r="N24" s="259"/>
      <c r="O24" s="198"/>
      <c r="P24" s="198"/>
      <c r="Q24" s="198"/>
      <c r="R24" s="198"/>
      <c r="S24" s="198"/>
      <c r="T24" s="198"/>
      <c r="U24" s="259"/>
      <c r="V24" s="12"/>
      <c r="W24" s="37"/>
      <c r="X24" s="14"/>
    </row>
    <row r="25" spans="1:25" ht="13" x14ac:dyDescent="0.25">
      <c r="A25" s="17"/>
      <c r="B25" s="12"/>
      <c r="C25" s="12"/>
      <c r="D25" s="14"/>
      <c r="E25" s="426"/>
      <c r="F25" s="427"/>
      <c r="G25" s="427"/>
      <c r="H25" s="427"/>
      <c r="I25" s="428"/>
      <c r="J25" s="259"/>
      <c r="K25" s="259"/>
      <c r="L25" s="259"/>
      <c r="M25" s="259"/>
      <c r="N25" s="259"/>
      <c r="O25" s="198"/>
      <c r="P25" s="198"/>
      <c r="Q25" s="198"/>
      <c r="R25" s="198"/>
      <c r="S25" s="198"/>
      <c r="T25" s="198"/>
      <c r="U25" s="259"/>
      <c r="V25" s="12"/>
      <c r="W25" s="37"/>
      <c r="X25" s="14"/>
    </row>
    <row r="26" spans="1:25" x14ac:dyDescent="0.25">
      <c r="A26" s="17"/>
      <c r="B26" s="12"/>
      <c r="C26" s="12"/>
      <c r="D26" s="12"/>
      <c r="E26" s="16"/>
      <c r="F26" s="16"/>
      <c r="G26" s="16"/>
      <c r="H26" s="35"/>
      <c r="I26" s="16"/>
      <c r="J26" s="35"/>
      <c r="K26" s="16"/>
      <c r="L26" s="35"/>
      <c r="M26" s="16"/>
      <c r="N26" s="35"/>
      <c r="O26" s="16"/>
      <c r="P26" s="35"/>
      <c r="Q26" s="16"/>
      <c r="R26" s="35"/>
      <c r="S26" s="16"/>
      <c r="T26" s="16"/>
      <c r="U26" s="35"/>
      <c r="V26" s="13"/>
      <c r="W26" s="88"/>
      <c r="X26" s="28"/>
    </row>
    <row r="27" spans="1:25" ht="13" x14ac:dyDescent="0.25">
      <c r="A27" s="17"/>
      <c r="B27" s="12"/>
      <c r="C27" s="20" t="s">
        <v>13</v>
      </c>
      <c r="D27" s="21"/>
      <c r="E27" s="429"/>
      <c r="F27" s="430"/>
      <c r="G27" s="430"/>
      <c r="H27" s="430"/>
      <c r="I27" s="430"/>
      <c r="J27" s="430"/>
      <c r="K27" s="430"/>
      <c r="L27" s="430"/>
      <c r="M27" s="430"/>
      <c r="N27" s="430"/>
      <c r="O27" s="430"/>
      <c r="P27" s="430"/>
      <c r="Q27" s="430"/>
      <c r="R27" s="430"/>
      <c r="S27" s="430"/>
      <c r="T27" s="430"/>
      <c r="U27" s="430"/>
      <c r="V27" s="431"/>
      <c r="W27" s="260"/>
      <c r="X27" s="225"/>
    </row>
    <row r="28" spans="1:25" s="30" customFormat="1" ht="15.75" customHeight="1" x14ac:dyDescent="0.35">
      <c r="A28" s="17"/>
      <c r="B28" s="13"/>
      <c r="C28" s="166"/>
      <c r="D28" s="11"/>
      <c r="E28" s="267"/>
      <c r="F28" s="267"/>
      <c r="G28" s="268"/>
      <c r="H28" s="85"/>
      <c r="I28" s="268"/>
      <c r="J28" s="85"/>
      <c r="K28" s="268"/>
      <c r="L28" s="85"/>
      <c r="M28" s="268"/>
      <c r="N28" s="85"/>
      <c r="O28" s="268"/>
      <c r="P28" s="85"/>
      <c r="Q28" s="268"/>
      <c r="R28" s="85"/>
      <c r="S28" s="268"/>
      <c r="T28" s="268"/>
      <c r="U28" s="85"/>
      <c r="V28" s="85"/>
      <c r="W28" s="85"/>
      <c r="X28" s="226"/>
      <c r="Y28" s="223"/>
    </row>
    <row r="29" spans="1:25" s="30" customFormat="1" ht="14.25" customHeight="1" x14ac:dyDescent="0.25">
      <c r="A29" s="17"/>
      <c r="B29" s="13"/>
      <c r="C29" s="20" t="s">
        <v>70</v>
      </c>
      <c r="D29" s="288"/>
      <c r="E29" s="287"/>
      <c r="F29" s="285"/>
      <c r="G29" s="286"/>
      <c r="H29" s="85"/>
      <c r="I29" s="286"/>
      <c r="J29" s="85"/>
      <c r="K29" s="286"/>
      <c r="L29" s="85"/>
      <c r="M29" s="286"/>
      <c r="N29" s="85"/>
      <c r="O29" s="286"/>
      <c r="P29" s="85"/>
      <c r="Q29" s="286"/>
      <c r="R29" s="85"/>
      <c r="S29" s="286"/>
      <c r="T29" s="286"/>
      <c r="U29" s="85"/>
      <c r="V29" s="85"/>
      <c r="W29" s="85"/>
      <c r="X29" s="226"/>
      <c r="Y29" s="223"/>
    </row>
    <row r="30" spans="1:25" s="30" customFormat="1" ht="15.75" customHeight="1" x14ac:dyDescent="0.35">
      <c r="A30" s="17"/>
      <c r="B30" s="13"/>
      <c r="C30" s="166"/>
      <c r="D30" s="11"/>
      <c r="E30" s="267"/>
      <c r="F30" s="267"/>
      <c r="G30" s="268"/>
      <c r="H30" s="85"/>
      <c r="I30" s="268"/>
      <c r="J30" s="85"/>
      <c r="K30" s="268"/>
      <c r="L30" s="85"/>
      <c r="M30" s="268"/>
      <c r="N30" s="85"/>
      <c r="O30" s="268"/>
      <c r="P30" s="85"/>
      <c r="Q30" s="268"/>
      <c r="R30" s="85"/>
      <c r="S30" s="268"/>
      <c r="T30" s="268"/>
      <c r="U30" s="85"/>
      <c r="V30" s="85"/>
      <c r="W30" s="85"/>
      <c r="X30" s="226"/>
      <c r="Y30" s="223"/>
    </row>
    <row r="31" spans="1:25" s="30" customFormat="1" ht="10" customHeight="1" x14ac:dyDescent="0.25">
      <c r="A31" s="227"/>
      <c r="B31" s="92"/>
      <c r="C31" s="93"/>
      <c r="D31" s="93"/>
      <c r="E31" s="93"/>
      <c r="F31" s="93"/>
      <c r="G31" s="93"/>
      <c r="H31" s="93"/>
      <c r="I31" s="93"/>
      <c r="J31" s="93"/>
      <c r="K31" s="93"/>
      <c r="L31" s="93"/>
      <c r="M31" s="93"/>
      <c r="N31" s="93"/>
      <c r="O31" s="93"/>
      <c r="P31" s="93"/>
      <c r="Q31" s="93"/>
      <c r="R31" s="93"/>
      <c r="S31" s="93"/>
      <c r="T31" s="93"/>
      <c r="U31" s="93"/>
      <c r="V31" s="95"/>
      <c r="W31" s="85"/>
      <c r="X31" s="226"/>
      <c r="Y31" s="223"/>
    </row>
    <row r="32" spans="1:25" s="85" customFormat="1" ht="13" x14ac:dyDescent="0.3">
      <c r="A32" s="227"/>
      <c r="B32" s="96"/>
      <c r="C32" s="199" t="s">
        <v>9</v>
      </c>
      <c r="D32" s="84"/>
      <c r="E32" s="90" t="s">
        <v>15</v>
      </c>
      <c r="F32" s="200"/>
      <c r="G32" s="90" t="s">
        <v>64</v>
      </c>
      <c r="H32" s="200"/>
      <c r="I32" s="200"/>
      <c r="J32" s="200"/>
      <c r="K32" s="200"/>
      <c r="L32" s="200"/>
      <c r="M32" s="200"/>
      <c r="N32" s="200"/>
      <c r="O32" s="200"/>
      <c r="P32" s="200"/>
      <c r="Q32" s="200"/>
      <c r="R32" s="200"/>
      <c r="S32" s="200"/>
      <c r="T32" s="200"/>
      <c r="U32" s="200"/>
      <c r="V32" s="97"/>
      <c r="W32" s="84"/>
      <c r="X32" s="228"/>
    </row>
    <row r="33" spans="1:25" s="85" customFormat="1" ht="6" customHeight="1" x14ac:dyDescent="0.3">
      <c r="A33" s="227"/>
      <c r="B33" s="96"/>
      <c r="C33" s="199"/>
      <c r="D33" s="84"/>
      <c r="E33" s="90"/>
      <c r="F33" s="200"/>
      <c r="G33" s="90"/>
      <c r="H33" s="200"/>
      <c r="I33" s="200"/>
      <c r="J33" s="200"/>
      <c r="K33" s="200"/>
      <c r="L33" s="200"/>
      <c r="M33" s="200"/>
      <c r="N33" s="200"/>
      <c r="O33" s="200"/>
      <c r="P33" s="200"/>
      <c r="Q33" s="200"/>
      <c r="R33" s="200"/>
      <c r="S33" s="200"/>
      <c r="T33" s="200"/>
      <c r="U33" s="200"/>
      <c r="V33" s="97"/>
      <c r="W33" s="84"/>
      <c r="X33" s="228"/>
    </row>
    <row r="34" spans="1:25" s="85" customFormat="1" ht="13" x14ac:dyDescent="0.25">
      <c r="A34" s="227"/>
      <c r="B34" s="57"/>
      <c r="C34" s="84"/>
      <c r="D34" s="84"/>
      <c r="E34" s="84"/>
      <c r="F34" s="84"/>
      <c r="G34" s="200" t="str">
        <f>'(4) Finanzierung &amp; Finanzhilfe'!D70</f>
        <v>20xx</v>
      </c>
      <c r="H34" s="200"/>
      <c r="I34" s="200" t="str">
        <f>'(4) Finanzierung &amp; Finanzhilfe'!E70</f>
        <v>20xx</v>
      </c>
      <c r="J34" s="200"/>
      <c r="K34" s="200" t="str">
        <f>'(4) Finanzierung &amp; Finanzhilfe'!F70</f>
        <v>20xx</v>
      </c>
      <c r="L34" s="200"/>
      <c r="M34" s="200" t="str">
        <f>'(4) Finanzierung &amp; Finanzhilfe'!G70</f>
        <v>20xx</v>
      </c>
      <c r="N34" s="200"/>
      <c r="O34" s="200" t="str">
        <f>'(4) Finanzierung &amp; Finanzhilfe'!I70</f>
        <v>20xx</v>
      </c>
      <c r="P34" s="200"/>
      <c r="Q34" s="200" t="str">
        <f>'(4) Finanzierung &amp; Finanzhilfe'!I70</f>
        <v>20xx</v>
      </c>
      <c r="R34" s="200"/>
      <c r="S34" s="200" t="str">
        <f>'(4) Finanzierung &amp; Finanzhilfe'!J70</f>
        <v>20xx</v>
      </c>
      <c r="T34" s="84"/>
      <c r="U34" s="84"/>
      <c r="V34" s="98"/>
      <c r="W34" s="84"/>
      <c r="X34" s="228"/>
    </row>
    <row r="35" spans="1:25" s="90" customFormat="1" ht="13" x14ac:dyDescent="0.3">
      <c r="A35" s="229"/>
      <c r="B35" s="99"/>
      <c r="C35" s="90" t="s">
        <v>24</v>
      </c>
      <c r="E35" s="201">
        <f>'(2) Investitionskosten'!D6</f>
        <v>0</v>
      </c>
      <c r="F35" s="202" t="s">
        <v>16</v>
      </c>
      <c r="G35" s="261">
        <f>'(3) Betriebskosten fix'!I49+'(3) Betriebskosten variabel'!I49</f>
        <v>0</v>
      </c>
      <c r="H35" s="202" t="s">
        <v>16</v>
      </c>
      <c r="I35" s="262">
        <f>'(3) Betriebskosten fix'!I49+'(3) Betriebskosten variabel'!L49</f>
        <v>0</v>
      </c>
      <c r="J35" s="202" t="s">
        <v>16</v>
      </c>
      <c r="K35" s="261">
        <f>'(3) Betriebskosten fix'!I49+'(3) Betriebskosten variabel'!O49</f>
        <v>0</v>
      </c>
      <c r="L35" s="202" t="s">
        <v>16</v>
      </c>
      <c r="M35" s="261">
        <f>'(3) Betriebskosten fix'!I49+'(3) Betriebskosten variabel'!R49</f>
        <v>0</v>
      </c>
      <c r="N35" s="202" t="s">
        <v>16</v>
      </c>
      <c r="O35" s="262">
        <f>'(3) Betriebskosten fix'!I49+'(3) Betriebskosten variabel'!U49</f>
        <v>0</v>
      </c>
      <c r="P35" s="202" t="s">
        <v>16</v>
      </c>
      <c r="Q35" s="261">
        <f>'(3) Betriebskosten fix'!I49+'(3) Betriebskosten variabel'!X49</f>
        <v>0</v>
      </c>
      <c r="R35" s="202" t="s">
        <v>16</v>
      </c>
      <c r="S35" s="262">
        <f>'(3) Betriebskosten fix'!I49+'(3) Betriebskosten variabel'!AA49</f>
        <v>0</v>
      </c>
      <c r="T35" s="202" t="s">
        <v>16</v>
      </c>
      <c r="U35" s="203"/>
      <c r="V35" s="100"/>
      <c r="W35" s="85"/>
      <c r="X35" s="230"/>
    </row>
    <row r="36" spans="1:25" s="85" customFormat="1" x14ac:dyDescent="0.25">
      <c r="A36" s="227"/>
      <c r="B36" s="101"/>
      <c r="E36" s="204"/>
      <c r="F36" s="202"/>
      <c r="G36" s="202"/>
      <c r="H36" s="202"/>
      <c r="I36" s="202"/>
      <c r="J36" s="202"/>
      <c r="K36" s="202"/>
      <c r="L36" s="202"/>
      <c r="M36" s="202"/>
      <c r="N36" s="202"/>
      <c r="O36" s="202"/>
      <c r="P36" s="202"/>
      <c r="Q36" s="202"/>
      <c r="R36" s="202"/>
      <c r="S36" s="202"/>
      <c r="T36" s="202"/>
      <c r="U36" s="202"/>
      <c r="V36" s="100"/>
      <c r="X36" s="228"/>
    </row>
    <row r="37" spans="1:25" s="85" customFormat="1" ht="13" x14ac:dyDescent="0.3">
      <c r="A37" s="227"/>
      <c r="B37" s="101"/>
      <c r="C37" s="90" t="s">
        <v>17</v>
      </c>
      <c r="E37" s="201">
        <f>'(2) Investitionskosten'!E6</f>
        <v>0</v>
      </c>
      <c r="F37" s="202" t="s">
        <v>16</v>
      </c>
      <c r="G37" s="261">
        <f>'(3) Betriebskosten fix'!I74+'(3) Betriebskosten variabel'!I96</f>
        <v>0</v>
      </c>
      <c r="H37" s="202" t="s">
        <v>16</v>
      </c>
      <c r="I37" s="262">
        <f>'(3) Betriebskosten fix'!I74+'(3) Betriebskosten variabel'!L96</f>
        <v>0</v>
      </c>
      <c r="J37" s="202" t="s">
        <v>16</v>
      </c>
      <c r="K37" s="261">
        <f>'(3) Betriebskosten fix'!I74+'(3) Betriebskosten variabel'!O96</f>
        <v>0</v>
      </c>
      <c r="L37" s="202" t="s">
        <v>16</v>
      </c>
      <c r="M37" s="261">
        <f>'(3) Betriebskosten fix'!I74+'(3) Betriebskosten variabel'!R96</f>
        <v>0</v>
      </c>
      <c r="N37" s="202" t="s">
        <v>16</v>
      </c>
      <c r="O37" s="262">
        <f>'(3) Betriebskosten fix'!I74+'(3) Betriebskosten variabel'!U96</f>
        <v>0</v>
      </c>
      <c r="P37" s="202" t="s">
        <v>16</v>
      </c>
      <c r="Q37" s="261">
        <f>'(3) Betriebskosten fix'!I74+'(3) Betriebskosten variabel'!X96</f>
        <v>0</v>
      </c>
      <c r="R37" s="202" t="s">
        <v>16</v>
      </c>
      <c r="S37" s="262">
        <f>'(3) Betriebskosten fix'!I74+'(3) Betriebskosten variabel'!AA96</f>
        <v>0</v>
      </c>
      <c r="T37" s="202" t="s">
        <v>16</v>
      </c>
      <c r="U37" s="203"/>
      <c r="V37" s="100"/>
      <c r="X37" s="228"/>
    </row>
    <row r="38" spans="1:25" s="85" customFormat="1" x14ac:dyDescent="0.25">
      <c r="A38" s="227"/>
      <c r="B38" s="102"/>
      <c r="C38" s="103"/>
      <c r="D38" s="103"/>
      <c r="E38" s="104"/>
      <c r="F38" s="105"/>
      <c r="G38" s="105"/>
      <c r="H38" s="105"/>
      <c r="I38" s="105"/>
      <c r="J38" s="105"/>
      <c r="K38" s="105"/>
      <c r="L38" s="105"/>
      <c r="M38" s="105"/>
      <c r="N38" s="105"/>
      <c r="O38" s="105"/>
      <c r="P38" s="105"/>
      <c r="Q38" s="105"/>
      <c r="R38" s="105"/>
      <c r="S38" s="105"/>
      <c r="T38" s="105"/>
      <c r="U38" s="105"/>
      <c r="V38" s="106"/>
      <c r="X38" s="228"/>
    </row>
    <row r="39" spans="1:25" customFormat="1" x14ac:dyDescent="0.25">
      <c r="B39" s="85"/>
      <c r="C39" s="85"/>
      <c r="D39" s="85"/>
      <c r="E39" s="85"/>
      <c r="F39" s="85"/>
      <c r="G39" s="85"/>
      <c r="H39" s="85"/>
      <c r="I39" s="85"/>
      <c r="J39" s="85"/>
      <c r="K39" s="85"/>
      <c r="L39" s="85"/>
      <c r="M39" s="85"/>
      <c r="N39" s="85"/>
      <c r="O39" s="85"/>
      <c r="P39" s="85"/>
      <c r="Q39" s="85"/>
      <c r="R39" s="85"/>
      <c r="S39" s="85"/>
      <c r="T39" s="85"/>
      <c r="U39" s="85"/>
      <c r="W39" s="85"/>
      <c r="Y39" s="85"/>
    </row>
    <row r="40" spans="1:25" s="85" customFormat="1" x14ac:dyDescent="0.25">
      <c r="A40" s="227"/>
      <c r="B40" s="107"/>
      <c r="C40" s="93"/>
      <c r="D40" s="93"/>
      <c r="E40" s="108"/>
      <c r="F40" s="109"/>
      <c r="G40" s="109"/>
      <c r="H40" s="109"/>
      <c r="I40" s="109"/>
      <c r="J40" s="109"/>
      <c r="K40" s="109"/>
      <c r="L40" s="109"/>
      <c r="M40" s="109"/>
      <c r="N40" s="109"/>
      <c r="O40" s="109"/>
      <c r="P40" s="109"/>
      <c r="Q40" s="109"/>
      <c r="R40" s="109"/>
      <c r="S40" s="109"/>
      <c r="T40" s="109"/>
      <c r="U40" s="109"/>
      <c r="V40" s="95"/>
      <c r="X40" s="228"/>
    </row>
    <row r="41" spans="1:25" s="85" customFormat="1" ht="13" customHeight="1" x14ac:dyDescent="0.25">
      <c r="A41" s="227"/>
      <c r="B41" s="101"/>
      <c r="C41" s="399" t="s">
        <v>63</v>
      </c>
      <c r="D41" s="399"/>
      <c r="E41" s="201">
        <f>E35-E37</f>
        <v>0</v>
      </c>
      <c r="F41" s="202" t="s">
        <v>16</v>
      </c>
      <c r="G41" s="261">
        <f>G35-G37</f>
        <v>0</v>
      </c>
      <c r="H41" s="202" t="s">
        <v>16</v>
      </c>
      <c r="I41" s="262">
        <f>I35-I37</f>
        <v>0</v>
      </c>
      <c r="J41" s="202" t="s">
        <v>16</v>
      </c>
      <c r="K41" s="261">
        <f>K35-K37</f>
        <v>0</v>
      </c>
      <c r="L41" s="202" t="s">
        <v>16</v>
      </c>
      <c r="M41" s="261">
        <f>M35-M37</f>
        <v>0</v>
      </c>
      <c r="N41" s="202" t="s">
        <v>16</v>
      </c>
      <c r="O41" s="262">
        <f>O35-O37</f>
        <v>0</v>
      </c>
      <c r="P41" s="202" t="s">
        <v>16</v>
      </c>
      <c r="Q41" s="261">
        <f>Q35-Q37</f>
        <v>0</v>
      </c>
      <c r="R41" s="202" t="s">
        <v>16</v>
      </c>
      <c r="S41" s="262">
        <f>S35-S37</f>
        <v>0</v>
      </c>
      <c r="T41" s="202" t="s">
        <v>16</v>
      </c>
      <c r="U41" s="203"/>
      <c r="V41" s="100"/>
      <c r="X41" s="228"/>
    </row>
    <row r="42" spans="1:25" s="85" customFormat="1" ht="21.75" customHeight="1" x14ac:dyDescent="0.25">
      <c r="A42" s="227"/>
      <c r="B42" s="101"/>
      <c r="C42" s="399"/>
      <c r="D42" s="399"/>
      <c r="F42" s="202"/>
      <c r="G42" s="202"/>
      <c r="H42" s="203"/>
      <c r="I42" s="203"/>
      <c r="J42" s="203"/>
      <c r="K42" s="202"/>
      <c r="L42" s="203"/>
      <c r="M42" s="202"/>
      <c r="N42" s="203"/>
      <c r="O42" s="203"/>
      <c r="P42" s="203"/>
      <c r="Q42" s="202"/>
      <c r="R42" s="203"/>
      <c r="S42" s="203"/>
      <c r="T42" s="203"/>
      <c r="U42" s="203"/>
      <c r="V42" s="100"/>
      <c r="X42" s="228"/>
    </row>
    <row r="43" spans="1:25" s="90" customFormat="1" ht="13" x14ac:dyDescent="0.3">
      <c r="A43" s="229"/>
      <c r="B43" s="99"/>
      <c r="C43" s="90" t="s">
        <v>25</v>
      </c>
      <c r="E43" s="206">
        <f>E35</f>
        <v>0</v>
      </c>
      <c r="F43" s="207" t="s">
        <v>16</v>
      </c>
      <c r="G43" s="263">
        <f>G41</f>
        <v>0</v>
      </c>
      <c r="H43" s="207" t="s">
        <v>16</v>
      </c>
      <c r="I43" s="264">
        <f>I41</f>
        <v>0</v>
      </c>
      <c r="J43" s="207" t="s">
        <v>16</v>
      </c>
      <c r="K43" s="263">
        <f>K41</f>
        <v>0</v>
      </c>
      <c r="L43" s="207" t="s">
        <v>16</v>
      </c>
      <c r="M43" s="263">
        <f>M41</f>
        <v>0</v>
      </c>
      <c r="N43" s="207" t="s">
        <v>16</v>
      </c>
      <c r="O43" s="264">
        <f>O41</f>
        <v>0</v>
      </c>
      <c r="P43" s="207" t="s">
        <v>16</v>
      </c>
      <c r="Q43" s="263">
        <f>Q41</f>
        <v>0</v>
      </c>
      <c r="R43" s="207" t="s">
        <v>16</v>
      </c>
      <c r="S43" s="264">
        <f>S41</f>
        <v>0</v>
      </c>
      <c r="T43" s="207" t="s">
        <v>16</v>
      </c>
      <c r="U43" s="208"/>
      <c r="V43" s="110"/>
      <c r="X43" s="230"/>
    </row>
    <row r="44" spans="1:25" s="85" customFormat="1" x14ac:dyDescent="0.25">
      <c r="A44" s="227"/>
      <c r="B44" s="159"/>
      <c r="C44" s="160"/>
      <c r="D44" s="160"/>
      <c r="E44" s="111"/>
      <c r="F44" s="111"/>
      <c r="G44" s="111"/>
      <c r="H44" s="111"/>
      <c r="I44" s="112"/>
      <c r="J44" s="111"/>
      <c r="K44" s="111"/>
      <c r="L44" s="111"/>
      <c r="M44" s="111"/>
      <c r="N44" s="111"/>
      <c r="O44" s="112"/>
      <c r="P44" s="111"/>
      <c r="Q44" s="111"/>
      <c r="R44" s="111"/>
      <c r="S44" s="111"/>
      <c r="T44" s="111"/>
      <c r="U44" s="111"/>
      <c r="V44" s="113"/>
      <c r="W44" s="84"/>
      <c r="X44" s="231"/>
    </row>
    <row r="45" spans="1:25" s="85" customFormat="1" ht="18" customHeight="1" x14ac:dyDescent="0.25">
      <c r="A45" s="227"/>
      <c r="B45" s="84"/>
      <c r="C45" s="84"/>
      <c r="D45" s="84"/>
      <c r="E45" s="205"/>
      <c r="F45" s="205"/>
      <c r="G45" s="205"/>
      <c r="H45" s="205"/>
      <c r="I45" s="209"/>
      <c r="J45" s="205"/>
      <c r="K45" s="205"/>
      <c r="L45" s="205"/>
      <c r="M45" s="205"/>
      <c r="N45" s="205"/>
      <c r="O45" s="209"/>
      <c r="P45" s="205"/>
      <c r="Q45" s="205"/>
      <c r="R45" s="205"/>
      <c r="S45" s="205"/>
      <c r="T45" s="205"/>
      <c r="U45" s="205"/>
      <c r="V45" s="84"/>
      <c r="W45" s="84"/>
      <c r="X45" s="231"/>
    </row>
    <row r="46" spans="1:25" s="85" customFormat="1" ht="12.65" customHeight="1" x14ac:dyDescent="0.25">
      <c r="A46" s="227"/>
      <c r="B46" s="115"/>
      <c r="C46" s="116"/>
      <c r="D46" s="94"/>
      <c r="E46" s="117"/>
      <c r="F46" s="118"/>
      <c r="G46" s="118"/>
      <c r="H46" s="118"/>
      <c r="I46" s="118"/>
      <c r="J46" s="118"/>
      <c r="K46" s="118"/>
      <c r="L46" s="118"/>
      <c r="M46" s="118"/>
      <c r="N46" s="118"/>
      <c r="O46" s="118"/>
      <c r="P46" s="118"/>
      <c r="Q46" s="118"/>
      <c r="R46" s="118"/>
      <c r="S46" s="118"/>
      <c r="T46" s="118"/>
      <c r="U46" s="118"/>
      <c r="V46" s="391"/>
      <c r="W46" s="211"/>
      <c r="X46" s="228"/>
    </row>
    <row r="47" spans="1:25" s="85" customFormat="1" ht="13" x14ac:dyDescent="0.3">
      <c r="A47" s="227"/>
      <c r="B47" s="119"/>
      <c r="C47" s="120" t="s">
        <v>39</v>
      </c>
      <c r="D47" s="84"/>
      <c r="E47" s="207" t="s">
        <v>29</v>
      </c>
      <c r="F47" s="210"/>
      <c r="G47" s="210" t="s">
        <v>65</v>
      </c>
      <c r="H47" s="210"/>
      <c r="I47" s="210"/>
      <c r="J47" s="210"/>
      <c r="K47" s="210"/>
      <c r="L47" s="210"/>
      <c r="M47" s="210"/>
      <c r="N47" s="210"/>
      <c r="O47" s="210"/>
      <c r="P47" s="210"/>
      <c r="Q47" s="210"/>
      <c r="R47" s="210"/>
      <c r="S47" s="210"/>
      <c r="T47" s="210"/>
      <c r="U47" s="210"/>
      <c r="V47" s="392"/>
      <c r="W47" s="211"/>
      <c r="X47" s="228"/>
    </row>
    <row r="48" spans="1:25" s="85" customFormat="1" ht="13" x14ac:dyDescent="0.25">
      <c r="A48" s="227"/>
      <c r="B48" s="48"/>
      <c r="C48" s="37"/>
      <c r="D48" s="36"/>
      <c r="E48" s="122"/>
      <c r="F48" s="123"/>
      <c r="G48" s="114"/>
      <c r="H48" s="114"/>
      <c r="I48" s="114"/>
      <c r="J48" s="114"/>
      <c r="K48" s="114"/>
      <c r="L48" s="114"/>
      <c r="M48" s="114"/>
      <c r="N48" s="114"/>
      <c r="O48" s="114"/>
      <c r="P48" s="114"/>
      <c r="Q48" s="114"/>
      <c r="R48" s="114"/>
      <c r="S48" s="114"/>
      <c r="T48" s="114"/>
      <c r="U48" s="114"/>
      <c r="V48" s="392"/>
      <c r="W48" s="211"/>
      <c r="X48" s="228"/>
    </row>
    <row r="49" spans="1:24" s="85" customFormat="1" ht="13" customHeight="1" x14ac:dyDescent="0.25">
      <c r="A49" s="227"/>
      <c r="B49" s="48"/>
      <c r="C49" s="396" t="s">
        <v>71</v>
      </c>
      <c r="D49" s="397"/>
      <c r="E49" s="124">
        <f>IF($E$43&gt;40000000,MIN($E$41,E29*$E$43),E29*$E$43)</f>
        <v>0</v>
      </c>
      <c r="F49" s="386" t="s">
        <v>16</v>
      </c>
      <c r="G49" s="124">
        <f>E29*G43</f>
        <v>0</v>
      </c>
      <c r="H49" s="329" t="s">
        <v>16</v>
      </c>
      <c r="I49" s="124">
        <f>E29*I43</f>
        <v>0</v>
      </c>
      <c r="J49" s="329" t="s">
        <v>16</v>
      </c>
      <c r="K49" s="124">
        <f>E29*K43</f>
        <v>0</v>
      </c>
      <c r="L49" s="329" t="s">
        <v>16</v>
      </c>
      <c r="M49" s="124">
        <f>E29*M43</f>
        <v>0</v>
      </c>
      <c r="N49" s="329" t="s">
        <v>16</v>
      </c>
      <c r="O49" s="124">
        <f>E29*O43</f>
        <v>0</v>
      </c>
      <c r="P49" s="329" t="s">
        <v>16</v>
      </c>
      <c r="Q49" s="124">
        <f>E29*Q43</f>
        <v>0</v>
      </c>
      <c r="R49" s="329" t="s">
        <v>16</v>
      </c>
      <c r="S49" s="124">
        <f>E29*S43</f>
        <v>0</v>
      </c>
      <c r="T49" s="202" t="s">
        <v>16</v>
      </c>
      <c r="U49" s="203"/>
      <c r="V49" s="121"/>
      <c r="W49" s="216"/>
      <c r="X49" s="228"/>
    </row>
    <row r="50" spans="1:24" s="85" customFormat="1" ht="12.65" customHeight="1" x14ac:dyDescent="0.25">
      <c r="A50" s="227"/>
      <c r="B50" s="48"/>
      <c r="C50" s="398"/>
      <c r="D50" s="399"/>
      <c r="E50" s="400" t="s">
        <v>26</v>
      </c>
      <c r="F50" s="387"/>
      <c r="G50" s="387"/>
      <c r="H50" s="387"/>
      <c r="I50" s="387"/>
      <c r="J50" s="387"/>
      <c r="K50" s="387"/>
      <c r="L50" s="387"/>
      <c r="M50" s="387"/>
      <c r="N50" s="387"/>
      <c r="O50" s="387"/>
      <c r="P50" s="387"/>
      <c r="Q50" s="387"/>
      <c r="R50" s="387"/>
      <c r="S50" s="387"/>
      <c r="T50" s="212"/>
      <c r="U50" s="212"/>
      <c r="V50" s="121"/>
      <c r="W50" s="216"/>
      <c r="X50" s="228"/>
    </row>
    <row r="51" spans="1:24" s="85" customFormat="1" ht="21" customHeight="1" x14ac:dyDescent="0.25">
      <c r="A51" s="227"/>
      <c r="B51" s="48"/>
      <c r="C51" s="398"/>
      <c r="D51" s="399"/>
      <c r="E51" s="401"/>
      <c r="F51" s="387"/>
      <c r="G51" s="387"/>
      <c r="H51" s="387"/>
      <c r="I51" s="387"/>
      <c r="J51" s="387"/>
      <c r="K51" s="387"/>
      <c r="L51" s="387"/>
      <c r="M51" s="387"/>
      <c r="N51" s="387"/>
      <c r="O51" s="387"/>
      <c r="P51" s="387"/>
      <c r="Q51" s="387"/>
      <c r="R51" s="387"/>
      <c r="S51" s="387"/>
      <c r="T51" s="212"/>
      <c r="U51" s="212"/>
      <c r="V51" s="121"/>
      <c r="W51" s="216"/>
      <c r="X51" s="228"/>
    </row>
    <row r="52" spans="1:24" s="85" customFormat="1" ht="44.25" customHeight="1" x14ac:dyDescent="0.25">
      <c r="A52" s="227"/>
      <c r="B52" s="48"/>
      <c r="C52" s="398" t="s">
        <v>72</v>
      </c>
      <c r="D52" s="399"/>
      <c r="E52" s="124">
        <f>'(5) Nachweis EHS Unternehmen'!E74-SUM('(1) Übersicht'!G52:S52)</f>
        <v>0</v>
      </c>
      <c r="F52" s="329" t="s">
        <v>16</v>
      </c>
      <c r="G52" s="124">
        <f>IF('(5) Nachweis EHS Unternehmen'!$E$72&gt;G$49,G$49,'(5) Nachweis EHS Unternehmen'!$E$72)</f>
        <v>0</v>
      </c>
      <c r="H52" s="329" t="s">
        <v>16</v>
      </c>
      <c r="I52" s="124">
        <f>IF('(5) Nachweis EHS Unternehmen'!$E$72&gt;I$49,I$49,'(5) Nachweis EHS Unternehmen'!$E$72)</f>
        <v>0</v>
      </c>
      <c r="J52" s="329" t="s">
        <v>16</v>
      </c>
      <c r="K52" s="124">
        <f>IF('(5) Nachweis EHS Unternehmen'!$E$72&gt;K$49,K$49,'(5) Nachweis EHS Unternehmen'!$E$72)</f>
        <v>0</v>
      </c>
      <c r="L52" s="329" t="s">
        <v>16</v>
      </c>
      <c r="M52" s="124">
        <f>IF('(5) Nachweis EHS Unternehmen'!$E$72&gt;M$49,M$49,'(5) Nachweis EHS Unternehmen'!$E$72)</f>
        <v>0</v>
      </c>
      <c r="N52" s="329" t="s">
        <v>16</v>
      </c>
      <c r="O52" s="124">
        <f>IF('(5) Nachweis EHS Unternehmen'!$E$72&gt;O$49,O$49,'(5) Nachweis EHS Unternehmen'!$E$72)</f>
        <v>0</v>
      </c>
      <c r="P52" s="329" t="s">
        <v>16</v>
      </c>
      <c r="Q52" s="124">
        <f>IF('(5) Nachweis EHS Unternehmen'!$E$72&gt;Q$49,Q$49,'(5) Nachweis EHS Unternehmen'!$E$72)</f>
        <v>0</v>
      </c>
      <c r="R52" s="329" t="s">
        <v>16</v>
      </c>
      <c r="S52" s="124">
        <f>IF('(5) Nachweis EHS Unternehmen'!$E$72&gt;S$49,S$49,'(5) Nachweis EHS Unternehmen'!$E$72)</f>
        <v>0</v>
      </c>
      <c r="T52" s="202" t="s">
        <v>16</v>
      </c>
      <c r="U52" s="212"/>
      <c r="V52" s="121"/>
      <c r="W52" s="216"/>
      <c r="X52" s="228"/>
    </row>
    <row r="53" spans="1:24" s="85" customFormat="1" ht="21" customHeight="1" x14ac:dyDescent="0.25">
      <c r="A53" s="227"/>
      <c r="B53" s="48"/>
      <c r="C53" s="289"/>
      <c r="D53" s="290"/>
      <c r="E53" s="388"/>
      <c r="F53" s="387"/>
      <c r="G53" s="387"/>
      <c r="H53" s="387"/>
      <c r="I53" s="387"/>
      <c r="J53" s="387"/>
      <c r="K53" s="387"/>
      <c r="L53" s="387"/>
      <c r="M53" s="387"/>
      <c r="N53" s="387"/>
      <c r="O53" s="387"/>
      <c r="P53" s="387"/>
      <c r="Q53" s="387"/>
      <c r="R53" s="387"/>
      <c r="S53" s="387"/>
      <c r="T53" s="212"/>
      <c r="U53" s="212"/>
      <c r="V53" s="121"/>
      <c r="W53" s="216"/>
      <c r="X53" s="228"/>
    </row>
    <row r="54" spans="1:24" s="85" customFormat="1" ht="47.25" customHeight="1" x14ac:dyDescent="0.25">
      <c r="A54" s="227"/>
      <c r="B54" s="48"/>
      <c r="C54" s="398" t="s">
        <v>127</v>
      </c>
      <c r="D54" s="399"/>
      <c r="E54" s="124">
        <f>E49-E52</f>
        <v>0</v>
      </c>
      <c r="F54" s="386" t="s">
        <v>16</v>
      </c>
      <c r="G54" s="124">
        <f>ROUND(G49-G52,1)</f>
        <v>0</v>
      </c>
      <c r="H54" s="329" t="s">
        <v>16</v>
      </c>
      <c r="I54" s="124">
        <f>ROUND(I49-I52,1)</f>
        <v>0</v>
      </c>
      <c r="J54" s="329" t="s">
        <v>16</v>
      </c>
      <c r="K54" s="124">
        <f>ROUND(K49-K52,1)</f>
        <v>0</v>
      </c>
      <c r="L54" s="329" t="s">
        <v>16</v>
      </c>
      <c r="M54" s="124">
        <f>ROUND(M49-M52,1)</f>
        <v>0</v>
      </c>
      <c r="N54" s="329" t="s">
        <v>16</v>
      </c>
      <c r="O54" s="124">
        <f>ROUND(O49-O52,1)</f>
        <v>0</v>
      </c>
      <c r="P54" s="329" t="s">
        <v>16</v>
      </c>
      <c r="Q54" s="124">
        <f>ROUND(Q49-Q52,1)</f>
        <v>0</v>
      </c>
      <c r="R54" s="329" t="s">
        <v>16</v>
      </c>
      <c r="S54" s="124">
        <f>ROUND(S49-S52,1)</f>
        <v>0</v>
      </c>
      <c r="T54" s="202" t="s">
        <v>16</v>
      </c>
      <c r="U54" s="212"/>
      <c r="V54" s="121"/>
      <c r="W54" s="216"/>
      <c r="X54" s="228"/>
    </row>
    <row r="55" spans="1:24" s="85" customFormat="1" ht="21" customHeight="1" x14ac:dyDescent="0.25">
      <c r="A55" s="227"/>
      <c r="B55" s="48"/>
      <c r="C55" s="289"/>
      <c r="D55" s="290"/>
      <c r="E55" s="388"/>
      <c r="F55" s="387"/>
      <c r="G55" s="387"/>
      <c r="H55" s="387"/>
      <c r="I55" s="387"/>
      <c r="J55" s="387"/>
      <c r="K55" s="387"/>
      <c r="L55" s="387"/>
      <c r="M55" s="387"/>
      <c r="N55" s="387"/>
      <c r="O55" s="387"/>
      <c r="P55" s="387"/>
      <c r="Q55" s="387"/>
      <c r="R55" s="387"/>
      <c r="S55" s="387"/>
      <c r="T55" s="212"/>
      <c r="U55" s="212"/>
      <c r="V55" s="121"/>
      <c r="W55" s="216"/>
      <c r="X55" s="228"/>
    </row>
    <row r="56" spans="1:24" s="90" customFormat="1" ht="13" x14ac:dyDescent="0.3">
      <c r="A56" s="229"/>
      <c r="B56" s="126"/>
      <c r="C56" s="127" t="s">
        <v>40</v>
      </c>
      <c r="E56" s="125">
        <f>'(4) Finanzierung &amp; Finanzhilfe'!K29</f>
        <v>0</v>
      </c>
      <c r="F56" s="389" t="s">
        <v>16</v>
      </c>
      <c r="G56" s="125">
        <f>'(4) Finanzierung &amp; Finanzhilfe'!D87</f>
        <v>0</v>
      </c>
      <c r="H56" s="389" t="s">
        <v>16</v>
      </c>
      <c r="I56" s="390">
        <f>'(4) Finanzierung &amp; Finanzhilfe'!E87</f>
        <v>0</v>
      </c>
      <c r="J56" s="389" t="s">
        <v>16</v>
      </c>
      <c r="K56" s="125">
        <f>'(4) Finanzierung &amp; Finanzhilfe'!F87</f>
        <v>0</v>
      </c>
      <c r="L56" s="389" t="s">
        <v>16</v>
      </c>
      <c r="M56" s="125">
        <f>'(4) Finanzierung &amp; Finanzhilfe'!G87</f>
        <v>0</v>
      </c>
      <c r="N56" s="389" t="s">
        <v>16</v>
      </c>
      <c r="O56" s="390">
        <f>'(4) Finanzierung &amp; Finanzhilfe'!H87</f>
        <v>0</v>
      </c>
      <c r="P56" s="389" t="s">
        <v>16</v>
      </c>
      <c r="Q56" s="125">
        <f>'(4) Finanzierung &amp; Finanzhilfe'!I87</f>
        <v>0</v>
      </c>
      <c r="R56" s="389" t="s">
        <v>16</v>
      </c>
      <c r="S56" s="390">
        <f>'(4) Finanzierung &amp; Finanzhilfe'!J87</f>
        <v>0</v>
      </c>
      <c r="T56" s="207" t="s">
        <v>16</v>
      </c>
      <c r="U56" s="208"/>
      <c r="V56" s="269"/>
      <c r="W56" s="270"/>
      <c r="X56" s="230"/>
    </row>
    <row r="57" spans="1:24" s="90" customFormat="1" ht="27" customHeight="1" x14ac:dyDescent="0.3">
      <c r="A57" s="229"/>
      <c r="B57" s="126"/>
      <c r="C57" s="127"/>
      <c r="E57" s="395" t="str">
        <f>IF(OR(E56&gt;E49,AND(G49&gt;0,G56&gt;G49),AND(I49&gt;0,I56&gt;I49),AND(K49&gt;0,K56&gt;K49),AND(M49&gt;0,M56&gt;M49),AND(O49&gt;0,O56&gt;O49),AND(Q49&gt;0,Q56&gt;Q49),AND(S49&gt;0,S56&gt;S49)),"Beantragter Förderbeitrag darf nicht grösser sein als maximal möglicher Förderbeitrag","")</f>
        <v/>
      </c>
      <c r="F57" s="395"/>
      <c r="G57" s="395"/>
      <c r="H57" s="395"/>
      <c r="I57" s="395"/>
      <c r="J57" s="395"/>
      <c r="K57" s="395"/>
      <c r="L57" s="395"/>
      <c r="M57" s="395"/>
      <c r="N57" s="395"/>
      <c r="O57" s="395"/>
      <c r="P57" s="395"/>
      <c r="Q57" s="395"/>
      <c r="R57" s="395"/>
      <c r="S57" s="395"/>
      <c r="T57" s="395"/>
      <c r="U57" s="395"/>
      <c r="V57" s="167"/>
      <c r="W57" s="213"/>
      <c r="X57" s="230"/>
    </row>
    <row r="58" spans="1:24" s="85" customFormat="1" ht="24.75" customHeight="1" x14ac:dyDescent="0.25">
      <c r="A58" s="86"/>
      <c r="B58" s="102"/>
      <c r="C58" s="393" t="s">
        <v>123</v>
      </c>
      <c r="D58" s="393"/>
      <c r="E58" s="393"/>
      <c r="F58" s="393"/>
      <c r="G58" s="393"/>
      <c r="H58" s="393"/>
      <c r="I58" s="393"/>
      <c r="J58" s="393"/>
      <c r="K58" s="393"/>
      <c r="L58" s="393"/>
      <c r="M58" s="393"/>
      <c r="N58" s="393"/>
      <c r="O58" s="393"/>
      <c r="P58" s="393"/>
      <c r="Q58" s="393"/>
      <c r="R58" s="393"/>
      <c r="S58" s="393"/>
      <c r="T58" s="393"/>
      <c r="U58" s="393"/>
      <c r="V58" s="394"/>
      <c r="W58" s="217"/>
      <c r="X58"/>
    </row>
    <row r="59" spans="1:24" s="39" customFormat="1" x14ac:dyDescent="0.25"/>
    <row r="60" spans="1:24" s="39" customFormat="1" x14ac:dyDescent="0.25">
      <c r="B60" s="214" t="s">
        <v>129</v>
      </c>
    </row>
    <row r="61" spans="1:24" s="39" customFormat="1" x14ac:dyDescent="0.25"/>
    <row r="62" spans="1:24" s="39" customFormat="1" hidden="1" x14ac:dyDescent="0.25"/>
    <row r="63" spans="1:24" s="39" customFormat="1" hidden="1" x14ac:dyDescent="0.25"/>
    <row r="64" spans="1:24" s="39" customFormat="1" hidden="1" x14ac:dyDescent="0.25"/>
    <row r="65" s="39" customFormat="1" hidden="1" x14ac:dyDescent="0.25"/>
    <row r="66" s="39" customFormat="1" hidden="1" x14ac:dyDescent="0.25"/>
    <row r="67" s="39" customFormat="1" hidden="1" x14ac:dyDescent="0.25"/>
    <row r="68" s="39" customFormat="1" hidden="1" x14ac:dyDescent="0.25"/>
    <row r="69" s="39" customFormat="1" hidden="1" x14ac:dyDescent="0.25"/>
    <row r="70" s="39" customFormat="1" hidden="1" x14ac:dyDescent="0.25"/>
    <row r="71" s="39" customFormat="1" hidden="1" x14ac:dyDescent="0.25"/>
    <row r="72" s="39" customFormat="1" hidden="1" x14ac:dyDescent="0.25"/>
    <row r="73" s="39" customFormat="1" hidden="1" x14ac:dyDescent="0.25"/>
    <row r="74" s="39" customFormat="1" hidden="1" x14ac:dyDescent="0.25"/>
    <row r="75" s="39" customFormat="1" hidden="1" x14ac:dyDescent="0.25"/>
    <row r="76" s="39" customFormat="1" hidden="1" x14ac:dyDescent="0.25"/>
    <row r="77" s="39" customFormat="1" hidden="1" x14ac:dyDescent="0.25"/>
    <row r="78" s="39" customFormat="1" hidden="1" x14ac:dyDescent="0.25"/>
    <row r="79" s="39" customFormat="1" hidden="1" x14ac:dyDescent="0.25"/>
    <row r="80" s="39" customFormat="1" hidden="1" x14ac:dyDescent="0.25"/>
    <row r="81" s="39" customFormat="1" hidden="1" x14ac:dyDescent="0.25"/>
    <row r="82" s="39" customFormat="1" hidden="1" x14ac:dyDescent="0.25"/>
    <row r="83" s="39" customFormat="1" hidden="1" x14ac:dyDescent="0.25"/>
    <row r="84" s="39" customFormat="1" hidden="1" x14ac:dyDescent="0.25"/>
    <row r="85" s="39" customFormat="1" hidden="1" x14ac:dyDescent="0.25"/>
    <row r="86" s="39" customFormat="1" hidden="1" x14ac:dyDescent="0.25"/>
    <row r="87" s="39" customFormat="1" hidden="1" x14ac:dyDescent="0.25"/>
    <row r="88" s="39" customFormat="1" hidden="1" x14ac:dyDescent="0.25"/>
    <row r="89" s="39" customFormat="1" hidden="1" x14ac:dyDescent="0.25"/>
    <row r="90" s="39" customFormat="1" hidden="1" x14ac:dyDescent="0.25"/>
    <row r="91" s="39" customFormat="1" hidden="1" x14ac:dyDescent="0.25"/>
    <row r="92" s="39" customFormat="1" hidden="1" x14ac:dyDescent="0.25"/>
    <row r="93" s="39" customFormat="1" hidden="1" x14ac:dyDescent="0.25"/>
    <row r="94" s="39" customFormat="1" hidden="1" x14ac:dyDescent="0.25"/>
    <row r="95" s="39" customFormat="1" hidden="1" x14ac:dyDescent="0.25"/>
    <row r="96" s="39" customFormat="1" hidden="1" x14ac:dyDescent="0.25"/>
    <row r="97" s="39" customFormat="1" hidden="1" x14ac:dyDescent="0.25"/>
    <row r="98" s="39" customFormat="1" hidden="1" x14ac:dyDescent="0.25"/>
    <row r="99" s="39" customFormat="1" hidden="1" x14ac:dyDescent="0.25"/>
    <row r="100" s="39" customFormat="1" hidden="1" x14ac:dyDescent="0.25"/>
    <row r="101" s="39" customFormat="1" hidden="1" x14ac:dyDescent="0.25"/>
    <row r="102" s="39" customFormat="1" hidden="1" x14ac:dyDescent="0.25"/>
    <row r="103" s="39" customFormat="1" hidden="1" x14ac:dyDescent="0.25"/>
    <row r="104" s="39" customFormat="1" hidden="1" x14ac:dyDescent="0.25"/>
    <row r="105" s="39" customFormat="1" hidden="1" x14ac:dyDescent="0.25"/>
    <row r="106" s="39" customFormat="1" hidden="1" x14ac:dyDescent="0.25"/>
    <row r="107" s="39" customFormat="1" hidden="1" x14ac:dyDescent="0.25"/>
    <row r="108" s="39" customFormat="1" hidden="1" x14ac:dyDescent="0.25"/>
    <row r="109" s="39" customFormat="1" hidden="1" x14ac:dyDescent="0.25"/>
    <row r="110" s="39" customFormat="1" hidden="1" x14ac:dyDescent="0.25"/>
    <row r="111" s="39" customFormat="1" hidden="1" x14ac:dyDescent="0.25"/>
    <row r="112" s="39" customFormat="1" hidden="1" x14ac:dyDescent="0.25"/>
    <row r="113" s="39" customFormat="1" hidden="1" x14ac:dyDescent="0.25"/>
    <row r="114" s="39" customFormat="1" hidden="1" x14ac:dyDescent="0.25"/>
    <row r="115" s="39" customFormat="1" hidden="1" x14ac:dyDescent="0.25"/>
    <row r="116" s="39" customFormat="1" hidden="1" x14ac:dyDescent="0.25"/>
    <row r="117" s="39" customFormat="1" hidden="1" x14ac:dyDescent="0.25"/>
    <row r="118" s="39" customFormat="1" hidden="1" x14ac:dyDescent="0.25"/>
    <row r="119" s="39" customFormat="1" hidden="1" x14ac:dyDescent="0.25"/>
    <row r="120" s="39" customFormat="1" hidden="1" x14ac:dyDescent="0.25"/>
    <row r="121" s="39" customFormat="1" hidden="1" x14ac:dyDescent="0.25"/>
    <row r="122" s="39" customFormat="1" hidden="1" x14ac:dyDescent="0.25"/>
    <row r="123" s="39" customFormat="1" hidden="1" x14ac:dyDescent="0.25"/>
    <row r="124" s="39" customFormat="1" hidden="1" x14ac:dyDescent="0.25"/>
    <row r="125" s="39" customFormat="1" hidden="1" x14ac:dyDescent="0.25"/>
    <row r="126" s="39" customFormat="1" hidden="1" x14ac:dyDescent="0.25"/>
    <row r="127" s="39" customFormat="1" hidden="1" x14ac:dyDescent="0.25"/>
    <row r="128" s="39" customFormat="1" hidden="1" x14ac:dyDescent="0.25"/>
    <row r="129" s="39" customFormat="1" hidden="1" x14ac:dyDescent="0.25"/>
    <row r="130" s="39" customFormat="1" hidden="1" x14ac:dyDescent="0.25"/>
    <row r="131" s="39" customFormat="1" hidden="1" x14ac:dyDescent="0.25"/>
    <row r="132" s="39" customFormat="1" hidden="1" x14ac:dyDescent="0.25"/>
    <row r="133" s="39" customFormat="1" hidden="1" x14ac:dyDescent="0.25"/>
    <row r="134" s="39" customFormat="1" hidden="1" x14ac:dyDescent="0.25"/>
    <row r="135" s="39" customFormat="1" hidden="1" x14ac:dyDescent="0.25"/>
    <row r="136" s="39" customFormat="1" hidden="1" x14ac:dyDescent="0.25"/>
    <row r="137" s="39" customFormat="1" hidden="1" x14ac:dyDescent="0.25"/>
    <row r="138" s="39" customFormat="1" hidden="1" x14ac:dyDescent="0.25"/>
    <row r="139" s="39" customFormat="1" hidden="1" x14ac:dyDescent="0.25"/>
    <row r="140" s="39" customFormat="1" hidden="1" x14ac:dyDescent="0.25"/>
    <row r="141" s="39" customFormat="1" hidden="1" x14ac:dyDescent="0.25"/>
    <row r="142" s="39" customFormat="1" hidden="1" x14ac:dyDescent="0.25"/>
    <row r="143" s="39" customFormat="1" hidden="1" x14ac:dyDescent="0.25"/>
    <row r="144" s="39" customFormat="1" hidden="1" x14ac:dyDescent="0.25"/>
    <row r="145" s="39" customFormat="1" hidden="1" x14ac:dyDescent="0.25"/>
    <row r="146" s="39" customFormat="1" hidden="1" x14ac:dyDescent="0.25"/>
    <row r="147" s="39" customFormat="1" hidden="1" x14ac:dyDescent="0.25"/>
    <row r="148" s="39" customFormat="1" hidden="1" x14ac:dyDescent="0.25"/>
    <row r="149" s="39" customFormat="1" hidden="1" x14ac:dyDescent="0.25"/>
    <row r="150" s="39" customFormat="1" hidden="1" x14ac:dyDescent="0.25"/>
    <row r="151" s="39" customFormat="1" hidden="1" x14ac:dyDescent="0.25"/>
    <row r="152" s="39" customFormat="1" hidden="1" x14ac:dyDescent="0.25"/>
    <row r="153" s="39" customFormat="1" hidden="1" x14ac:dyDescent="0.25"/>
    <row r="154" s="39" customFormat="1" hidden="1" x14ac:dyDescent="0.25"/>
    <row r="155" s="39" customFormat="1" hidden="1" x14ac:dyDescent="0.25"/>
    <row r="156" s="39" customFormat="1" hidden="1" x14ac:dyDescent="0.25"/>
    <row r="157" s="39" customFormat="1" hidden="1" x14ac:dyDescent="0.25"/>
    <row r="158" s="39" customFormat="1" hidden="1" x14ac:dyDescent="0.25"/>
    <row r="159" s="39" customFormat="1" hidden="1" x14ac:dyDescent="0.25"/>
    <row r="160" s="39" customFormat="1" hidden="1" x14ac:dyDescent="0.25"/>
    <row r="161" s="39" customFormat="1" hidden="1" x14ac:dyDescent="0.25"/>
    <row r="162" s="39" customFormat="1" hidden="1" x14ac:dyDescent="0.25"/>
    <row r="163" s="39" customFormat="1" hidden="1" x14ac:dyDescent="0.25"/>
    <row r="164" s="39" customFormat="1" hidden="1" x14ac:dyDescent="0.25"/>
    <row r="165" s="39" customFormat="1" hidden="1" x14ac:dyDescent="0.25"/>
    <row r="166" s="39" customFormat="1" hidden="1" x14ac:dyDescent="0.25"/>
    <row r="167" s="39" customFormat="1" hidden="1" x14ac:dyDescent="0.25"/>
    <row r="168" s="39" customFormat="1" hidden="1" x14ac:dyDescent="0.25"/>
    <row r="169" s="39" customFormat="1" hidden="1" x14ac:dyDescent="0.25"/>
    <row r="170" s="39" customFormat="1" hidden="1" x14ac:dyDescent="0.25"/>
    <row r="171" s="39" customFormat="1" hidden="1" x14ac:dyDescent="0.25"/>
    <row r="172" s="39" customFormat="1" hidden="1" x14ac:dyDescent="0.25"/>
    <row r="173" s="39" customFormat="1" hidden="1" x14ac:dyDescent="0.25"/>
    <row r="174" s="39" customFormat="1" hidden="1" x14ac:dyDescent="0.25"/>
    <row r="175" s="39" customFormat="1" hidden="1" x14ac:dyDescent="0.25"/>
    <row r="176" s="39" customFormat="1" hidden="1" x14ac:dyDescent="0.25"/>
    <row r="177" spans="1:24" s="39" customFormat="1" hidden="1" x14ac:dyDescent="0.25"/>
    <row r="178" spans="1:24" s="39" customFormat="1" hidden="1" x14ac:dyDescent="0.25"/>
    <row r="179" spans="1:24" s="39" customFormat="1" hidden="1" x14ac:dyDescent="0.25"/>
    <row r="180" spans="1:24" s="39" customFormat="1" hidden="1" x14ac:dyDescent="0.25"/>
    <row r="181" spans="1:24" s="39" customFormat="1" hidden="1" x14ac:dyDescent="0.25"/>
    <row r="182" spans="1:24" s="39" customFormat="1" hidden="1" x14ac:dyDescent="0.25"/>
    <row r="183" spans="1:24" s="39" customFormat="1" hidden="1" x14ac:dyDescent="0.25"/>
    <row r="184" spans="1:24" s="39" customFormat="1" hidden="1" x14ac:dyDescent="0.25"/>
    <row r="185" spans="1:24" s="39" customFormat="1" hidden="1" x14ac:dyDescent="0.25"/>
    <row r="186" spans="1:24" s="39" customFormat="1" hidden="1" x14ac:dyDescent="0.25"/>
    <row r="187" spans="1:24" hidden="1" x14ac:dyDescent="0.25">
      <c r="B187" s="39"/>
      <c r="C187" s="39"/>
      <c r="D187" s="39"/>
      <c r="E187" s="39"/>
      <c r="F187" s="39"/>
      <c r="G187" s="39"/>
      <c r="I187" s="39"/>
      <c r="K187" s="39"/>
      <c r="M187" s="39"/>
      <c r="O187" s="39"/>
      <c r="Q187" s="39"/>
      <c r="S187" s="39"/>
      <c r="T187" s="39"/>
      <c r="V187" s="39"/>
      <c r="X187" s="39"/>
    </row>
    <row r="188" spans="1:24" x14ac:dyDescent="0.25">
      <c r="A188" s="39"/>
      <c r="B188" s="39"/>
      <c r="C188" s="39"/>
      <c r="D188" s="39"/>
      <c r="E188" s="39"/>
      <c r="F188" s="39"/>
      <c r="G188" s="39"/>
      <c r="I188" s="39"/>
      <c r="K188" s="39"/>
      <c r="M188" s="39"/>
      <c r="O188" s="39"/>
      <c r="Q188" s="39"/>
      <c r="S188" s="39"/>
      <c r="T188" s="39"/>
      <c r="V188" s="39"/>
    </row>
  </sheetData>
  <sheetProtection algorithmName="SHA-512" hashValue="/BzGlL40++X9EsdWKgiEUjSKSGZMYX7dTv/GDPy2MbRw9XpyF48Y7CWOqpEJl/ubeNUoMtJAaWvX7IBB03pF7A==" saltValue="4Z/MukcS2eV9U3tTokX5mg==" spinCount="100000" sheet="1" selectLockedCells="1"/>
  <mergeCells count="25">
    <mergeCell ref="C41:D42"/>
    <mergeCell ref="C10:V11"/>
    <mergeCell ref="E25:I25"/>
    <mergeCell ref="E24:I24"/>
    <mergeCell ref="E23:I23"/>
    <mergeCell ref="E27:V27"/>
    <mergeCell ref="O15:T18"/>
    <mergeCell ref="A5:V8"/>
    <mergeCell ref="X13:X16"/>
    <mergeCell ref="C16:D22"/>
    <mergeCell ref="E15:I15"/>
    <mergeCell ref="E16:I16"/>
    <mergeCell ref="E17:I17"/>
    <mergeCell ref="E21:I21"/>
    <mergeCell ref="E22:I22"/>
    <mergeCell ref="E18:I18"/>
    <mergeCell ref="E19:I19"/>
    <mergeCell ref="E20:I20"/>
    <mergeCell ref="V46:V48"/>
    <mergeCell ref="C58:V58"/>
    <mergeCell ref="E57:U57"/>
    <mergeCell ref="C49:D51"/>
    <mergeCell ref="E50:E51"/>
    <mergeCell ref="C52:D52"/>
    <mergeCell ref="C54:D54"/>
  </mergeCells>
  <conditionalFormatting sqref="E56">
    <cfRule type="expression" dxfId="52" priority="13">
      <formula>$E$56&gt;$E$54</formula>
    </cfRule>
  </conditionalFormatting>
  <conditionalFormatting sqref="G56">
    <cfRule type="expression" dxfId="51" priority="7">
      <formula>$G$56&gt;$G$54</formula>
    </cfRule>
  </conditionalFormatting>
  <conditionalFormatting sqref="I56">
    <cfRule type="expression" dxfId="50" priority="6">
      <formula>$I$56&gt;$I$54</formula>
    </cfRule>
  </conditionalFormatting>
  <conditionalFormatting sqref="K56">
    <cfRule type="expression" dxfId="49" priority="5">
      <formula>$K$56&gt;$K$54</formula>
    </cfRule>
  </conditionalFormatting>
  <conditionalFormatting sqref="M56">
    <cfRule type="expression" dxfId="48" priority="4">
      <formula>$M$56&gt;$M$54</formula>
    </cfRule>
  </conditionalFormatting>
  <conditionalFormatting sqref="O56">
    <cfRule type="expression" dxfId="47" priority="3">
      <formula>$O$56&gt;$O$54</formula>
    </cfRule>
  </conditionalFormatting>
  <conditionalFormatting sqref="Q56">
    <cfRule type="expression" dxfId="46" priority="2">
      <formula>$Q$56&gt;$Q$54</formula>
    </cfRule>
  </conditionalFormatting>
  <conditionalFormatting sqref="S56">
    <cfRule type="expression" dxfId="45" priority="1">
      <formula>$S$56&gt;$S$54</formula>
    </cfRule>
  </conditionalFormatting>
  <pageMargins left="0.23622047244094491" right="0.23622047244094491" top="0.98425196850393704" bottom="0.62541666666666662" header="0.31496062992125984" footer="0.31496062992125984"/>
  <pageSetup paperSize="9" scale="55" orientation="landscape" r:id="rId1"/>
  <headerFooter>
    <oddHeader>&amp;L&amp;G</oddHeader>
    <oddFooter>&amp;CSeite &amp;P</oddFooter>
  </headerFooter>
  <customProperties>
    <customPr name="EpmWorksheetKeyString_GUID" r:id="rId2"/>
  </customProperties>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E53F-81BE-4923-A7CC-E0E13BF4913F}">
  <sheetPr>
    <pageSetUpPr fitToPage="1"/>
  </sheetPr>
  <dimension ref="A1:V110"/>
  <sheetViews>
    <sheetView zoomScaleNormal="100" workbookViewId="0">
      <selection activeCell="B10" sqref="B10"/>
    </sheetView>
  </sheetViews>
  <sheetFormatPr baseColWidth="10" defaultColWidth="0" defaultRowHeight="0" customHeight="1" zeroHeight="1" x14ac:dyDescent="0.25"/>
  <cols>
    <col min="1" max="1" width="2.7265625" customWidth="1"/>
    <col min="2" max="2" width="35.26953125" customWidth="1"/>
    <col min="3" max="3" width="40.54296875" customWidth="1"/>
    <col min="4" max="4" width="21.54296875" customWidth="1"/>
    <col min="5" max="5" width="25.453125" customWidth="1"/>
    <col min="6" max="6" width="18.54296875" bestFit="1" customWidth="1"/>
    <col min="7" max="7" width="22.5429687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3" customHeight="1" x14ac:dyDescent="0.25">
      <c r="A1" s="12"/>
      <c r="B1" s="27"/>
      <c r="C1" s="13"/>
      <c r="D1" s="13"/>
      <c r="E1" s="13"/>
      <c r="F1" s="13"/>
      <c r="G1" s="13"/>
      <c r="H1" s="13"/>
      <c r="I1" s="13"/>
      <c r="J1" s="13"/>
      <c r="K1" s="13"/>
      <c r="L1" s="12"/>
    </row>
    <row r="2" spans="1:15" ht="18.75" customHeight="1" x14ac:dyDescent="0.25">
      <c r="A2" s="14"/>
      <c r="B2" s="462" t="s">
        <v>135</v>
      </c>
      <c r="C2" s="463"/>
      <c r="D2" s="463"/>
      <c r="E2" s="463"/>
      <c r="F2" s="463"/>
      <c r="G2" s="463"/>
      <c r="H2" s="463"/>
      <c r="I2" s="464"/>
      <c r="J2" s="280"/>
      <c r="K2" s="281"/>
      <c r="L2" s="17"/>
    </row>
    <row r="3" spans="1:15" ht="162" customHeight="1" x14ac:dyDescent="0.25">
      <c r="A3" s="14"/>
      <c r="B3" s="465"/>
      <c r="C3" s="466"/>
      <c r="D3" s="466"/>
      <c r="E3" s="466"/>
      <c r="F3" s="466"/>
      <c r="G3" s="466"/>
      <c r="H3" s="466"/>
      <c r="I3" s="467"/>
      <c r="J3" s="282"/>
      <c r="K3" s="283"/>
      <c r="L3" s="17"/>
    </row>
    <row r="4" spans="1:15" ht="13" thickBot="1" x14ac:dyDescent="0.3">
      <c r="A4" s="12"/>
      <c r="B4" s="141"/>
      <c r="C4" s="142"/>
      <c r="D4" s="22"/>
      <c r="E4" s="22"/>
      <c r="F4" s="22"/>
      <c r="G4" s="142"/>
      <c r="H4" s="142"/>
      <c r="I4" s="142"/>
      <c r="J4" s="142"/>
      <c r="K4" s="142"/>
      <c r="L4" s="12"/>
    </row>
    <row r="5" spans="1:15" ht="45.75" customHeight="1" x14ac:dyDescent="0.25">
      <c r="A5" s="14"/>
      <c r="B5" s="85"/>
      <c r="C5" s="143"/>
      <c r="D5" s="80" t="s">
        <v>35</v>
      </c>
      <c r="E5" s="81" t="s">
        <v>50</v>
      </c>
      <c r="F5" s="297" t="s">
        <v>36</v>
      </c>
      <c r="G5" s="82" t="s">
        <v>73</v>
      </c>
      <c r="H5" s="468" t="str">
        <f>IF(MAX(G10:G49)&gt;=100000, "Bitte Kostenpositionen über CHF 100'000 im Annex mit Offerten oder quellenbasierten Erläuterungen plausibilisieren", "")</f>
        <v/>
      </c>
      <c r="I5" s="468"/>
      <c r="J5" s="468"/>
      <c r="K5" s="469"/>
      <c r="L5" s="12"/>
    </row>
    <row r="6" spans="1:15" ht="28" customHeight="1" thickBot="1" x14ac:dyDescent="0.3">
      <c r="A6" s="14"/>
      <c r="B6" s="91"/>
      <c r="C6" s="91"/>
      <c r="D6" s="75">
        <f>$I$50</f>
        <v>0</v>
      </c>
      <c r="E6" s="76">
        <f>$I$76</f>
        <v>0</v>
      </c>
      <c r="F6" s="298">
        <f>D6-E6</f>
        <v>0</v>
      </c>
      <c r="G6" s="77">
        <f>$I$100</f>
        <v>0</v>
      </c>
      <c r="H6" s="468"/>
      <c r="I6" s="468"/>
      <c r="J6" s="468"/>
      <c r="K6" s="469"/>
      <c r="L6" s="12"/>
    </row>
    <row r="7" spans="1:15" ht="13" thickBot="1" x14ac:dyDescent="0.3">
      <c r="A7" s="14"/>
      <c r="B7" s="91"/>
      <c r="C7" s="91"/>
      <c r="D7" s="91"/>
      <c r="E7" s="91"/>
      <c r="F7" s="91"/>
      <c r="G7" s="91"/>
      <c r="H7" s="91"/>
      <c r="I7" s="91"/>
      <c r="J7" s="91"/>
      <c r="K7" s="91"/>
      <c r="L7" s="12"/>
    </row>
    <row r="8" spans="1:15" ht="34.5" customHeight="1" thickBot="1" x14ac:dyDescent="0.3">
      <c r="A8" s="14"/>
      <c r="B8" s="459" t="s">
        <v>61</v>
      </c>
      <c r="C8" s="460"/>
      <c r="D8" s="460"/>
      <c r="E8" s="460"/>
      <c r="F8" s="460"/>
      <c r="G8" s="460"/>
      <c r="H8" s="460"/>
      <c r="I8" s="460"/>
      <c r="J8" s="460"/>
      <c r="K8" s="461"/>
      <c r="L8" s="12"/>
    </row>
    <row r="9" spans="1:15" ht="57.65" customHeight="1" thickBot="1" x14ac:dyDescent="0.3">
      <c r="A9" s="14"/>
      <c r="B9" s="195" t="s">
        <v>57</v>
      </c>
      <c r="C9" s="196" t="s">
        <v>56</v>
      </c>
      <c r="D9" s="197" t="s">
        <v>58</v>
      </c>
      <c r="E9" s="72" t="s">
        <v>3</v>
      </c>
      <c r="F9" s="70" t="s">
        <v>1</v>
      </c>
      <c r="G9" s="70" t="s">
        <v>54</v>
      </c>
      <c r="H9" s="70" t="s">
        <v>30</v>
      </c>
      <c r="I9" s="70" t="s">
        <v>31</v>
      </c>
      <c r="J9" s="70" t="s">
        <v>12</v>
      </c>
      <c r="K9" s="70" t="s">
        <v>11</v>
      </c>
      <c r="L9" s="12"/>
    </row>
    <row r="10" spans="1:15" s="8" customFormat="1" ht="12.75" customHeight="1" x14ac:dyDescent="0.25">
      <c r="A10" s="170"/>
      <c r="B10" s="183"/>
      <c r="C10" s="185"/>
      <c r="D10" s="184"/>
      <c r="E10" s="1"/>
      <c r="F10" s="69"/>
      <c r="G10" s="4"/>
      <c r="H10" s="2"/>
      <c r="I10" s="25">
        <f>G10*H10</f>
        <v>0</v>
      </c>
      <c r="J10" s="25" t="str">
        <f>IF(E10="Interne Kosten",I10,"-")</f>
        <v>-</v>
      </c>
      <c r="K10" s="25" t="str">
        <f>IF(E10="Externe Kosten",I10,"-")</f>
        <v>-</v>
      </c>
      <c r="L10" s="171"/>
    </row>
    <row r="11" spans="1:15" s="8" customFormat="1" ht="12.5" x14ac:dyDescent="0.25">
      <c r="A11" s="170"/>
      <c r="B11" s="179"/>
      <c r="C11" s="186"/>
      <c r="D11" s="180"/>
      <c r="E11" s="3"/>
      <c r="F11" s="3"/>
      <c r="G11" s="4"/>
      <c r="H11" s="4"/>
      <c r="I11" s="26">
        <f t="shared" ref="I11:I40" si="0">G11*H11</f>
        <v>0</v>
      </c>
      <c r="J11" s="26" t="str">
        <f t="shared" ref="J11:J49" si="1">IF(E11="Interne Kosten",I11,"-")</f>
        <v>-</v>
      </c>
      <c r="K11" s="26" t="str">
        <f t="shared" ref="K11:K49" si="2">IF(E11="Externe Kosten",I11,"-")</f>
        <v>-</v>
      </c>
      <c r="L11" s="171"/>
    </row>
    <row r="12" spans="1:15" s="8" customFormat="1" ht="12.5" x14ac:dyDescent="0.25">
      <c r="A12" s="170"/>
      <c r="B12" s="179"/>
      <c r="C12" s="186"/>
      <c r="D12" s="180"/>
      <c r="E12" s="3"/>
      <c r="F12" s="3"/>
      <c r="G12" s="4"/>
      <c r="H12" s="4"/>
      <c r="I12" s="26">
        <f t="shared" ref="I12:I29" si="3">G12*H12</f>
        <v>0</v>
      </c>
      <c r="J12" s="26" t="str">
        <f t="shared" ref="J12:J29" si="4">IF(E12="Interne Kosten",I12,"-")</f>
        <v>-</v>
      </c>
      <c r="K12" s="26" t="str">
        <f t="shared" ref="K12:K29" si="5">IF(E12="Externe Kosten",I12,"-")</f>
        <v>-</v>
      </c>
      <c r="L12" s="171"/>
    </row>
    <row r="13" spans="1:15" s="8" customFormat="1" ht="13" x14ac:dyDescent="0.3">
      <c r="A13" s="170"/>
      <c r="B13" s="179"/>
      <c r="C13" s="186"/>
      <c r="D13" s="180"/>
      <c r="E13" s="3"/>
      <c r="F13" s="3"/>
      <c r="G13" s="4"/>
      <c r="H13" s="4"/>
      <c r="I13" s="26">
        <f t="shared" si="3"/>
        <v>0</v>
      </c>
      <c r="J13" s="26" t="str">
        <f t="shared" si="4"/>
        <v>-</v>
      </c>
      <c r="K13" s="26" t="str">
        <f t="shared" si="5"/>
        <v>-</v>
      </c>
      <c r="L13" s="172"/>
      <c r="M13" s="173"/>
      <c r="N13" s="173"/>
      <c r="O13" s="173"/>
    </row>
    <row r="14" spans="1:15" s="8" customFormat="1" ht="12.5" x14ac:dyDescent="0.25">
      <c r="A14" s="170"/>
      <c r="B14" s="179"/>
      <c r="C14" s="186"/>
      <c r="D14" s="180"/>
      <c r="E14" s="3"/>
      <c r="F14" s="69"/>
      <c r="G14" s="4"/>
      <c r="H14" s="4"/>
      <c r="I14" s="26">
        <f t="shared" si="3"/>
        <v>0</v>
      </c>
      <c r="J14" s="26" t="str">
        <f t="shared" si="4"/>
        <v>-</v>
      </c>
      <c r="K14" s="26" t="str">
        <f t="shared" si="5"/>
        <v>-</v>
      </c>
      <c r="L14" s="171"/>
    </row>
    <row r="15" spans="1:15" s="8" customFormat="1" ht="12.5" x14ac:dyDescent="0.25">
      <c r="A15" s="170"/>
      <c r="B15" s="179"/>
      <c r="C15" s="186"/>
      <c r="D15" s="180"/>
      <c r="E15" s="3"/>
      <c r="F15" s="3"/>
      <c r="G15" s="4"/>
      <c r="H15" s="4"/>
      <c r="I15" s="26">
        <f t="shared" si="3"/>
        <v>0</v>
      </c>
      <c r="J15" s="26" t="str">
        <f t="shared" si="4"/>
        <v>-</v>
      </c>
      <c r="K15" s="26" t="str">
        <f t="shared" si="5"/>
        <v>-</v>
      </c>
      <c r="L15" s="171"/>
    </row>
    <row r="16" spans="1:15" s="8" customFormat="1" ht="12.5" x14ac:dyDescent="0.25">
      <c r="A16" s="170"/>
      <c r="B16" s="179"/>
      <c r="C16" s="186"/>
      <c r="D16" s="180"/>
      <c r="E16" s="3"/>
      <c r="F16" s="3"/>
      <c r="G16" s="4"/>
      <c r="H16" s="4"/>
      <c r="I16" s="26">
        <f t="shared" si="3"/>
        <v>0</v>
      </c>
      <c r="J16" s="26" t="str">
        <f t="shared" si="4"/>
        <v>-</v>
      </c>
      <c r="K16" s="26" t="str">
        <f t="shared" si="5"/>
        <v>-</v>
      </c>
      <c r="L16" s="171"/>
    </row>
    <row r="17" spans="1:15" s="8" customFormat="1" ht="12.5" x14ac:dyDescent="0.25">
      <c r="A17" s="170"/>
      <c r="B17" s="179"/>
      <c r="C17" s="186"/>
      <c r="D17" s="180"/>
      <c r="E17" s="3"/>
      <c r="F17" s="3"/>
      <c r="G17" s="4"/>
      <c r="H17" s="4"/>
      <c r="I17" s="26">
        <f t="shared" si="3"/>
        <v>0</v>
      </c>
      <c r="J17" s="26" t="str">
        <f t="shared" si="4"/>
        <v>-</v>
      </c>
      <c r="K17" s="26" t="str">
        <f t="shared" si="5"/>
        <v>-</v>
      </c>
      <c r="L17" s="171"/>
    </row>
    <row r="18" spans="1:15" s="8" customFormat="1" ht="12.5" x14ac:dyDescent="0.25">
      <c r="A18" s="170"/>
      <c r="B18" s="179"/>
      <c r="C18" s="186"/>
      <c r="D18" s="180"/>
      <c r="E18" s="3"/>
      <c r="F18" s="3"/>
      <c r="G18" s="4"/>
      <c r="H18" s="4"/>
      <c r="I18" s="26">
        <f t="shared" si="3"/>
        <v>0</v>
      </c>
      <c r="J18" s="26" t="str">
        <f t="shared" si="4"/>
        <v>-</v>
      </c>
      <c r="K18" s="26" t="str">
        <f t="shared" si="5"/>
        <v>-</v>
      </c>
      <c r="L18" s="171"/>
    </row>
    <row r="19" spans="1:15" s="8" customFormat="1" ht="12.5" x14ac:dyDescent="0.25">
      <c r="A19" s="170"/>
      <c r="B19" s="179"/>
      <c r="C19" s="186"/>
      <c r="D19" s="180"/>
      <c r="E19" s="3"/>
      <c r="F19" s="3"/>
      <c r="G19" s="4"/>
      <c r="H19" s="4"/>
      <c r="I19" s="26">
        <f t="shared" si="3"/>
        <v>0</v>
      </c>
      <c r="J19" s="26" t="str">
        <f t="shared" si="4"/>
        <v>-</v>
      </c>
      <c r="K19" s="26" t="str">
        <f t="shared" si="5"/>
        <v>-</v>
      </c>
      <c r="L19" s="171"/>
    </row>
    <row r="20" spans="1:15" s="8" customFormat="1" ht="12.5" x14ac:dyDescent="0.25">
      <c r="A20" s="170"/>
      <c r="B20" s="179"/>
      <c r="C20" s="186"/>
      <c r="D20" s="180"/>
      <c r="E20" s="3"/>
      <c r="F20" s="3"/>
      <c r="G20" s="4"/>
      <c r="H20" s="4"/>
      <c r="I20" s="26">
        <f t="shared" si="3"/>
        <v>0</v>
      </c>
      <c r="J20" s="26" t="str">
        <f t="shared" si="4"/>
        <v>-</v>
      </c>
      <c r="K20" s="26" t="str">
        <f t="shared" si="5"/>
        <v>-</v>
      </c>
      <c r="L20" s="171"/>
    </row>
    <row r="21" spans="1:15" s="8" customFormat="1" ht="12.5" x14ac:dyDescent="0.25">
      <c r="A21" s="170"/>
      <c r="B21" s="179"/>
      <c r="C21" s="186"/>
      <c r="D21" s="180"/>
      <c r="E21" s="3"/>
      <c r="F21" s="3"/>
      <c r="G21" s="4"/>
      <c r="H21" s="4"/>
      <c r="I21" s="26">
        <f t="shared" si="3"/>
        <v>0</v>
      </c>
      <c r="J21" s="26" t="str">
        <f t="shared" si="4"/>
        <v>-</v>
      </c>
      <c r="K21" s="26" t="str">
        <f t="shared" si="5"/>
        <v>-</v>
      </c>
      <c r="L21" s="171"/>
    </row>
    <row r="22" spans="1:15" s="8" customFormat="1" ht="12.5" x14ac:dyDescent="0.25">
      <c r="A22" s="170"/>
      <c r="B22" s="179"/>
      <c r="C22" s="186"/>
      <c r="D22" s="180"/>
      <c r="E22" s="3"/>
      <c r="F22" s="3"/>
      <c r="G22" s="4"/>
      <c r="H22" s="4"/>
      <c r="I22" s="26">
        <f t="shared" si="3"/>
        <v>0</v>
      </c>
      <c r="J22" s="26" t="str">
        <f t="shared" si="4"/>
        <v>-</v>
      </c>
      <c r="K22" s="26" t="str">
        <f t="shared" si="5"/>
        <v>-</v>
      </c>
      <c r="L22" s="171"/>
    </row>
    <row r="23" spans="1:15" s="8" customFormat="1" ht="12.5" x14ac:dyDescent="0.25">
      <c r="A23" s="170"/>
      <c r="B23" s="179"/>
      <c r="C23" s="186"/>
      <c r="D23" s="180"/>
      <c r="E23" s="3"/>
      <c r="F23" s="3"/>
      <c r="G23" s="4"/>
      <c r="H23" s="4"/>
      <c r="I23" s="26">
        <f t="shared" si="3"/>
        <v>0</v>
      </c>
      <c r="J23" s="26" t="str">
        <f t="shared" si="4"/>
        <v>-</v>
      </c>
      <c r="K23" s="26" t="str">
        <f t="shared" si="5"/>
        <v>-</v>
      </c>
      <c r="L23" s="171"/>
    </row>
    <row r="24" spans="1:15" s="8" customFormat="1" ht="13" x14ac:dyDescent="0.3">
      <c r="A24" s="170"/>
      <c r="B24" s="179"/>
      <c r="C24" s="186"/>
      <c r="D24" s="180"/>
      <c r="E24" s="3"/>
      <c r="F24" s="3"/>
      <c r="G24" s="4"/>
      <c r="H24" s="4"/>
      <c r="I24" s="26">
        <f t="shared" si="3"/>
        <v>0</v>
      </c>
      <c r="J24" s="26" t="str">
        <f t="shared" si="4"/>
        <v>-</v>
      </c>
      <c r="K24" s="26" t="str">
        <f t="shared" si="5"/>
        <v>-</v>
      </c>
      <c r="L24" s="172"/>
      <c r="M24" s="173"/>
      <c r="N24" s="173"/>
      <c r="O24" s="173"/>
    </row>
    <row r="25" spans="1:15" s="8" customFormat="1" ht="12.5" x14ac:dyDescent="0.25">
      <c r="A25" s="170"/>
      <c r="B25" s="179"/>
      <c r="C25" s="186"/>
      <c r="D25" s="180"/>
      <c r="E25" s="3"/>
      <c r="F25" s="69"/>
      <c r="G25" s="4"/>
      <c r="H25" s="4"/>
      <c r="I25" s="26">
        <f t="shared" si="3"/>
        <v>0</v>
      </c>
      <c r="J25" s="26" t="str">
        <f t="shared" si="4"/>
        <v>-</v>
      </c>
      <c r="K25" s="26" t="str">
        <f t="shared" si="5"/>
        <v>-</v>
      </c>
      <c r="L25" s="171"/>
    </row>
    <row r="26" spans="1:15" s="8" customFormat="1" ht="12.5" x14ac:dyDescent="0.25">
      <c r="A26" s="170"/>
      <c r="B26" s="179"/>
      <c r="C26" s="186"/>
      <c r="D26" s="180"/>
      <c r="E26" s="3"/>
      <c r="F26" s="3"/>
      <c r="G26" s="4"/>
      <c r="H26" s="4"/>
      <c r="I26" s="26">
        <f t="shared" si="3"/>
        <v>0</v>
      </c>
      <c r="J26" s="26" t="str">
        <f t="shared" si="4"/>
        <v>-</v>
      </c>
      <c r="K26" s="26" t="str">
        <f t="shared" si="5"/>
        <v>-</v>
      </c>
      <c r="L26" s="171"/>
    </row>
    <row r="27" spans="1:15" s="8" customFormat="1" ht="12.5" x14ac:dyDescent="0.25">
      <c r="A27" s="170"/>
      <c r="B27" s="179"/>
      <c r="C27" s="186"/>
      <c r="D27" s="180"/>
      <c r="E27" s="3"/>
      <c r="F27" s="3"/>
      <c r="G27" s="4"/>
      <c r="H27" s="4"/>
      <c r="I27" s="26">
        <f t="shared" si="3"/>
        <v>0</v>
      </c>
      <c r="J27" s="26" t="str">
        <f t="shared" si="4"/>
        <v>-</v>
      </c>
      <c r="K27" s="26" t="str">
        <f t="shared" si="5"/>
        <v>-</v>
      </c>
      <c r="L27" s="171"/>
    </row>
    <row r="28" spans="1:15" s="8" customFormat="1" ht="12.5" x14ac:dyDescent="0.25">
      <c r="A28" s="170"/>
      <c r="B28" s="179"/>
      <c r="C28" s="186"/>
      <c r="D28" s="180"/>
      <c r="E28" s="3"/>
      <c r="F28" s="3"/>
      <c r="G28" s="4"/>
      <c r="H28" s="4"/>
      <c r="I28" s="26">
        <f t="shared" si="3"/>
        <v>0</v>
      </c>
      <c r="J28" s="26" t="str">
        <f t="shared" si="4"/>
        <v>-</v>
      </c>
      <c r="K28" s="26" t="str">
        <f t="shared" si="5"/>
        <v>-</v>
      </c>
      <c r="L28" s="171"/>
    </row>
    <row r="29" spans="1:15" s="8" customFormat="1" ht="12.5" x14ac:dyDescent="0.25">
      <c r="A29" s="170"/>
      <c r="B29" s="179"/>
      <c r="C29" s="186"/>
      <c r="D29" s="180"/>
      <c r="E29" s="3"/>
      <c r="F29" s="3"/>
      <c r="G29" s="4"/>
      <c r="H29" s="4"/>
      <c r="I29" s="26">
        <f t="shared" si="3"/>
        <v>0</v>
      </c>
      <c r="J29" s="26" t="str">
        <f t="shared" si="4"/>
        <v>-</v>
      </c>
      <c r="K29" s="26" t="str">
        <f t="shared" si="5"/>
        <v>-</v>
      </c>
      <c r="L29" s="171"/>
    </row>
    <row r="30" spans="1:15" s="8" customFormat="1" ht="12.5" x14ac:dyDescent="0.25">
      <c r="A30" s="170"/>
      <c r="B30" s="179"/>
      <c r="C30" s="186"/>
      <c r="D30" s="180"/>
      <c r="E30" s="3"/>
      <c r="F30" s="3"/>
      <c r="G30" s="4"/>
      <c r="H30" s="4"/>
      <c r="I30" s="26">
        <f t="shared" si="0"/>
        <v>0</v>
      </c>
      <c r="J30" s="26" t="str">
        <f t="shared" si="1"/>
        <v>-</v>
      </c>
      <c r="K30" s="26" t="str">
        <f t="shared" si="2"/>
        <v>-</v>
      </c>
      <c r="L30" s="171"/>
    </row>
    <row r="31" spans="1:15" s="8" customFormat="1" ht="13" x14ac:dyDescent="0.3">
      <c r="A31" s="170"/>
      <c r="B31" s="179"/>
      <c r="C31" s="186"/>
      <c r="D31" s="180"/>
      <c r="E31" s="3"/>
      <c r="F31" s="3"/>
      <c r="G31" s="4"/>
      <c r="H31" s="4"/>
      <c r="I31" s="26">
        <f t="shared" si="0"/>
        <v>0</v>
      </c>
      <c r="J31" s="26" t="str">
        <f t="shared" si="1"/>
        <v>-</v>
      </c>
      <c r="K31" s="26" t="str">
        <f t="shared" si="2"/>
        <v>-</v>
      </c>
      <c r="L31" s="172"/>
      <c r="M31" s="173"/>
      <c r="N31" s="173"/>
      <c r="O31" s="173"/>
    </row>
    <row r="32" spans="1:15" s="8" customFormat="1" ht="12.5" x14ac:dyDescent="0.25">
      <c r="A32" s="170"/>
      <c r="B32" s="179"/>
      <c r="C32" s="186"/>
      <c r="D32" s="180"/>
      <c r="E32" s="3"/>
      <c r="F32" s="69"/>
      <c r="G32" s="4"/>
      <c r="H32" s="4"/>
      <c r="I32" s="26">
        <f t="shared" si="0"/>
        <v>0</v>
      </c>
      <c r="J32" s="26" t="str">
        <f t="shared" si="1"/>
        <v>-</v>
      </c>
      <c r="K32" s="26" t="str">
        <f t="shared" si="2"/>
        <v>-</v>
      </c>
      <c r="L32" s="171"/>
    </row>
    <row r="33" spans="1:12" s="8" customFormat="1" ht="12.5" x14ac:dyDescent="0.25">
      <c r="A33" s="170"/>
      <c r="B33" s="179"/>
      <c r="C33" s="186"/>
      <c r="D33" s="180"/>
      <c r="E33" s="3"/>
      <c r="F33" s="3"/>
      <c r="G33" s="4"/>
      <c r="H33" s="4"/>
      <c r="I33" s="26">
        <f t="shared" si="0"/>
        <v>0</v>
      </c>
      <c r="J33" s="26" t="str">
        <f t="shared" si="1"/>
        <v>-</v>
      </c>
      <c r="K33" s="26" t="str">
        <f t="shared" si="2"/>
        <v>-</v>
      </c>
      <c r="L33" s="171"/>
    </row>
    <row r="34" spans="1:12" s="8" customFormat="1" ht="12.5" x14ac:dyDescent="0.25">
      <c r="A34" s="170"/>
      <c r="B34" s="179"/>
      <c r="C34" s="186"/>
      <c r="D34" s="180"/>
      <c r="E34" s="3"/>
      <c r="F34" s="3"/>
      <c r="G34" s="4"/>
      <c r="H34" s="4"/>
      <c r="I34" s="26">
        <f t="shared" si="0"/>
        <v>0</v>
      </c>
      <c r="J34" s="26" t="str">
        <f t="shared" si="1"/>
        <v>-</v>
      </c>
      <c r="K34" s="26" t="str">
        <f t="shared" si="2"/>
        <v>-</v>
      </c>
      <c r="L34" s="171"/>
    </row>
    <row r="35" spans="1:12" s="8" customFormat="1" ht="12.5" x14ac:dyDescent="0.25">
      <c r="A35" s="170"/>
      <c r="B35" s="179"/>
      <c r="C35" s="186"/>
      <c r="D35" s="180"/>
      <c r="E35" s="3"/>
      <c r="F35" s="3"/>
      <c r="G35" s="4"/>
      <c r="H35" s="4"/>
      <c r="I35" s="26">
        <f t="shared" si="0"/>
        <v>0</v>
      </c>
      <c r="J35" s="26" t="str">
        <f t="shared" si="1"/>
        <v>-</v>
      </c>
      <c r="K35" s="26" t="str">
        <f t="shared" si="2"/>
        <v>-</v>
      </c>
      <c r="L35" s="171"/>
    </row>
    <row r="36" spans="1:12" s="8" customFormat="1" ht="12.5" x14ac:dyDescent="0.25">
      <c r="A36" s="170"/>
      <c r="B36" s="179"/>
      <c r="C36" s="186"/>
      <c r="D36" s="180"/>
      <c r="E36" s="3"/>
      <c r="F36" s="3"/>
      <c r="G36" s="4"/>
      <c r="H36" s="4"/>
      <c r="I36" s="26">
        <f t="shared" si="0"/>
        <v>0</v>
      </c>
      <c r="J36" s="26" t="str">
        <f t="shared" si="1"/>
        <v>-</v>
      </c>
      <c r="K36" s="26" t="str">
        <f t="shared" si="2"/>
        <v>-</v>
      </c>
      <c r="L36" s="171"/>
    </row>
    <row r="37" spans="1:12" s="8" customFormat="1" ht="12.5" x14ac:dyDescent="0.25">
      <c r="A37" s="170"/>
      <c r="B37" s="179"/>
      <c r="C37" s="186"/>
      <c r="D37" s="180"/>
      <c r="E37" s="3"/>
      <c r="F37" s="3"/>
      <c r="G37" s="4"/>
      <c r="H37" s="4"/>
      <c r="I37" s="26">
        <f t="shared" si="0"/>
        <v>0</v>
      </c>
      <c r="J37" s="26" t="str">
        <f t="shared" ref="J37:J40" si="6">IF(E37="Interne Kosten",I37,"-")</f>
        <v>-</v>
      </c>
      <c r="K37" s="26" t="str">
        <f t="shared" ref="K37:K40" si="7">IF(E37="Externe Kosten",I37,"-")</f>
        <v>-</v>
      </c>
      <c r="L37" s="171"/>
    </row>
    <row r="38" spans="1:12" s="8" customFormat="1" ht="12.5" x14ac:dyDescent="0.25">
      <c r="A38" s="170"/>
      <c r="B38" s="179"/>
      <c r="C38" s="186"/>
      <c r="D38" s="180"/>
      <c r="E38" s="3"/>
      <c r="F38" s="3"/>
      <c r="G38" s="4"/>
      <c r="H38" s="4"/>
      <c r="I38" s="26">
        <f t="shared" si="0"/>
        <v>0</v>
      </c>
      <c r="J38" s="26" t="str">
        <f t="shared" si="6"/>
        <v>-</v>
      </c>
      <c r="K38" s="26" t="str">
        <f t="shared" si="7"/>
        <v>-</v>
      </c>
      <c r="L38" s="171"/>
    </row>
    <row r="39" spans="1:12" s="8" customFormat="1" ht="12.5" x14ac:dyDescent="0.25">
      <c r="A39" s="170"/>
      <c r="B39" s="179"/>
      <c r="C39" s="186"/>
      <c r="D39" s="180"/>
      <c r="E39" s="3"/>
      <c r="F39" s="3"/>
      <c r="G39" s="4"/>
      <c r="H39" s="4"/>
      <c r="I39" s="26">
        <f t="shared" si="0"/>
        <v>0</v>
      </c>
      <c r="J39" s="26" t="str">
        <f t="shared" si="6"/>
        <v>-</v>
      </c>
      <c r="K39" s="26" t="str">
        <f t="shared" si="7"/>
        <v>-</v>
      </c>
      <c r="L39" s="171"/>
    </row>
    <row r="40" spans="1:12" s="8" customFormat="1" ht="12.5" x14ac:dyDescent="0.25">
      <c r="A40" s="170"/>
      <c r="B40" s="179"/>
      <c r="C40" s="186"/>
      <c r="D40" s="180"/>
      <c r="E40" s="3"/>
      <c r="F40" s="3"/>
      <c r="G40" s="4"/>
      <c r="H40" s="4"/>
      <c r="I40" s="26">
        <f t="shared" si="0"/>
        <v>0</v>
      </c>
      <c r="J40" s="26" t="str">
        <f t="shared" si="6"/>
        <v>-</v>
      </c>
      <c r="K40" s="26" t="str">
        <f t="shared" si="7"/>
        <v>-</v>
      </c>
      <c r="L40" s="171"/>
    </row>
    <row r="41" spans="1:12" s="8" customFormat="1" ht="12.5" x14ac:dyDescent="0.25">
      <c r="A41" s="170"/>
      <c r="B41" s="179"/>
      <c r="C41" s="186"/>
      <c r="D41" s="180"/>
      <c r="E41" s="3"/>
      <c r="F41" s="3"/>
      <c r="G41" s="4"/>
      <c r="H41" s="4"/>
      <c r="I41" s="26">
        <f t="shared" ref="I41:I49" si="8">G41*H41</f>
        <v>0</v>
      </c>
      <c r="J41" s="26" t="str">
        <f t="shared" si="1"/>
        <v>-</v>
      </c>
      <c r="K41" s="26" t="str">
        <f t="shared" si="2"/>
        <v>-</v>
      </c>
      <c r="L41" s="171"/>
    </row>
    <row r="42" spans="1:12" s="8" customFormat="1" ht="12.5" x14ac:dyDescent="0.25">
      <c r="A42" s="170"/>
      <c r="B42" s="179"/>
      <c r="C42" s="186"/>
      <c r="D42" s="180"/>
      <c r="E42" s="3"/>
      <c r="F42" s="3"/>
      <c r="G42" s="4"/>
      <c r="H42" s="4"/>
      <c r="I42" s="26">
        <f t="shared" si="8"/>
        <v>0</v>
      </c>
      <c r="J42" s="26" t="str">
        <f t="shared" si="1"/>
        <v>-</v>
      </c>
      <c r="K42" s="26" t="str">
        <f t="shared" si="2"/>
        <v>-</v>
      </c>
      <c r="L42" s="171"/>
    </row>
    <row r="43" spans="1:12" s="8" customFormat="1" ht="12.5" x14ac:dyDescent="0.25">
      <c r="A43" s="170"/>
      <c r="B43" s="179"/>
      <c r="C43" s="186"/>
      <c r="D43" s="180"/>
      <c r="E43" s="3"/>
      <c r="F43" s="3"/>
      <c r="G43" s="4"/>
      <c r="H43" s="4"/>
      <c r="I43" s="26">
        <f t="shared" si="8"/>
        <v>0</v>
      </c>
      <c r="J43" s="26" t="str">
        <f t="shared" si="1"/>
        <v>-</v>
      </c>
      <c r="K43" s="26" t="str">
        <f t="shared" si="2"/>
        <v>-</v>
      </c>
      <c r="L43" s="171"/>
    </row>
    <row r="44" spans="1:12" s="8" customFormat="1" ht="12.5" x14ac:dyDescent="0.25">
      <c r="A44" s="170"/>
      <c r="B44" s="179"/>
      <c r="C44" s="186"/>
      <c r="D44" s="180"/>
      <c r="E44" s="3"/>
      <c r="F44" s="3"/>
      <c r="G44" s="4"/>
      <c r="H44" s="4"/>
      <c r="I44" s="26">
        <f t="shared" si="8"/>
        <v>0</v>
      </c>
      <c r="J44" s="26" t="str">
        <f t="shared" si="1"/>
        <v>-</v>
      </c>
      <c r="K44" s="26" t="str">
        <f t="shared" si="2"/>
        <v>-</v>
      </c>
      <c r="L44" s="171"/>
    </row>
    <row r="45" spans="1:12" s="8" customFormat="1" ht="12.5" x14ac:dyDescent="0.25">
      <c r="A45" s="170"/>
      <c r="B45" s="179"/>
      <c r="C45" s="186"/>
      <c r="D45" s="180"/>
      <c r="E45" s="3"/>
      <c r="F45" s="3"/>
      <c r="G45" s="4"/>
      <c r="H45" s="4"/>
      <c r="I45" s="26">
        <f t="shared" si="8"/>
        <v>0</v>
      </c>
      <c r="J45" s="26" t="str">
        <f t="shared" si="1"/>
        <v>-</v>
      </c>
      <c r="K45" s="26" t="str">
        <f t="shared" si="2"/>
        <v>-</v>
      </c>
      <c r="L45" s="171"/>
    </row>
    <row r="46" spans="1:12" s="8" customFormat="1" ht="12.5" x14ac:dyDescent="0.25">
      <c r="A46" s="170"/>
      <c r="B46" s="179"/>
      <c r="C46" s="186"/>
      <c r="D46" s="180"/>
      <c r="E46" s="3"/>
      <c r="F46" s="3"/>
      <c r="G46" s="4"/>
      <c r="H46" s="4"/>
      <c r="I46" s="26">
        <f t="shared" si="8"/>
        <v>0</v>
      </c>
      <c r="J46" s="26" t="str">
        <f t="shared" si="1"/>
        <v>-</v>
      </c>
      <c r="K46" s="26" t="str">
        <f t="shared" si="2"/>
        <v>-</v>
      </c>
      <c r="L46" s="171"/>
    </row>
    <row r="47" spans="1:12" s="8" customFormat="1" ht="12.5" x14ac:dyDescent="0.25">
      <c r="A47" s="170"/>
      <c r="B47" s="179"/>
      <c r="C47" s="186"/>
      <c r="D47" s="180"/>
      <c r="E47" s="3"/>
      <c r="F47" s="3"/>
      <c r="G47" s="4"/>
      <c r="H47" s="4"/>
      <c r="I47" s="26">
        <f t="shared" si="8"/>
        <v>0</v>
      </c>
      <c r="J47" s="26" t="str">
        <f t="shared" si="1"/>
        <v>-</v>
      </c>
      <c r="K47" s="26" t="str">
        <f t="shared" si="2"/>
        <v>-</v>
      </c>
      <c r="L47" s="171"/>
    </row>
    <row r="48" spans="1:12" s="8" customFormat="1" ht="12.5" x14ac:dyDescent="0.25">
      <c r="A48" s="170"/>
      <c r="B48" s="179"/>
      <c r="C48" s="186"/>
      <c r="D48" s="180"/>
      <c r="E48" s="3"/>
      <c r="F48" s="3"/>
      <c r="G48" s="4"/>
      <c r="H48" s="4"/>
      <c r="I48" s="26">
        <f t="shared" si="8"/>
        <v>0</v>
      </c>
      <c r="J48" s="26" t="str">
        <f t="shared" si="1"/>
        <v>-</v>
      </c>
      <c r="K48" s="26" t="str">
        <f t="shared" si="2"/>
        <v>-</v>
      </c>
      <c r="L48" s="171"/>
    </row>
    <row r="49" spans="1:12" s="8" customFormat="1" ht="13" thickBot="1" x14ac:dyDescent="0.3">
      <c r="A49" s="170"/>
      <c r="B49" s="181"/>
      <c r="C49" s="187"/>
      <c r="D49" s="182"/>
      <c r="E49" s="5"/>
      <c r="F49" s="5"/>
      <c r="G49" s="4"/>
      <c r="H49" s="6"/>
      <c r="I49" s="73">
        <f t="shared" si="8"/>
        <v>0</v>
      </c>
      <c r="J49" s="73" t="str">
        <f t="shared" si="1"/>
        <v>-</v>
      </c>
      <c r="K49" s="73" t="str">
        <f t="shared" si="2"/>
        <v>-</v>
      </c>
      <c r="L49" s="171"/>
    </row>
    <row r="50" spans="1:12" ht="13" x14ac:dyDescent="0.25">
      <c r="A50" s="12"/>
      <c r="B50" s="176"/>
      <c r="C50" s="147"/>
      <c r="D50" s="147"/>
      <c r="E50" s="147"/>
      <c r="F50" s="147"/>
      <c r="G50" s="147"/>
      <c r="H50" s="148" t="s">
        <v>0</v>
      </c>
      <c r="I50" s="9">
        <f>ROUND(SUM(I10:I49),0)</f>
        <v>0</v>
      </c>
      <c r="J50" s="71">
        <f>ROUND(SUM(J10:J49),0)</f>
        <v>0</v>
      </c>
      <c r="K50" s="71">
        <f>ROUND(SUM(K10:K49),0)</f>
        <v>0</v>
      </c>
      <c r="L50" s="12"/>
    </row>
    <row r="51" spans="1:12" ht="13" x14ac:dyDescent="0.25">
      <c r="A51" s="12"/>
      <c r="B51" s="144"/>
      <c r="C51" s="144"/>
      <c r="D51" s="144"/>
      <c r="E51" s="144"/>
      <c r="F51" s="144"/>
      <c r="G51" s="145"/>
      <c r="H51" s="144"/>
      <c r="I51" s="175"/>
      <c r="J51" s="145"/>
      <c r="K51" s="145"/>
      <c r="L51" s="12"/>
    </row>
    <row r="52" spans="1:12" ht="67.5" customHeight="1" x14ac:dyDescent="0.25">
      <c r="A52" s="12"/>
      <c r="B52" s="146"/>
      <c r="C52" s="146"/>
      <c r="D52" s="146"/>
      <c r="E52" s="146"/>
      <c r="F52" s="146"/>
      <c r="G52" s="145"/>
      <c r="H52" s="468" t="str">
        <f>IF(MAX(G56:G75)&gt;=100000, "Bitte Kostenpositionen über CHF 100'000 im Annex mit quellenbasierten Erläuterungen oder wenn möglich Offerten plausibilisieren", "")</f>
        <v/>
      </c>
      <c r="I52" s="468"/>
      <c r="J52" s="468"/>
      <c r="K52" s="468"/>
      <c r="L52" s="17"/>
    </row>
    <row r="53" spans="1:12" ht="11.25" customHeight="1" thickBot="1" x14ac:dyDescent="0.3">
      <c r="A53" s="12"/>
      <c r="B53" s="146"/>
      <c r="C53" s="146"/>
      <c r="D53" s="146"/>
      <c r="E53" s="146"/>
      <c r="F53" s="146"/>
      <c r="G53" s="145"/>
      <c r="H53" s="146"/>
      <c r="I53" s="174"/>
      <c r="J53" s="174"/>
      <c r="K53" s="174"/>
      <c r="L53" s="12"/>
    </row>
    <row r="54" spans="1:12" ht="34.5" customHeight="1" thickBot="1" x14ac:dyDescent="0.3">
      <c r="A54" s="12"/>
      <c r="B54" s="459" t="s">
        <v>62</v>
      </c>
      <c r="C54" s="460"/>
      <c r="D54" s="460"/>
      <c r="E54" s="460"/>
      <c r="F54" s="460"/>
      <c r="G54" s="460"/>
      <c r="H54" s="460"/>
      <c r="I54" s="460"/>
      <c r="J54" s="460"/>
      <c r="K54" s="461"/>
      <c r="L54" s="12"/>
    </row>
    <row r="55" spans="1:12" ht="52" customHeight="1" thickBot="1" x14ac:dyDescent="0.3">
      <c r="A55" s="12"/>
      <c r="B55" s="453" t="s">
        <v>49</v>
      </c>
      <c r="C55" s="454"/>
      <c r="D55" s="455"/>
      <c r="E55" s="72" t="s">
        <v>3</v>
      </c>
      <c r="F55" s="70" t="s">
        <v>1</v>
      </c>
      <c r="G55" s="70" t="s">
        <v>54</v>
      </c>
      <c r="H55" s="70" t="s">
        <v>30</v>
      </c>
      <c r="I55" s="70" t="s">
        <v>31</v>
      </c>
      <c r="J55" s="70" t="s">
        <v>12</v>
      </c>
      <c r="K55" s="70" t="s">
        <v>11</v>
      </c>
      <c r="L55" s="12"/>
    </row>
    <row r="56" spans="1:12" ht="12.5" x14ac:dyDescent="0.25">
      <c r="A56" s="12"/>
      <c r="B56" s="456" t="s">
        <v>47</v>
      </c>
      <c r="C56" s="457"/>
      <c r="D56" s="458"/>
      <c r="E56" s="1"/>
      <c r="F56" s="3"/>
      <c r="G56" s="4"/>
      <c r="H56" s="2"/>
      <c r="I56" s="25">
        <f>G56*H56</f>
        <v>0</v>
      </c>
      <c r="J56" s="25" t="str">
        <f>IF(E56="Interne Kosten",I56,"-")</f>
        <v>-</v>
      </c>
      <c r="K56" s="25" t="str">
        <f>IF(E56="Externe Kosten",I56,"-")</f>
        <v>-</v>
      </c>
      <c r="L56" s="12"/>
    </row>
    <row r="57" spans="1:12" ht="12.5" x14ac:dyDescent="0.25">
      <c r="A57" s="12"/>
      <c r="B57" s="447"/>
      <c r="C57" s="448"/>
      <c r="D57" s="449"/>
      <c r="E57" s="3"/>
      <c r="F57" s="3"/>
      <c r="G57" s="4"/>
      <c r="H57" s="4"/>
      <c r="I57" s="26">
        <f t="shared" ref="I57:I74" si="9">G57*H57</f>
        <v>0</v>
      </c>
      <c r="J57" s="26" t="str">
        <f t="shared" ref="J57:J75" si="10">IF(E57="Interne Kosten",I57,"-")</f>
        <v>-</v>
      </c>
      <c r="K57" s="26" t="str">
        <f t="shared" ref="K57:K75" si="11">IF(E57="Externe Kosten",I57,"-")</f>
        <v>-</v>
      </c>
      <c r="L57" s="12"/>
    </row>
    <row r="58" spans="1:12" ht="12.5" x14ac:dyDescent="0.25">
      <c r="A58" s="12"/>
      <c r="B58" s="447"/>
      <c r="C58" s="448"/>
      <c r="D58" s="449"/>
      <c r="E58" s="3"/>
      <c r="F58" s="3"/>
      <c r="G58" s="4"/>
      <c r="H58" s="4"/>
      <c r="I58" s="26">
        <f t="shared" si="9"/>
        <v>0</v>
      </c>
      <c r="J58" s="26" t="str">
        <f t="shared" si="10"/>
        <v>-</v>
      </c>
      <c r="K58" s="26" t="str">
        <f t="shared" si="11"/>
        <v>-</v>
      </c>
      <c r="L58" s="12"/>
    </row>
    <row r="59" spans="1:12" ht="12.5" x14ac:dyDescent="0.25">
      <c r="A59" s="12"/>
      <c r="B59" s="447"/>
      <c r="C59" s="448"/>
      <c r="D59" s="449"/>
      <c r="E59" s="3"/>
      <c r="F59" s="3"/>
      <c r="G59" s="4"/>
      <c r="H59" s="4"/>
      <c r="I59" s="26">
        <f t="shared" si="9"/>
        <v>0</v>
      </c>
      <c r="J59" s="26" t="str">
        <f t="shared" si="10"/>
        <v>-</v>
      </c>
      <c r="K59" s="26" t="str">
        <f t="shared" si="11"/>
        <v>-</v>
      </c>
      <c r="L59" s="12"/>
    </row>
    <row r="60" spans="1:12" ht="12.5" x14ac:dyDescent="0.25">
      <c r="A60" s="12"/>
      <c r="B60" s="447"/>
      <c r="C60" s="448"/>
      <c r="D60" s="449"/>
      <c r="E60" s="3"/>
      <c r="F60" s="3"/>
      <c r="G60" s="4"/>
      <c r="H60" s="4"/>
      <c r="I60" s="26">
        <f t="shared" si="9"/>
        <v>0</v>
      </c>
      <c r="J60" s="26" t="str">
        <f t="shared" si="10"/>
        <v>-</v>
      </c>
      <c r="K60" s="26" t="str">
        <f t="shared" si="11"/>
        <v>-</v>
      </c>
      <c r="L60" s="12"/>
    </row>
    <row r="61" spans="1:12" ht="12.5" x14ac:dyDescent="0.25">
      <c r="A61" s="12"/>
      <c r="B61" s="447"/>
      <c r="C61" s="448"/>
      <c r="D61" s="449"/>
      <c r="E61" s="3"/>
      <c r="F61" s="3"/>
      <c r="G61" s="4"/>
      <c r="H61" s="4"/>
      <c r="I61" s="26">
        <f t="shared" si="9"/>
        <v>0</v>
      </c>
      <c r="J61" s="26" t="str">
        <f t="shared" si="10"/>
        <v>-</v>
      </c>
      <c r="K61" s="26" t="str">
        <f t="shared" si="11"/>
        <v>-</v>
      </c>
      <c r="L61" s="12"/>
    </row>
    <row r="62" spans="1:12" ht="12.5" x14ac:dyDescent="0.25">
      <c r="A62" s="12"/>
      <c r="B62" s="447"/>
      <c r="C62" s="448"/>
      <c r="D62" s="449"/>
      <c r="E62" s="3"/>
      <c r="F62" s="3"/>
      <c r="G62" s="4"/>
      <c r="H62" s="4"/>
      <c r="I62" s="26">
        <f t="shared" si="9"/>
        <v>0</v>
      </c>
      <c r="J62" s="26" t="str">
        <f t="shared" si="10"/>
        <v>-</v>
      </c>
      <c r="K62" s="26" t="str">
        <f t="shared" si="11"/>
        <v>-</v>
      </c>
      <c r="L62" s="12"/>
    </row>
    <row r="63" spans="1:12" ht="12.5" x14ac:dyDescent="0.25">
      <c r="A63" s="12"/>
      <c r="B63" s="447"/>
      <c r="C63" s="448"/>
      <c r="D63" s="449"/>
      <c r="E63" s="3"/>
      <c r="F63" s="3"/>
      <c r="G63" s="4"/>
      <c r="H63" s="4"/>
      <c r="I63" s="26">
        <f t="shared" ref="I63:I71" si="12">G63*H63</f>
        <v>0</v>
      </c>
      <c r="J63" s="26" t="str">
        <f t="shared" ref="J63:J71" si="13">IF(E63="Interne Kosten",I63,"-")</f>
        <v>-</v>
      </c>
      <c r="K63" s="26" t="str">
        <f t="shared" ref="K63:K71" si="14">IF(E63="Externe Kosten",I63,"-")</f>
        <v>-</v>
      </c>
      <c r="L63" s="12"/>
    </row>
    <row r="64" spans="1:12" ht="12.5" x14ac:dyDescent="0.25">
      <c r="A64" s="12"/>
      <c r="B64" s="447"/>
      <c r="C64" s="448"/>
      <c r="D64" s="449"/>
      <c r="E64" s="3"/>
      <c r="F64" s="3"/>
      <c r="G64" s="4"/>
      <c r="H64" s="4"/>
      <c r="I64" s="26">
        <f t="shared" si="12"/>
        <v>0</v>
      </c>
      <c r="J64" s="26" t="str">
        <f t="shared" si="13"/>
        <v>-</v>
      </c>
      <c r="K64" s="26" t="str">
        <f t="shared" si="14"/>
        <v>-</v>
      </c>
      <c r="L64" s="12"/>
    </row>
    <row r="65" spans="1:12" ht="12.5" x14ac:dyDescent="0.25">
      <c r="A65" s="12"/>
      <c r="B65" s="447"/>
      <c r="C65" s="448"/>
      <c r="D65" s="449"/>
      <c r="E65" s="3"/>
      <c r="F65" s="3"/>
      <c r="G65" s="4"/>
      <c r="H65" s="4"/>
      <c r="I65" s="26">
        <f t="shared" si="12"/>
        <v>0</v>
      </c>
      <c r="J65" s="26" t="str">
        <f t="shared" si="13"/>
        <v>-</v>
      </c>
      <c r="K65" s="26" t="str">
        <f t="shared" si="14"/>
        <v>-</v>
      </c>
      <c r="L65" s="12"/>
    </row>
    <row r="66" spans="1:12" ht="12.5" x14ac:dyDescent="0.25">
      <c r="A66" s="12"/>
      <c r="B66" s="447"/>
      <c r="C66" s="448"/>
      <c r="D66" s="449"/>
      <c r="E66" s="3"/>
      <c r="F66" s="3"/>
      <c r="G66" s="4"/>
      <c r="H66" s="4"/>
      <c r="I66" s="26">
        <f t="shared" si="12"/>
        <v>0</v>
      </c>
      <c r="J66" s="26" t="str">
        <f t="shared" si="13"/>
        <v>-</v>
      </c>
      <c r="K66" s="26" t="str">
        <f t="shared" si="14"/>
        <v>-</v>
      </c>
      <c r="L66" s="12"/>
    </row>
    <row r="67" spans="1:12" ht="12.5" x14ac:dyDescent="0.25">
      <c r="A67" s="12"/>
      <c r="B67" s="447"/>
      <c r="C67" s="448"/>
      <c r="D67" s="449"/>
      <c r="E67" s="3"/>
      <c r="F67" s="3"/>
      <c r="G67" s="4"/>
      <c r="H67" s="4"/>
      <c r="I67" s="26">
        <f t="shared" si="12"/>
        <v>0</v>
      </c>
      <c r="J67" s="26" t="str">
        <f t="shared" si="13"/>
        <v>-</v>
      </c>
      <c r="K67" s="26" t="str">
        <f t="shared" si="14"/>
        <v>-</v>
      </c>
      <c r="L67" s="12"/>
    </row>
    <row r="68" spans="1:12" ht="12.5" x14ac:dyDescent="0.25">
      <c r="A68" s="12"/>
      <c r="B68" s="447"/>
      <c r="C68" s="448"/>
      <c r="D68" s="449"/>
      <c r="E68" s="3"/>
      <c r="F68" s="3"/>
      <c r="G68" s="4"/>
      <c r="H68" s="4"/>
      <c r="I68" s="26">
        <f t="shared" si="12"/>
        <v>0</v>
      </c>
      <c r="J68" s="26" t="str">
        <f t="shared" si="13"/>
        <v>-</v>
      </c>
      <c r="K68" s="26" t="str">
        <f t="shared" si="14"/>
        <v>-</v>
      </c>
      <c r="L68" s="12"/>
    </row>
    <row r="69" spans="1:12" ht="12.5" x14ac:dyDescent="0.25">
      <c r="A69" s="12"/>
      <c r="B69" s="447"/>
      <c r="C69" s="448"/>
      <c r="D69" s="449"/>
      <c r="E69" s="3"/>
      <c r="F69" s="3"/>
      <c r="G69" s="4"/>
      <c r="H69" s="4"/>
      <c r="I69" s="26">
        <f t="shared" si="12"/>
        <v>0</v>
      </c>
      <c r="J69" s="26" t="str">
        <f t="shared" si="13"/>
        <v>-</v>
      </c>
      <c r="K69" s="26" t="str">
        <f t="shared" si="14"/>
        <v>-</v>
      </c>
      <c r="L69" s="12"/>
    </row>
    <row r="70" spans="1:12" ht="12.5" x14ac:dyDescent="0.25">
      <c r="A70" s="12"/>
      <c r="B70" s="447"/>
      <c r="C70" s="448"/>
      <c r="D70" s="449"/>
      <c r="E70" s="3"/>
      <c r="F70" s="3"/>
      <c r="G70" s="4"/>
      <c r="H70" s="4"/>
      <c r="I70" s="26">
        <f t="shared" si="12"/>
        <v>0</v>
      </c>
      <c r="J70" s="26" t="str">
        <f t="shared" si="13"/>
        <v>-</v>
      </c>
      <c r="K70" s="26" t="str">
        <f t="shared" si="14"/>
        <v>-</v>
      </c>
      <c r="L70" s="12"/>
    </row>
    <row r="71" spans="1:12" ht="12.5" x14ac:dyDescent="0.25">
      <c r="A71" s="12"/>
      <c r="B71" s="447"/>
      <c r="C71" s="448"/>
      <c r="D71" s="449"/>
      <c r="E71" s="3"/>
      <c r="F71" s="3"/>
      <c r="G71" s="4"/>
      <c r="H71" s="4"/>
      <c r="I71" s="26">
        <f t="shared" si="12"/>
        <v>0</v>
      </c>
      <c r="J71" s="26" t="str">
        <f t="shared" si="13"/>
        <v>-</v>
      </c>
      <c r="K71" s="26" t="str">
        <f t="shared" si="14"/>
        <v>-</v>
      </c>
      <c r="L71" s="12"/>
    </row>
    <row r="72" spans="1:12" ht="12.5" x14ac:dyDescent="0.25">
      <c r="A72" s="12"/>
      <c r="B72" s="447"/>
      <c r="C72" s="448"/>
      <c r="D72" s="449"/>
      <c r="E72" s="3"/>
      <c r="F72" s="3"/>
      <c r="G72" s="4"/>
      <c r="H72" s="4"/>
      <c r="I72" s="26">
        <f t="shared" si="9"/>
        <v>0</v>
      </c>
      <c r="J72" s="26" t="str">
        <f t="shared" si="10"/>
        <v>-</v>
      </c>
      <c r="K72" s="26" t="str">
        <f t="shared" si="11"/>
        <v>-</v>
      </c>
      <c r="L72" s="12"/>
    </row>
    <row r="73" spans="1:12" ht="12.5" x14ac:dyDescent="0.25">
      <c r="A73" s="12"/>
      <c r="B73" s="447"/>
      <c r="C73" s="448"/>
      <c r="D73" s="449"/>
      <c r="E73" s="3"/>
      <c r="F73" s="3"/>
      <c r="G73" s="4"/>
      <c r="H73" s="4"/>
      <c r="I73" s="26">
        <f t="shared" si="9"/>
        <v>0</v>
      </c>
      <c r="J73" s="26" t="str">
        <f t="shared" si="10"/>
        <v>-</v>
      </c>
      <c r="K73" s="26" t="str">
        <f t="shared" si="11"/>
        <v>-</v>
      </c>
      <c r="L73" s="12"/>
    </row>
    <row r="74" spans="1:12" ht="12.5" x14ac:dyDescent="0.25">
      <c r="A74" s="12"/>
      <c r="B74" s="447"/>
      <c r="C74" s="448"/>
      <c r="D74" s="449"/>
      <c r="E74" s="3"/>
      <c r="F74" s="3"/>
      <c r="G74" s="4"/>
      <c r="H74" s="4"/>
      <c r="I74" s="26">
        <f t="shared" si="9"/>
        <v>0</v>
      </c>
      <c r="J74" s="26" t="str">
        <f t="shared" si="10"/>
        <v>-</v>
      </c>
      <c r="K74" s="26" t="str">
        <f t="shared" si="11"/>
        <v>-</v>
      </c>
      <c r="L74" s="12"/>
    </row>
    <row r="75" spans="1:12" ht="13" thickBot="1" x14ac:dyDescent="0.3">
      <c r="A75" s="12"/>
      <c r="B75" s="444"/>
      <c r="C75" s="445"/>
      <c r="D75" s="446"/>
      <c r="E75" s="3"/>
      <c r="F75" s="3"/>
      <c r="G75" s="4"/>
      <c r="H75" s="4"/>
      <c r="I75" s="26">
        <f t="shared" ref="I75" si="15">G75*H75</f>
        <v>0</v>
      </c>
      <c r="J75" s="26" t="str">
        <f t="shared" si="10"/>
        <v>-</v>
      </c>
      <c r="K75" s="26" t="str">
        <f t="shared" si="11"/>
        <v>-</v>
      </c>
      <c r="L75" s="12"/>
    </row>
    <row r="76" spans="1:12" ht="17.149999999999999" customHeight="1" x14ac:dyDescent="0.25">
      <c r="A76" s="12"/>
      <c r="B76" s="177"/>
      <c r="C76" s="32"/>
      <c r="D76" s="32"/>
      <c r="E76" s="32"/>
      <c r="F76" s="32"/>
      <c r="G76" s="32"/>
      <c r="H76" s="74" t="s">
        <v>0</v>
      </c>
      <c r="I76" s="9">
        <f>ROUND(SUM(I56:I75),0)</f>
        <v>0</v>
      </c>
      <c r="J76" s="71">
        <f>ROUND(SUM(J56:J75),0)</f>
        <v>0</v>
      </c>
      <c r="K76" s="71">
        <f>ROUND(SUM(K56:K75),0)</f>
        <v>0</v>
      </c>
      <c r="L76" s="12"/>
    </row>
    <row r="77" spans="1:12" ht="13" thickBot="1" x14ac:dyDescent="0.3">
      <c r="A77" s="12"/>
      <c r="B77" s="150"/>
      <c r="C77" s="151"/>
      <c r="D77" s="151"/>
      <c r="E77" s="151"/>
      <c r="F77" s="151"/>
      <c r="G77" s="151"/>
      <c r="H77" s="151"/>
      <c r="I77" s="151"/>
      <c r="J77" s="151"/>
      <c r="K77" s="152"/>
      <c r="L77" s="12"/>
    </row>
    <row r="78" spans="1:12" ht="34.5" customHeight="1" thickBot="1" x14ac:dyDescent="0.3">
      <c r="A78" s="12"/>
      <c r="B78" s="450" t="s">
        <v>78</v>
      </c>
      <c r="C78" s="451"/>
      <c r="D78" s="451"/>
      <c r="E78" s="451"/>
      <c r="F78" s="451"/>
      <c r="G78" s="451"/>
      <c r="H78" s="451"/>
      <c r="I78" s="451"/>
      <c r="J78" s="451"/>
      <c r="K78" s="452"/>
      <c r="L78" s="12"/>
    </row>
    <row r="79" spans="1:12" ht="52.5" customHeight="1" thickBot="1" x14ac:dyDescent="0.3">
      <c r="A79" s="12"/>
      <c r="B79" s="453" t="s">
        <v>49</v>
      </c>
      <c r="C79" s="454"/>
      <c r="D79" s="455"/>
      <c r="E79" s="72" t="s">
        <v>3</v>
      </c>
      <c r="F79" s="70" t="s">
        <v>1</v>
      </c>
      <c r="G79" s="70" t="s">
        <v>54</v>
      </c>
      <c r="H79" s="70" t="s">
        <v>30</v>
      </c>
      <c r="I79" s="70" t="s">
        <v>31</v>
      </c>
      <c r="J79" s="70" t="s">
        <v>12</v>
      </c>
      <c r="K79" s="70" t="s">
        <v>11</v>
      </c>
      <c r="L79" s="12"/>
    </row>
    <row r="80" spans="1:12" ht="12.5" x14ac:dyDescent="0.25">
      <c r="A80" s="12"/>
      <c r="B80" s="456" t="s">
        <v>47</v>
      </c>
      <c r="C80" s="457"/>
      <c r="D80" s="458"/>
      <c r="E80" s="1"/>
      <c r="F80" s="3"/>
      <c r="G80" s="4"/>
      <c r="H80" s="2"/>
      <c r="I80" s="25">
        <f>G80*H80</f>
        <v>0</v>
      </c>
      <c r="J80" s="25" t="str">
        <f>IF(E80="Interne Kosten",I80,"-")</f>
        <v>-</v>
      </c>
      <c r="K80" s="25" t="str">
        <f>IF(E80="Externe Kosten",I80,"-")</f>
        <v>-</v>
      </c>
      <c r="L80" s="12"/>
    </row>
    <row r="81" spans="1:12" ht="12.5" x14ac:dyDescent="0.25">
      <c r="A81" s="12"/>
      <c r="B81" s="447"/>
      <c r="C81" s="448"/>
      <c r="D81" s="449"/>
      <c r="E81" s="3"/>
      <c r="F81" s="3"/>
      <c r="G81" s="4"/>
      <c r="H81" s="4"/>
      <c r="I81" s="26">
        <f t="shared" ref="I81:I99" si="16">G81*H81</f>
        <v>0</v>
      </c>
      <c r="J81" s="26" t="str">
        <f t="shared" ref="J81:J99" si="17">IF(E81="Interne Kosten",I81,"-")</f>
        <v>-</v>
      </c>
      <c r="K81" s="26" t="str">
        <f t="shared" ref="K81:K99" si="18">IF(E81="Externe Kosten",I81,"-")</f>
        <v>-</v>
      </c>
      <c r="L81" s="12"/>
    </row>
    <row r="82" spans="1:12" ht="12.5" x14ac:dyDescent="0.25">
      <c r="A82" s="12"/>
      <c r="B82" s="447"/>
      <c r="C82" s="448"/>
      <c r="D82" s="449"/>
      <c r="E82" s="3"/>
      <c r="F82" s="3"/>
      <c r="G82" s="4"/>
      <c r="H82" s="4"/>
      <c r="I82" s="26">
        <f t="shared" si="16"/>
        <v>0</v>
      </c>
      <c r="J82" s="26" t="str">
        <f t="shared" si="17"/>
        <v>-</v>
      </c>
      <c r="K82" s="26" t="str">
        <f t="shared" si="18"/>
        <v>-</v>
      </c>
      <c r="L82" s="12"/>
    </row>
    <row r="83" spans="1:12" ht="12.5" x14ac:dyDescent="0.25">
      <c r="A83" s="12"/>
      <c r="B83" s="447"/>
      <c r="C83" s="448"/>
      <c r="D83" s="449"/>
      <c r="E83" s="3"/>
      <c r="F83" s="3"/>
      <c r="G83" s="4"/>
      <c r="H83" s="4"/>
      <c r="I83" s="26">
        <f t="shared" si="16"/>
        <v>0</v>
      </c>
      <c r="J83" s="26" t="str">
        <f t="shared" si="17"/>
        <v>-</v>
      </c>
      <c r="K83" s="26" t="str">
        <f t="shared" si="18"/>
        <v>-</v>
      </c>
      <c r="L83" s="12"/>
    </row>
    <row r="84" spans="1:12" ht="12.5" x14ac:dyDescent="0.25">
      <c r="A84" s="12"/>
      <c r="B84" s="447"/>
      <c r="C84" s="448"/>
      <c r="D84" s="449"/>
      <c r="E84" s="3"/>
      <c r="F84" s="3"/>
      <c r="G84" s="4"/>
      <c r="H84" s="4"/>
      <c r="I84" s="26">
        <f t="shared" si="16"/>
        <v>0</v>
      </c>
      <c r="J84" s="26" t="str">
        <f t="shared" si="17"/>
        <v>-</v>
      </c>
      <c r="K84" s="26" t="str">
        <f t="shared" si="18"/>
        <v>-</v>
      </c>
      <c r="L84" s="12"/>
    </row>
    <row r="85" spans="1:12" ht="12.5" x14ac:dyDescent="0.25">
      <c r="A85" s="12"/>
      <c r="B85" s="447"/>
      <c r="C85" s="448"/>
      <c r="D85" s="449"/>
      <c r="E85" s="3"/>
      <c r="F85" s="3"/>
      <c r="G85" s="4"/>
      <c r="H85" s="4"/>
      <c r="I85" s="26">
        <f t="shared" si="16"/>
        <v>0</v>
      </c>
      <c r="J85" s="26" t="str">
        <f t="shared" si="17"/>
        <v>-</v>
      </c>
      <c r="K85" s="26" t="str">
        <f t="shared" si="18"/>
        <v>-</v>
      </c>
      <c r="L85" s="12"/>
    </row>
    <row r="86" spans="1:12" ht="12.5" x14ac:dyDescent="0.25">
      <c r="A86" s="12"/>
      <c r="B86" s="447"/>
      <c r="C86" s="448"/>
      <c r="D86" s="449"/>
      <c r="E86" s="3"/>
      <c r="F86" s="3"/>
      <c r="G86" s="4"/>
      <c r="H86" s="4"/>
      <c r="I86" s="26">
        <f t="shared" si="16"/>
        <v>0</v>
      </c>
      <c r="J86" s="26" t="str">
        <f t="shared" si="17"/>
        <v>-</v>
      </c>
      <c r="K86" s="26" t="str">
        <f t="shared" si="18"/>
        <v>-</v>
      </c>
      <c r="L86" s="12"/>
    </row>
    <row r="87" spans="1:12" ht="12.5" x14ac:dyDescent="0.25">
      <c r="A87" s="12"/>
      <c r="B87" s="447"/>
      <c r="C87" s="448"/>
      <c r="D87" s="449"/>
      <c r="E87" s="3"/>
      <c r="F87" s="3"/>
      <c r="G87" s="4"/>
      <c r="H87" s="4"/>
      <c r="I87" s="26">
        <f t="shared" si="16"/>
        <v>0</v>
      </c>
      <c r="J87" s="26" t="str">
        <f t="shared" si="17"/>
        <v>-</v>
      </c>
      <c r="K87" s="26" t="str">
        <f t="shared" si="18"/>
        <v>-</v>
      </c>
      <c r="L87" s="12"/>
    </row>
    <row r="88" spans="1:12" ht="12.5" x14ac:dyDescent="0.25">
      <c r="A88" s="12"/>
      <c r="B88" s="447"/>
      <c r="C88" s="448"/>
      <c r="D88" s="449"/>
      <c r="E88" s="3"/>
      <c r="F88" s="3"/>
      <c r="G88" s="4"/>
      <c r="H88" s="4"/>
      <c r="I88" s="26">
        <f t="shared" si="16"/>
        <v>0</v>
      </c>
      <c r="J88" s="26" t="str">
        <f t="shared" si="17"/>
        <v>-</v>
      </c>
      <c r="K88" s="26" t="str">
        <f t="shared" si="18"/>
        <v>-</v>
      </c>
      <c r="L88" s="12"/>
    </row>
    <row r="89" spans="1:12" ht="12.5" x14ac:dyDescent="0.25">
      <c r="A89" s="12"/>
      <c r="B89" s="447"/>
      <c r="C89" s="448"/>
      <c r="D89" s="449"/>
      <c r="E89" s="3"/>
      <c r="F89" s="3"/>
      <c r="G89" s="4"/>
      <c r="H89" s="4"/>
      <c r="I89" s="26">
        <f t="shared" si="16"/>
        <v>0</v>
      </c>
      <c r="J89" s="26" t="str">
        <f t="shared" si="17"/>
        <v>-</v>
      </c>
      <c r="K89" s="26" t="str">
        <f t="shared" si="18"/>
        <v>-</v>
      </c>
      <c r="L89" s="12"/>
    </row>
    <row r="90" spans="1:12" ht="12.5" x14ac:dyDescent="0.25">
      <c r="A90" s="12"/>
      <c r="B90" s="447"/>
      <c r="C90" s="448"/>
      <c r="D90" s="449"/>
      <c r="E90" s="3"/>
      <c r="F90" s="3"/>
      <c r="G90" s="4"/>
      <c r="H90" s="4"/>
      <c r="I90" s="26">
        <f t="shared" si="16"/>
        <v>0</v>
      </c>
      <c r="J90" s="26" t="str">
        <f t="shared" si="17"/>
        <v>-</v>
      </c>
      <c r="K90" s="26" t="str">
        <f t="shared" si="18"/>
        <v>-</v>
      </c>
      <c r="L90" s="12"/>
    </row>
    <row r="91" spans="1:12" ht="12.5" x14ac:dyDescent="0.25">
      <c r="A91" s="12"/>
      <c r="B91" s="447"/>
      <c r="C91" s="448"/>
      <c r="D91" s="449"/>
      <c r="E91" s="3"/>
      <c r="F91" s="3"/>
      <c r="G91" s="4"/>
      <c r="H91" s="4"/>
      <c r="I91" s="26">
        <f t="shared" si="16"/>
        <v>0</v>
      </c>
      <c r="J91" s="26" t="str">
        <f t="shared" si="17"/>
        <v>-</v>
      </c>
      <c r="K91" s="26" t="str">
        <f t="shared" si="18"/>
        <v>-</v>
      </c>
      <c r="L91" s="12"/>
    </row>
    <row r="92" spans="1:12" ht="12.5" x14ac:dyDescent="0.25">
      <c r="A92" s="12"/>
      <c r="B92" s="447"/>
      <c r="C92" s="448"/>
      <c r="D92" s="449"/>
      <c r="E92" s="3"/>
      <c r="F92" s="3"/>
      <c r="G92" s="4"/>
      <c r="H92" s="4"/>
      <c r="I92" s="26">
        <f t="shared" si="16"/>
        <v>0</v>
      </c>
      <c r="J92" s="26" t="str">
        <f t="shared" si="17"/>
        <v>-</v>
      </c>
      <c r="K92" s="26" t="str">
        <f t="shared" si="18"/>
        <v>-</v>
      </c>
      <c r="L92" s="12"/>
    </row>
    <row r="93" spans="1:12" ht="12.5" x14ac:dyDescent="0.25">
      <c r="A93" s="12"/>
      <c r="B93" s="447"/>
      <c r="C93" s="448"/>
      <c r="D93" s="449"/>
      <c r="E93" s="3"/>
      <c r="F93" s="3"/>
      <c r="G93" s="4"/>
      <c r="H93" s="4"/>
      <c r="I93" s="26">
        <f t="shared" si="16"/>
        <v>0</v>
      </c>
      <c r="J93" s="26" t="str">
        <f t="shared" si="17"/>
        <v>-</v>
      </c>
      <c r="K93" s="26" t="str">
        <f t="shared" si="18"/>
        <v>-</v>
      </c>
      <c r="L93" s="12"/>
    </row>
    <row r="94" spans="1:12" ht="12.5" x14ac:dyDescent="0.25">
      <c r="A94" s="12"/>
      <c r="B94" s="447"/>
      <c r="C94" s="448"/>
      <c r="D94" s="449"/>
      <c r="E94" s="3"/>
      <c r="F94" s="3"/>
      <c r="G94" s="4"/>
      <c r="H94" s="4"/>
      <c r="I94" s="26">
        <f t="shared" si="16"/>
        <v>0</v>
      </c>
      <c r="J94" s="26" t="str">
        <f t="shared" si="17"/>
        <v>-</v>
      </c>
      <c r="K94" s="26" t="str">
        <f t="shared" si="18"/>
        <v>-</v>
      </c>
      <c r="L94" s="12"/>
    </row>
    <row r="95" spans="1:12" ht="12.5" x14ac:dyDescent="0.25">
      <c r="A95" s="12"/>
      <c r="B95" s="447"/>
      <c r="C95" s="448"/>
      <c r="D95" s="449"/>
      <c r="E95" s="3"/>
      <c r="F95" s="3"/>
      <c r="G95" s="4"/>
      <c r="H95" s="4"/>
      <c r="I95" s="26">
        <f t="shared" si="16"/>
        <v>0</v>
      </c>
      <c r="J95" s="26" t="str">
        <f t="shared" si="17"/>
        <v>-</v>
      </c>
      <c r="K95" s="26" t="str">
        <f t="shared" si="18"/>
        <v>-</v>
      </c>
      <c r="L95" s="12"/>
    </row>
    <row r="96" spans="1:12" ht="12.5" x14ac:dyDescent="0.25">
      <c r="A96" s="12"/>
      <c r="B96" s="447"/>
      <c r="C96" s="448"/>
      <c r="D96" s="449"/>
      <c r="E96" s="3"/>
      <c r="F96" s="3"/>
      <c r="G96" s="4"/>
      <c r="H96" s="4"/>
      <c r="I96" s="26">
        <f t="shared" si="16"/>
        <v>0</v>
      </c>
      <c r="J96" s="26" t="str">
        <f t="shared" si="17"/>
        <v>-</v>
      </c>
      <c r="K96" s="26" t="str">
        <f t="shared" si="18"/>
        <v>-</v>
      </c>
      <c r="L96" s="12"/>
    </row>
    <row r="97" spans="1:12" ht="12.5" x14ac:dyDescent="0.25">
      <c r="A97" s="12"/>
      <c r="B97" s="447"/>
      <c r="C97" s="448"/>
      <c r="D97" s="449"/>
      <c r="E97" s="3"/>
      <c r="F97" s="3"/>
      <c r="G97" s="4"/>
      <c r="H97" s="4"/>
      <c r="I97" s="26">
        <f t="shared" si="16"/>
        <v>0</v>
      </c>
      <c r="J97" s="26" t="str">
        <f t="shared" si="17"/>
        <v>-</v>
      </c>
      <c r="K97" s="26" t="str">
        <f t="shared" si="18"/>
        <v>-</v>
      </c>
      <c r="L97" s="12"/>
    </row>
    <row r="98" spans="1:12" ht="12.5" x14ac:dyDescent="0.25">
      <c r="A98" s="12"/>
      <c r="B98" s="447"/>
      <c r="C98" s="448"/>
      <c r="D98" s="449"/>
      <c r="E98" s="3"/>
      <c r="F98" s="3"/>
      <c r="G98" s="4"/>
      <c r="H98" s="4"/>
      <c r="I98" s="26">
        <f t="shared" si="16"/>
        <v>0</v>
      </c>
      <c r="J98" s="26" t="str">
        <f t="shared" si="17"/>
        <v>-</v>
      </c>
      <c r="K98" s="26" t="str">
        <f t="shared" si="18"/>
        <v>-</v>
      </c>
      <c r="L98" s="12"/>
    </row>
    <row r="99" spans="1:12" ht="13" thickBot="1" x14ac:dyDescent="0.3">
      <c r="A99" s="12"/>
      <c r="B99" s="444"/>
      <c r="C99" s="445"/>
      <c r="D99" s="446"/>
      <c r="E99" s="3"/>
      <c r="F99" s="3"/>
      <c r="G99" s="4"/>
      <c r="H99" s="4"/>
      <c r="I99" s="26">
        <f t="shared" si="16"/>
        <v>0</v>
      </c>
      <c r="J99" s="26" t="str">
        <f t="shared" si="17"/>
        <v>-</v>
      </c>
      <c r="K99" s="26" t="str">
        <f t="shared" si="18"/>
        <v>-</v>
      </c>
      <c r="L99" s="12"/>
    </row>
    <row r="100" spans="1:12" ht="13" x14ac:dyDescent="0.25">
      <c r="A100" s="12"/>
      <c r="B100" s="177"/>
      <c r="C100" s="32"/>
      <c r="D100" s="32"/>
      <c r="E100" s="32"/>
      <c r="F100" s="32"/>
      <c r="G100" s="32"/>
      <c r="H100" s="74" t="s">
        <v>0</v>
      </c>
      <c r="I100" s="9">
        <f>ROUND(SUM(I80:I99),0)</f>
        <v>0</v>
      </c>
      <c r="J100" s="71">
        <f>ROUND(SUM(J80:J99),0)</f>
        <v>0</v>
      </c>
      <c r="K100" s="71">
        <f>ROUND(SUM(K80:K99),0)</f>
        <v>0</v>
      </c>
      <c r="L100" s="12"/>
    </row>
    <row r="101" spans="1:12" ht="13" x14ac:dyDescent="0.25">
      <c r="A101" s="12"/>
      <c r="B101" s="176"/>
      <c r="C101" s="294"/>
      <c r="D101" s="294"/>
      <c r="E101" s="294"/>
      <c r="F101" s="294"/>
      <c r="G101" s="294"/>
      <c r="H101" s="145"/>
      <c r="I101" s="145"/>
      <c r="J101" s="153"/>
      <c r="K101" s="153"/>
      <c r="L101" s="37"/>
    </row>
    <row r="102" spans="1:12" ht="33.75" customHeight="1" x14ac:dyDescent="0.25">
      <c r="A102" s="12"/>
      <c r="B102" s="470" t="s">
        <v>74</v>
      </c>
      <c r="C102" s="471"/>
      <c r="D102" s="471"/>
      <c r="E102" s="471"/>
      <c r="F102" s="471"/>
      <c r="G102" s="471"/>
      <c r="H102" s="471"/>
      <c r="I102" s="471"/>
      <c r="J102" s="471"/>
      <c r="K102" s="472"/>
      <c r="L102" s="12"/>
    </row>
    <row r="103" spans="1:12" ht="12.65" customHeight="1" x14ac:dyDescent="0.25">
      <c r="A103" s="12"/>
      <c r="B103" s="438"/>
      <c r="C103" s="439"/>
      <c r="D103" s="440"/>
      <c r="E103" s="12"/>
      <c r="F103" s="12"/>
      <c r="G103" s="12"/>
      <c r="H103" s="12"/>
      <c r="I103" s="12"/>
      <c r="J103" s="12"/>
      <c r="K103" s="12"/>
      <c r="L103" s="12"/>
    </row>
    <row r="104" spans="1:12" ht="13" hidden="1" customHeight="1" x14ac:dyDescent="0.25">
      <c r="A104" s="12"/>
      <c r="B104" s="441"/>
      <c r="C104" s="442"/>
      <c r="D104" s="443"/>
      <c r="E104" s="20"/>
      <c r="F104" s="12"/>
      <c r="G104" s="12"/>
      <c r="H104" s="20"/>
      <c r="I104" s="12"/>
      <c r="J104" s="12"/>
      <c r="K104" s="12"/>
      <c r="L104" s="12"/>
    </row>
    <row r="105" spans="1:12" ht="12.65" hidden="1" customHeight="1" x14ac:dyDescent="0.25">
      <c r="A105" s="10"/>
      <c r="B105" s="10"/>
      <c r="C105" s="10"/>
      <c r="D105" s="10"/>
      <c r="E105" s="10"/>
      <c r="F105" s="10"/>
      <c r="G105" s="10"/>
      <c r="H105" s="10"/>
      <c r="I105" s="10"/>
      <c r="J105" s="10"/>
      <c r="K105" s="10"/>
      <c r="L105" s="10"/>
    </row>
    <row r="110" spans="1:12" ht="13" hidden="1" customHeight="1" x14ac:dyDescent="0.3">
      <c r="B110" s="18"/>
      <c r="C110" s="18"/>
      <c r="D110" s="18"/>
      <c r="E110" s="18"/>
      <c r="H110" s="18"/>
    </row>
  </sheetData>
  <sheetProtection algorithmName="SHA-512" hashValue="Jx+0OFLAgsNWrYcAbuW+xy2qWgeIlrdRs+i7eVki4R5REJik32hDIMtirIJFwoNunNRDo9040cov0v3uevGtng==" saltValue="cCqjqE/+xUJeGPfb1TYJ1g==" spinCount="100000" sheet="1" selectLockedCells="1"/>
  <mergeCells count="51">
    <mergeCell ref="B96:D96"/>
    <mergeCell ref="B97:D97"/>
    <mergeCell ref="B98:D98"/>
    <mergeCell ref="B99:D99"/>
    <mergeCell ref="B102:K102"/>
    <mergeCell ref="B91:D91"/>
    <mergeCell ref="B92:D92"/>
    <mergeCell ref="B93:D93"/>
    <mergeCell ref="B94:D94"/>
    <mergeCell ref="B95:D95"/>
    <mergeCell ref="B86:D86"/>
    <mergeCell ref="B87:D87"/>
    <mergeCell ref="B88:D88"/>
    <mergeCell ref="B89:D89"/>
    <mergeCell ref="B90:D90"/>
    <mergeCell ref="B2:I3"/>
    <mergeCell ref="B67:D67"/>
    <mergeCell ref="B68:D68"/>
    <mergeCell ref="H5:K6"/>
    <mergeCell ref="H52:K52"/>
    <mergeCell ref="B8:K8"/>
    <mergeCell ref="B69:D69"/>
    <mergeCell ref="B65:D65"/>
    <mergeCell ref="B55:D55"/>
    <mergeCell ref="B54:K54"/>
    <mergeCell ref="B63:D63"/>
    <mergeCell ref="B64:D64"/>
    <mergeCell ref="B56:D56"/>
    <mergeCell ref="B57:D57"/>
    <mergeCell ref="B58:D58"/>
    <mergeCell ref="B59:D59"/>
    <mergeCell ref="B60:D60"/>
    <mergeCell ref="B61:D61"/>
    <mergeCell ref="B62:D62"/>
    <mergeCell ref="B66:D66"/>
    <mergeCell ref="B103:D103"/>
    <mergeCell ref="B104:D104"/>
    <mergeCell ref="B75:D75"/>
    <mergeCell ref="B74:D74"/>
    <mergeCell ref="B70:D70"/>
    <mergeCell ref="B71:D71"/>
    <mergeCell ref="B72:D72"/>
    <mergeCell ref="B73:D73"/>
    <mergeCell ref="B78:K78"/>
    <mergeCell ref="B79:D79"/>
    <mergeCell ref="B80:D80"/>
    <mergeCell ref="B81:D81"/>
    <mergeCell ref="B82:D82"/>
    <mergeCell ref="B83:D83"/>
    <mergeCell ref="B84:D84"/>
    <mergeCell ref="B85:D85"/>
  </mergeCells>
  <conditionalFormatting sqref="G10:G49">
    <cfRule type="cellIs" dxfId="44" priority="4" operator="greaterThanOrEqual">
      <formula>100000</formula>
    </cfRule>
  </conditionalFormatting>
  <conditionalFormatting sqref="G56:G75">
    <cfRule type="cellIs" dxfId="42" priority="3" operator="greaterThanOrEqual">
      <formula>100000</formula>
    </cfRule>
  </conditionalFormatting>
  <conditionalFormatting sqref="G80:G99">
    <cfRule type="cellIs" dxfId="41" priority="1" operator="greaterThanOrEqual">
      <formula>100000</formula>
    </cfRule>
  </conditionalFormatting>
  <conditionalFormatting sqref="J10:K49">
    <cfRule type="expression" dxfId="38" priority="14">
      <formula>#REF!="Pilot-/Demonstrationsprojekt (P+D)"</formula>
    </cfRule>
  </conditionalFormatting>
  <conditionalFormatting sqref="J56:K75">
    <cfRule type="expression" dxfId="36" priority="12">
      <formula>#REF!="Pilot-/Demonstrationsprojekt (P+D)"</formula>
    </cfRule>
  </conditionalFormatting>
  <conditionalFormatting sqref="J80:K99">
    <cfRule type="expression" dxfId="35" priority="2">
      <formula>#REF!="Pilot-/Demonstrationsprojekt (P+D)"</formula>
    </cfRule>
  </conditionalFormatting>
  <dataValidations count="1">
    <dataValidation allowBlank="1" showInputMessage="1" showErrorMessage="1" sqref="D12:D48 D56:D75 D80:D99" xr:uid="{E8CECFDA-3C7F-4263-BC40-E698F5DF52CD}"/>
  </dataValidations>
  <pageMargins left="0.23622047244094491" right="0.23622047244094491" top="0.74803149606299213" bottom="0.74803149606299213" header="0.31496062992125984" footer="0.31496062992125984"/>
  <pageSetup paperSize="9" scale="37"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9" id="{FCE8894E-5FD5-4DBE-8862-E2D1EC92B960}">
            <xm:f>'(4) Finanzierung &amp; Finanzhilfe'!$K$24&lt;&gt;#REF!+$K$50</xm:f>
            <x14:dxf>
              <fill>
                <patternFill>
                  <bgColor rgb="FFFF0000"/>
                </patternFill>
              </fill>
            </x14:dxf>
          </x14:cfRule>
          <xm:sqref>G50:G53</xm:sqref>
        </x14:conditionalFormatting>
        <x14:conditionalFormatting xmlns:xm="http://schemas.microsoft.com/office/excel/2006/main">
          <x14:cfRule type="expression" priority="7" id="{3E64E25B-C682-4666-BF51-ACAE2F678081}">
            <xm:f>'(4) Finanzierung &amp; Finanzhilfe'!$K$24&lt;&gt;#REF!+$K$50</xm:f>
            <x14:dxf>
              <fill>
                <patternFill>
                  <bgColor rgb="FFFF0000"/>
                </patternFill>
              </fill>
            </x14:dxf>
          </x14:cfRule>
          <xm:sqref>G76:K76</xm:sqref>
        </x14:conditionalFormatting>
        <x14:conditionalFormatting xmlns:xm="http://schemas.microsoft.com/office/excel/2006/main">
          <x14:cfRule type="expression" priority="16" id="{06BB0373-087B-4E73-B536-DBAB10CCB729}">
            <xm:f>'(4) Finanzierung &amp; Finanzhilfe'!$K$24&lt;&gt;#REF!+$K$50</xm:f>
            <x14:dxf>
              <fill>
                <patternFill>
                  <bgColor rgb="FFFF0000"/>
                </patternFill>
              </fill>
            </x14:dxf>
          </x14:cfRule>
          <xm:sqref>H50:I50</xm:sqref>
        </x14:conditionalFormatting>
        <x14:conditionalFormatting xmlns:xm="http://schemas.microsoft.com/office/excel/2006/main">
          <x14:cfRule type="expression" priority="19" id="{A544D8EA-3A5B-4FC1-A435-6F4F93B8D57B}">
            <xm:f>'(4) Finanzierung &amp; Finanzhilfe'!$K$24&lt;&gt;#REF!+$K$50</xm:f>
            <x14:dxf>
              <fill>
                <patternFill>
                  <bgColor rgb="FFFF0000"/>
                </patternFill>
              </fill>
            </x14:dxf>
          </x14:cfRule>
          <xm:sqref>J50:K51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F27454F-3019-4445-8444-229236154E93}">
          <x14:formula1>
            <xm:f>Legende!$A$2:$A$8</xm:f>
          </x14:formula1>
          <xm:sqref>E10:E49 E56:E75</xm:sqref>
        </x14:dataValidation>
        <x14:dataValidation type="list" allowBlank="1" showInputMessage="1" showErrorMessage="1" xr:uid="{AA362B21-FC08-4842-B546-EDF1C1F28D9D}">
          <x14:formula1>
            <xm:f>'(1) Übersicht'!$E$15:$E$25</xm:f>
          </x14:formula1>
          <xm:sqref>F10:F49 F56:F75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C50A-4C0D-4710-B742-39B103861F97}">
  <sheetPr>
    <pageSetUpPr fitToPage="1"/>
  </sheetPr>
  <dimension ref="A1:V82"/>
  <sheetViews>
    <sheetView topLeftCell="A2"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8.26953125" customWidth="1"/>
    <col min="8" max="8" width="13.453125" customWidth="1"/>
    <col min="9" max="9" width="10.81640625" customWidth="1"/>
    <col min="10" max="10" width="9.7265625" hidden="1" customWidth="1"/>
    <col min="11" max="11" width="10.54296875" hidden="1" customWidth="1"/>
    <col min="12" max="12" width="2.7265625" customWidth="1"/>
    <col min="13" max="22" width="0" hidden="1" customWidth="1"/>
    <col min="23" max="16384" width="11.453125" hidden="1"/>
  </cols>
  <sheetData>
    <row r="1" spans="1:15" ht="3.75" customHeight="1" x14ac:dyDescent="0.25">
      <c r="A1" s="12"/>
      <c r="B1" s="27"/>
      <c r="C1" s="13"/>
      <c r="D1" s="13"/>
      <c r="E1" s="13"/>
      <c r="F1" s="13"/>
      <c r="G1" s="13"/>
      <c r="H1" s="13"/>
      <c r="I1" s="13"/>
      <c r="J1" s="13"/>
      <c r="K1" s="13"/>
      <c r="L1" s="12"/>
    </row>
    <row r="2" spans="1:15" ht="148.5" customHeight="1" x14ac:dyDescent="0.25">
      <c r="A2" s="14"/>
      <c r="B2" s="474" t="s">
        <v>136</v>
      </c>
      <c r="C2" s="475"/>
      <c r="D2" s="475"/>
      <c r="E2" s="475"/>
      <c r="F2" s="475"/>
      <c r="G2" s="475"/>
      <c r="H2" s="475"/>
      <c r="I2" s="476"/>
      <c r="J2" s="237"/>
      <c r="K2" s="238"/>
      <c r="L2" s="17"/>
    </row>
    <row r="3" spans="1:15" ht="13" thickBot="1" x14ac:dyDescent="0.3">
      <c r="A3" s="12"/>
      <c r="B3" s="29"/>
      <c r="C3" s="22"/>
      <c r="D3" s="22"/>
      <c r="E3" s="22"/>
      <c r="F3" s="22"/>
      <c r="G3" s="22"/>
      <c r="H3" s="22"/>
      <c r="I3" s="22"/>
      <c r="J3" s="22"/>
      <c r="K3" s="22"/>
      <c r="L3" s="12"/>
    </row>
    <row r="4" spans="1:15" ht="36.75" customHeight="1" x14ac:dyDescent="0.25">
      <c r="A4" s="14"/>
      <c r="B4" s="85"/>
      <c r="C4" s="143"/>
      <c r="D4" s="295" t="s">
        <v>75</v>
      </c>
      <c r="E4" s="296" t="s">
        <v>76</v>
      </c>
      <c r="F4" s="82" t="s">
        <v>69</v>
      </c>
      <c r="G4" s="480" t="str">
        <f>IF(MAX(G9:G48)&gt;=100000, "Bitte Kostenpositionen über CHF 100'000 im Annex mit Offerten oder quellenbasierten Erläuterungen plausibilisieren", "")</f>
        <v/>
      </c>
      <c r="H4" s="468"/>
      <c r="I4" s="468"/>
      <c r="J4" s="257"/>
      <c r="K4" s="271"/>
      <c r="L4" s="12"/>
    </row>
    <row r="5" spans="1:15" ht="21.65" customHeight="1" thickBot="1" x14ac:dyDescent="0.3">
      <c r="A5" s="14"/>
      <c r="B5" s="91"/>
      <c r="C5" s="234"/>
      <c r="D5" s="75">
        <f>$I$49</f>
        <v>0</v>
      </c>
      <c r="E5" s="76">
        <f>$I$74</f>
        <v>0</v>
      </c>
      <c r="F5" s="77">
        <f>D5-E5</f>
        <v>0</v>
      </c>
      <c r="G5" s="480"/>
      <c r="H5" s="468"/>
      <c r="I5" s="468"/>
      <c r="J5" s="257"/>
      <c r="K5" s="271"/>
      <c r="L5" s="12"/>
    </row>
    <row r="6" spans="1:15" ht="13" thickBot="1" x14ac:dyDescent="0.3">
      <c r="A6" s="14"/>
      <c r="B6" s="91"/>
      <c r="C6" s="91"/>
      <c r="D6" s="91"/>
      <c r="E6" s="91"/>
      <c r="F6" s="91"/>
      <c r="G6" s="91"/>
      <c r="H6" s="91"/>
      <c r="I6" s="91"/>
      <c r="J6" s="91"/>
      <c r="K6" s="91"/>
      <c r="L6" s="12"/>
    </row>
    <row r="7" spans="1:15" ht="34.5" customHeight="1" thickBot="1" x14ac:dyDescent="0.3">
      <c r="A7" s="14"/>
      <c r="B7" s="450" t="s">
        <v>77</v>
      </c>
      <c r="C7" s="451"/>
      <c r="D7" s="451"/>
      <c r="E7" s="451"/>
      <c r="F7" s="451"/>
      <c r="G7" s="451"/>
      <c r="H7" s="451"/>
      <c r="I7" s="451"/>
      <c r="J7" s="451"/>
      <c r="K7" s="452"/>
      <c r="L7" s="12"/>
    </row>
    <row r="8" spans="1:15" ht="80.150000000000006" customHeight="1" thickBot="1" x14ac:dyDescent="0.3">
      <c r="A8" s="14"/>
      <c r="B8" s="195" t="s">
        <v>57</v>
      </c>
      <c r="C8" s="196" t="s">
        <v>56</v>
      </c>
      <c r="D8" s="197" t="s">
        <v>58</v>
      </c>
      <c r="E8" s="72" t="s">
        <v>3</v>
      </c>
      <c r="F8" s="70" t="s">
        <v>1</v>
      </c>
      <c r="G8" s="31" t="s">
        <v>55</v>
      </c>
      <c r="H8" s="70" t="s">
        <v>32</v>
      </c>
      <c r="I8" s="70" t="s">
        <v>31</v>
      </c>
      <c r="J8" s="239" t="s">
        <v>12</v>
      </c>
      <c r="K8" s="239" t="s">
        <v>11</v>
      </c>
      <c r="L8" s="12"/>
    </row>
    <row r="9" spans="1:15" ht="12.75" customHeight="1" x14ac:dyDescent="0.25">
      <c r="A9" s="14"/>
      <c r="B9" s="188"/>
      <c r="C9" s="185"/>
      <c r="D9" s="189"/>
      <c r="E9" s="1"/>
      <c r="F9" s="1"/>
      <c r="G9" s="4"/>
      <c r="H9" s="2"/>
      <c r="I9" s="25">
        <f>G9*H9</f>
        <v>0</v>
      </c>
      <c r="J9" s="25" t="str">
        <f>IF(E9="Interne Kosten",I9,"-")</f>
        <v>-</v>
      </c>
      <c r="K9" s="25" t="str">
        <f>IF(E9="Externe Kosten",I9,"-")</f>
        <v>-</v>
      </c>
      <c r="L9" s="17"/>
    </row>
    <row r="10" spans="1:15" ht="12.5" x14ac:dyDescent="0.25">
      <c r="A10" s="14"/>
      <c r="B10" s="190"/>
      <c r="C10" s="186"/>
      <c r="D10" s="191"/>
      <c r="E10" s="3"/>
      <c r="F10" s="3"/>
      <c r="G10" s="4"/>
      <c r="H10" s="4"/>
      <c r="I10" s="26">
        <f t="shared" ref="I10:I14" si="0">G10*H10</f>
        <v>0</v>
      </c>
      <c r="J10" s="26" t="str">
        <f t="shared" ref="J10:J48" si="1">IF(E10="Interne Kosten",I10,"-")</f>
        <v>-</v>
      </c>
      <c r="K10" s="26" t="str">
        <f>IF(E10="Externe Kosten",I10,"-")</f>
        <v>-</v>
      </c>
      <c r="L10" s="17"/>
    </row>
    <row r="11" spans="1:15" ht="12.5" x14ac:dyDescent="0.25">
      <c r="A11" s="14"/>
      <c r="B11" s="190"/>
      <c r="C11" s="186"/>
      <c r="D11" s="191"/>
      <c r="E11" s="3"/>
      <c r="F11" s="3"/>
      <c r="G11" s="4"/>
      <c r="H11" s="4"/>
      <c r="I11" s="26">
        <f t="shared" si="0"/>
        <v>0</v>
      </c>
      <c r="J11" s="26" t="str">
        <f t="shared" si="1"/>
        <v>-</v>
      </c>
      <c r="K11" s="26" t="str">
        <f t="shared" ref="K11:K48" si="2">IF(E11="Externe Kosten",I11,"-")</f>
        <v>-</v>
      </c>
      <c r="L11" s="17"/>
    </row>
    <row r="12" spans="1:15" ht="13" x14ac:dyDescent="0.3">
      <c r="A12" s="14"/>
      <c r="B12" s="190"/>
      <c r="C12" s="186"/>
      <c r="D12" s="191"/>
      <c r="E12" s="3"/>
      <c r="F12" s="3"/>
      <c r="G12" s="4"/>
      <c r="H12" s="4"/>
      <c r="I12" s="26">
        <f t="shared" si="0"/>
        <v>0</v>
      </c>
      <c r="J12" s="26" t="str">
        <f t="shared" si="1"/>
        <v>-</v>
      </c>
      <c r="K12" s="26" t="str">
        <f t="shared" si="2"/>
        <v>-</v>
      </c>
      <c r="L12" s="23"/>
      <c r="M12" s="18"/>
      <c r="N12" s="18"/>
      <c r="O12" s="18"/>
    </row>
    <row r="13" spans="1:15" ht="12.5" x14ac:dyDescent="0.25">
      <c r="A13" s="14"/>
      <c r="B13" s="190"/>
      <c r="C13" s="186"/>
      <c r="D13" s="191"/>
      <c r="E13" s="3"/>
      <c r="F13" s="69"/>
      <c r="G13" s="4"/>
      <c r="H13" s="4"/>
      <c r="I13" s="26">
        <f t="shared" si="0"/>
        <v>0</v>
      </c>
      <c r="J13" s="26" t="str">
        <f t="shared" si="1"/>
        <v>-</v>
      </c>
      <c r="K13" s="26" t="str">
        <f t="shared" si="2"/>
        <v>-</v>
      </c>
      <c r="L13" s="17"/>
    </row>
    <row r="14" spans="1:15" ht="12.5" x14ac:dyDescent="0.25">
      <c r="A14" s="14"/>
      <c r="B14" s="190"/>
      <c r="C14" s="186"/>
      <c r="D14" s="191"/>
      <c r="E14" s="3"/>
      <c r="F14" s="3"/>
      <c r="G14" s="4"/>
      <c r="H14" s="4"/>
      <c r="I14" s="26">
        <f t="shared" si="0"/>
        <v>0</v>
      </c>
      <c r="J14" s="26" t="str">
        <f t="shared" si="1"/>
        <v>-</v>
      </c>
      <c r="K14" s="26" t="str">
        <f t="shared" si="2"/>
        <v>-</v>
      </c>
      <c r="L14" s="17"/>
    </row>
    <row r="15" spans="1:15" ht="12.5" x14ac:dyDescent="0.25">
      <c r="A15" s="14"/>
      <c r="B15" s="190"/>
      <c r="C15" s="186"/>
      <c r="D15" s="191"/>
      <c r="E15" s="3"/>
      <c r="F15" s="3"/>
      <c r="G15" s="4"/>
      <c r="H15" s="4"/>
      <c r="I15" s="26">
        <f t="shared" ref="I15:I48" si="3">G15*H15</f>
        <v>0</v>
      </c>
      <c r="J15" s="26" t="str">
        <f t="shared" si="1"/>
        <v>-</v>
      </c>
      <c r="K15" s="26" t="str">
        <f t="shared" si="2"/>
        <v>-</v>
      </c>
      <c r="L15" s="17"/>
    </row>
    <row r="16" spans="1:15" ht="12.5" x14ac:dyDescent="0.25">
      <c r="A16" s="14"/>
      <c r="B16" s="190"/>
      <c r="C16" s="186"/>
      <c r="D16" s="191"/>
      <c r="E16" s="3"/>
      <c r="F16" s="3"/>
      <c r="G16" s="4"/>
      <c r="H16" s="4"/>
      <c r="I16" s="26">
        <f t="shared" si="3"/>
        <v>0</v>
      </c>
      <c r="J16" s="26" t="str">
        <f t="shared" si="1"/>
        <v>-</v>
      </c>
      <c r="K16" s="26" t="str">
        <f t="shared" si="2"/>
        <v>-</v>
      </c>
      <c r="L16" s="17"/>
    </row>
    <row r="17" spans="1:15" ht="12.5" x14ac:dyDescent="0.25">
      <c r="A17" s="14"/>
      <c r="B17" s="190"/>
      <c r="C17" s="186"/>
      <c r="D17" s="191"/>
      <c r="E17" s="3"/>
      <c r="F17" s="3"/>
      <c r="G17" s="4"/>
      <c r="H17" s="4"/>
      <c r="I17" s="26">
        <f t="shared" si="3"/>
        <v>0</v>
      </c>
      <c r="J17" s="26" t="str">
        <f t="shared" si="1"/>
        <v>-</v>
      </c>
      <c r="K17" s="26" t="str">
        <f t="shared" si="2"/>
        <v>-</v>
      </c>
      <c r="L17" s="17"/>
    </row>
    <row r="18" spans="1:15" ht="12.5" x14ac:dyDescent="0.25">
      <c r="A18" s="14"/>
      <c r="B18" s="190"/>
      <c r="C18" s="186"/>
      <c r="D18" s="191"/>
      <c r="E18" s="3"/>
      <c r="F18" s="3"/>
      <c r="G18" s="4"/>
      <c r="H18" s="4"/>
      <c r="I18" s="26">
        <f t="shared" si="3"/>
        <v>0</v>
      </c>
      <c r="J18" s="26" t="str">
        <f t="shared" si="1"/>
        <v>-</v>
      </c>
      <c r="K18" s="26" t="str">
        <f t="shared" si="2"/>
        <v>-</v>
      </c>
      <c r="L18" s="17"/>
    </row>
    <row r="19" spans="1:15" ht="12.5" x14ac:dyDescent="0.25">
      <c r="A19" s="14"/>
      <c r="B19" s="190"/>
      <c r="C19" s="186"/>
      <c r="D19" s="191"/>
      <c r="E19" s="3"/>
      <c r="F19" s="3"/>
      <c r="G19" s="4"/>
      <c r="H19" s="4"/>
      <c r="I19" s="26">
        <f t="shared" si="3"/>
        <v>0</v>
      </c>
      <c r="J19" s="26" t="str">
        <f t="shared" si="1"/>
        <v>-</v>
      </c>
      <c r="K19" s="26" t="str">
        <f t="shared" si="2"/>
        <v>-</v>
      </c>
      <c r="L19" s="17"/>
    </row>
    <row r="20" spans="1:15" ht="12.5" x14ac:dyDescent="0.25">
      <c r="A20" s="14"/>
      <c r="B20" s="190"/>
      <c r="C20" s="186"/>
      <c r="D20" s="191"/>
      <c r="E20" s="3"/>
      <c r="F20" s="3"/>
      <c r="G20" s="4"/>
      <c r="H20" s="4"/>
      <c r="I20" s="26">
        <f t="shared" si="3"/>
        <v>0</v>
      </c>
      <c r="J20" s="26" t="str">
        <f t="shared" si="1"/>
        <v>-</v>
      </c>
      <c r="K20" s="26" t="str">
        <f t="shared" si="2"/>
        <v>-</v>
      </c>
      <c r="L20" s="17"/>
    </row>
    <row r="21" spans="1:15" ht="12.5" x14ac:dyDescent="0.25">
      <c r="A21" s="14"/>
      <c r="B21" s="190"/>
      <c r="C21" s="186"/>
      <c r="D21" s="191"/>
      <c r="E21" s="3"/>
      <c r="F21" s="3"/>
      <c r="G21" s="4"/>
      <c r="H21" s="4"/>
      <c r="I21" s="26">
        <f t="shared" si="3"/>
        <v>0</v>
      </c>
      <c r="J21" s="26" t="str">
        <f t="shared" si="1"/>
        <v>-</v>
      </c>
      <c r="K21" s="26" t="str">
        <f t="shared" si="2"/>
        <v>-</v>
      </c>
      <c r="L21" s="17"/>
    </row>
    <row r="22" spans="1:15" ht="12.5" x14ac:dyDescent="0.25">
      <c r="A22" s="14"/>
      <c r="B22" s="190"/>
      <c r="C22" s="186"/>
      <c r="D22" s="191"/>
      <c r="E22" s="3"/>
      <c r="F22" s="3"/>
      <c r="G22" s="4"/>
      <c r="H22" s="4"/>
      <c r="I22" s="26">
        <f t="shared" si="3"/>
        <v>0</v>
      </c>
      <c r="J22" s="26" t="str">
        <f t="shared" si="1"/>
        <v>-</v>
      </c>
      <c r="K22" s="26" t="str">
        <f t="shared" si="2"/>
        <v>-</v>
      </c>
      <c r="L22" s="17"/>
    </row>
    <row r="23" spans="1:15" ht="12.5" x14ac:dyDescent="0.25">
      <c r="A23" s="14"/>
      <c r="B23" s="190"/>
      <c r="C23" s="186"/>
      <c r="D23" s="191"/>
      <c r="E23" s="3"/>
      <c r="F23" s="3"/>
      <c r="G23" s="4"/>
      <c r="H23" s="4"/>
      <c r="I23" s="26">
        <f t="shared" si="3"/>
        <v>0</v>
      </c>
      <c r="J23" s="26" t="str">
        <f t="shared" ref="J23:J47" si="4">IF(E23="Interne Kosten",I23,"-")</f>
        <v>-</v>
      </c>
      <c r="K23" s="26" t="str">
        <f t="shared" ref="K23:K47" si="5">IF(E23="Externe Kosten",I23,"-")</f>
        <v>-</v>
      </c>
      <c r="L23" s="17"/>
    </row>
    <row r="24" spans="1:15" ht="13" x14ac:dyDescent="0.3">
      <c r="A24" s="14"/>
      <c r="B24" s="190"/>
      <c r="C24" s="186"/>
      <c r="D24" s="191"/>
      <c r="E24" s="3"/>
      <c r="F24" s="3"/>
      <c r="G24" s="4"/>
      <c r="H24" s="4"/>
      <c r="I24" s="26">
        <f t="shared" si="3"/>
        <v>0</v>
      </c>
      <c r="J24" s="26" t="str">
        <f t="shared" si="4"/>
        <v>-</v>
      </c>
      <c r="K24" s="26" t="str">
        <f t="shared" si="5"/>
        <v>-</v>
      </c>
      <c r="L24" s="23"/>
      <c r="M24" s="18"/>
      <c r="N24" s="18"/>
      <c r="O24" s="18"/>
    </row>
    <row r="25" spans="1:15" ht="12.5" x14ac:dyDescent="0.25">
      <c r="A25" s="14"/>
      <c r="B25" s="190"/>
      <c r="C25" s="186"/>
      <c r="D25" s="191"/>
      <c r="E25" s="3"/>
      <c r="F25" s="69"/>
      <c r="G25" s="4"/>
      <c r="H25" s="4"/>
      <c r="I25" s="26">
        <f t="shared" si="3"/>
        <v>0</v>
      </c>
      <c r="J25" s="26" t="str">
        <f t="shared" si="4"/>
        <v>-</v>
      </c>
      <c r="K25" s="26" t="str">
        <f t="shared" si="5"/>
        <v>-</v>
      </c>
      <c r="L25" s="17"/>
    </row>
    <row r="26" spans="1:15" ht="12.5" x14ac:dyDescent="0.25">
      <c r="A26" s="14"/>
      <c r="B26" s="190"/>
      <c r="C26" s="186"/>
      <c r="D26" s="191"/>
      <c r="E26" s="3"/>
      <c r="F26" s="3"/>
      <c r="G26" s="4"/>
      <c r="H26" s="4"/>
      <c r="I26" s="26">
        <f t="shared" si="3"/>
        <v>0</v>
      </c>
      <c r="J26" s="26" t="str">
        <f t="shared" si="4"/>
        <v>-</v>
      </c>
      <c r="K26" s="26" t="str">
        <f t="shared" si="5"/>
        <v>-</v>
      </c>
      <c r="L26" s="17"/>
    </row>
    <row r="27" spans="1:15" ht="12.5" x14ac:dyDescent="0.25">
      <c r="A27" s="14"/>
      <c r="B27" s="190"/>
      <c r="C27" s="186"/>
      <c r="D27" s="191"/>
      <c r="E27" s="3"/>
      <c r="F27" s="3"/>
      <c r="G27" s="4"/>
      <c r="H27" s="4"/>
      <c r="I27" s="26">
        <f t="shared" ref="I27:I47" si="6">G27*H27</f>
        <v>0</v>
      </c>
      <c r="J27" s="26" t="str">
        <f t="shared" si="4"/>
        <v>-</v>
      </c>
      <c r="K27" s="26" t="str">
        <f t="shared" si="5"/>
        <v>-</v>
      </c>
      <c r="L27" s="17"/>
    </row>
    <row r="28" spans="1:15" ht="12.5" x14ac:dyDescent="0.25">
      <c r="A28" s="14"/>
      <c r="B28" s="190"/>
      <c r="C28" s="186"/>
      <c r="D28" s="191"/>
      <c r="E28" s="3"/>
      <c r="F28" s="3"/>
      <c r="G28" s="4"/>
      <c r="H28" s="4"/>
      <c r="I28" s="26">
        <f t="shared" si="6"/>
        <v>0</v>
      </c>
      <c r="J28" s="26" t="str">
        <f t="shared" si="4"/>
        <v>-</v>
      </c>
      <c r="K28" s="26" t="str">
        <f t="shared" si="5"/>
        <v>-</v>
      </c>
      <c r="L28" s="17"/>
    </row>
    <row r="29" spans="1:15" ht="12.5" x14ac:dyDescent="0.25">
      <c r="A29" s="14"/>
      <c r="B29" s="190"/>
      <c r="C29" s="186"/>
      <c r="D29" s="191"/>
      <c r="E29" s="3"/>
      <c r="F29" s="3"/>
      <c r="G29" s="4"/>
      <c r="H29" s="4"/>
      <c r="I29" s="26">
        <f t="shared" si="6"/>
        <v>0</v>
      </c>
      <c r="J29" s="26" t="str">
        <f t="shared" si="4"/>
        <v>-</v>
      </c>
      <c r="K29" s="26" t="str">
        <f t="shared" si="5"/>
        <v>-</v>
      </c>
      <c r="L29" s="17"/>
    </row>
    <row r="30" spans="1:15" ht="12.5" x14ac:dyDescent="0.25">
      <c r="A30" s="14"/>
      <c r="B30" s="190"/>
      <c r="C30" s="186"/>
      <c r="D30" s="191"/>
      <c r="E30" s="3"/>
      <c r="F30" s="3"/>
      <c r="G30" s="4"/>
      <c r="H30" s="4"/>
      <c r="I30" s="26">
        <f t="shared" si="6"/>
        <v>0</v>
      </c>
      <c r="J30" s="26" t="str">
        <f t="shared" si="4"/>
        <v>-</v>
      </c>
      <c r="K30" s="26" t="str">
        <f t="shared" si="5"/>
        <v>-</v>
      </c>
      <c r="L30" s="17"/>
    </row>
    <row r="31" spans="1:15" ht="13" x14ac:dyDescent="0.3">
      <c r="A31" s="14"/>
      <c r="B31" s="190"/>
      <c r="C31" s="186"/>
      <c r="D31" s="191"/>
      <c r="E31" s="3"/>
      <c r="F31" s="3"/>
      <c r="G31" s="4"/>
      <c r="H31" s="4"/>
      <c r="I31" s="26">
        <f t="shared" si="6"/>
        <v>0</v>
      </c>
      <c r="J31" s="26" t="str">
        <f t="shared" si="4"/>
        <v>-</v>
      </c>
      <c r="K31" s="26" t="str">
        <f t="shared" si="5"/>
        <v>-</v>
      </c>
      <c r="L31" s="23"/>
      <c r="M31" s="18"/>
      <c r="N31" s="18"/>
      <c r="O31" s="18"/>
    </row>
    <row r="32" spans="1:15" ht="12.5" x14ac:dyDescent="0.25">
      <c r="A32" s="14"/>
      <c r="B32" s="190"/>
      <c r="C32" s="186"/>
      <c r="D32" s="191"/>
      <c r="E32" s="3"/>
      <c r="F32" s="69"/>
      <c r="G32" s="4"/>
      <c r="H32" s="4"/>
      <c r="I32" s="26">
        <f t="shared" si="6"/>
        <v>0</v>
      </c>
      <c r="J32" s="26" t="str">
        <f t="shared" si="4"/>
        <v>-</v>
      </c>
      <c r="K32" s="26" t="str">
        <f t="shared" si="5"/>
        <v>-</v>
      </c>
      <c r="L32" s="17"/>
    </row>
    <row r="33" spans="1:12" ht="12.5" x14ac:dyDescent="0.25">
      <c r="A33" s="14"/>
      <c r="B33" s="190"/>
      <c r="C33" s="186"/>
      <c r="D33" s="191"/>
      <c r="E33" s="3"/>
      <c r="F33" s="3"/>
      <c r="G33" s="4"/>
      <c r="H33" s="4"/>
      <c r="I33" s="26">
        <f t="shared" si="6"/>
        <v>0</v>
      </c>
      <c r="J33" s="26" t="str">
        <f t="shared" si="4"/>
        <v>-</v>
      </c>
      <c r="K33" s="26" t="str">
        <f t="shared" si="5"/>
        <v>-</v>
      </c>
      <c r="L33" s="17"/>
    </row>
    <row r="34" spans="1:12" ht="12.5" x14ac:dyDescent="0.25">
      <c r="A34" s="14"/>
      <c r="B34" s="190"/>
      <c r="C34" s="186"/>
      <c r="D34" s="191"/>
      <c r="E34" s="3"/>
      <c r="F34" s="3"/>
      <c r="G34" s="4"/>
      <c r="H34" s="4"/>
      <c r="I34" s="26">
        <f t="shared" si="6"/>
        <v>0</v>
      </c>
      <c r="J34" s="26" t="str">
        <f t="shared" si="4"/>
        <v>-</v>
      </c>
      <c r="K34" s="26" t="str">
        <f t="shared" si="5"/>
        <v>-</v>
      </c>
      <c r="L34" s="17"/>
    </row>
    <row r="35" spans="1:12" ht="12.5" x14ac:dyDescent="0.25">
      <c r="A35" s="14"/>
      <c r="B35" s="190"/>
      <c r="C35" s="186"/>
      <c r="D35" s="191"/>
      <c r="E35" s="3"/>
      <c r="F35" s="3"/>
      <c r="G35" s="4"/>
      <c r="H35" s="4"/>
      <c r="I35" s="26">
        <f t="shared" si="6"/>
        <v>0</v>
      </c>
      <c r="J35" s="26" t="str">
        <f t="shared" si="4"/>
        <v>-</v>
      </c>
      <c r="K35" s="26" t="str">
        <f t="shared" si="5"/>
        <v>-</v>
      </c>
      <c r="L35" s="17"/>
    </row>
    <row r="36" spans="1:12" ht="12.5" x14ac:dyDescent="0.25">
      <c r="A36" s="14"/>
      <c r="B36" s="190"/>
      <c r="C36" s="186"/>
      <c r="D36" s="191"/>
      <c r="E36" s="3"/>
      <c r="F36" s="3"/>
      <c r="G36" s="4"/>
      <c r="H36" s="4"/>
      <c r="I36" s="26">
        <f t="shared" si="6"/>
        <v>0</v>
      </c>
      <c r="J36" s="26" t="str">
        <f t="shared" si="4"/>
        <v>-</v>
      </c>
      <c r="K36" s="26" t="str">
        <f t="shared" si="5"/>
        <v>-</v>
      </c>
      <c r="L36" s="17"/>
    </row>
    <row r="37" spans="1:12" ht="12.5" x14ac:dyDescent="0.25">
      <c r="A37" s="14"/>
      <c r="B37" s="190"/>
      <c r="C37" s="186"/>
      <c r="D37" s="191"/>
      <c r="E37" s="3"/>
      <c r="F37" s="3"/>
      <c r="G37" s="4"/>
      <c r="H37" s="4"/>
      <c r="I37" s="26">
        <f t="shared" si="6"/>
        <v>0</v>
      </c>
      <c r="J37" s="26" t="str">
        <f t="shared" si="4"/>
        <v>-</v>
      </c>
      <c r="K37" s="26" t="str">
        <f t="shared" si="5"/>
        <v>-</v>
      </c>
      <c r="L37" s="17"/>
    </row>
    <row r="38" spans="1:12" ht="12.5" x14ac:dyDescent="0.25">
      <c r="A38" s="14"/>
      <c r="B38" s="190"/>
      <c r="C38" s="186"/>
      <c r="D38" s="191"/>
      <c r="E38" s="3"/>
      <c r="F38" s="3"/>
      <c r="G38" s="4"/>
      <c r="H38" s="4"/>
      <c r="I38" s="26">
        <f t="shared" si="6"/>
        <v>0</v>
      </c>
      <c r="J38" s="26" t="str">
        <f t="shared" si="4"/>
        <v>-</v>
      </c>
      <c r="K38" s="26" t="str">
        <f t="shared" si="5"/>
        <v>-</v>
      </c>
      <c r="L38" s="17"/>
    </row>
    <row r="39" spans="1:12" ht="12.5" x14ac:dyDescent="0.25">
      <c r="A39" s="14"/>
      <c r="B39" s="190"/>
      <c r="C39" s="186"/>
      <c r="D39" s="191"/>
      <c r="E39" s="3"/>
      <c r="F39" s="3"/>
      <c r="G39" s="4"/>
      <c r="H39" s="4"/>
      <c r="I39" s="26">
        <f t="shared" si="6"/>
        <v>0</v>
      </c>
      <c r="J39" s="26" t="str">
        <f t="shared" si="4"/>
        <v>-</v>
      </c>
      <c r="K39" s="26" t="str">
        <f t="shared" si="5"/>
        <v>-</v>
      </c>
      <c r="L39" s="17"/>
    </row>
    <row r="40" spans="1:12" ht="12.5" x14ac:dyDescent="0.25">
      <c r="A40" s="14"/>
      <c r="B40" s="190"/>
      <c r="C40" s="186"/>
      <c r="D40" s="191"/>
      <c r="E40" s="3"/>
      <c r="F40" s="3"/>
      <c r="G40" s="4"/>
      <c r="H40" s="4"/>
      <c r="I40" s="26">
        <f t="shared" si="6"/>
        <v>0</v>
      </c>
      <c r="J40" s="26" t="str">
        <f t="shared" si="4"/>
        <v>-</v>
      </c>
      <c r="K40" s="26" t="str">
        <f t="shared" si="5"/>
        <v>-</v>
      </c>
      <c r="L40" s="17"/>
    </row>
    <row r="41" spans="1:12" ht="12.5" x14ac:dyDescent="0.25">
      <c r="A41" s="14"/>
      <c r="B41" s="190"/>
      <c r="C41" s="186"/>
      <c r="D41" s="191"/>
      <c r="E41" s="3"/>
      <c r="F41" s="3"/>
      <c r="G41" s="4"/>
      <c r="H41" s="4"/>
      <c r="I41" s="26">
        <f t="shared" si="6"/>
        <v>0</v>
      </c>
      <c r="J41" s="26" t="str">
        <f t="shared" si="4"/>
        <v>-</v>
      </c>
      <c r="K41" s="26" t="str">
        <f t="shared" si="5"/>
        <v>-</v>
      </c>
      <c r="L41" s="17"/>
    </row>
    <row r="42" spans="1:12" ht="12.5" x14ac:dyDescent="0.25">
      <c r="A42" s="14"/>
      <c r="B42" s="190"/>
      <c r="C42" s="186"/>
      <c r="D42" s="191"/>
      <c r="E42" s="3"/>
      <c r="F42" s="3"/>
      <c r="G42" s="4"/>
      <c r="H42" s="4"/>
      <c r="I42" s="26">
        <f t="shared" si="6"/>
        <v>0</v>
      </c>
      <c r="J42" s="26" t="str">
        <f t="shared" si="4"/>
        <v>-</v>
      </c>
      <c r="K42" s="26" t="str">
        <f t="shared" si="5"/>
        <v>-</v>
      </c>
      <c r="L42" s="17"/>
    </row>
    <row r="43" spans="1:12" ht="12.5" x14ac:dyDescent="0.25">
      <c r="A43" s="14"/>
      <c r="B43" s="190"/>
      <c r="C43" s="186"/>
      <c r="D43" s="191"/>
      <c r="E43" s="3"/>
      <c r="F43" s="3"/>
      <c r="G43" s="4"/>
      <c r="H43" s="4"/>
      <c r="I43" s="26">
        <f t="shared" si="6"/>
        <v>0</v>
      </c>
      <c r="J43" s="26" t="str">
        <f t="shared" si="4"/>
        <v>-</v>
      </c>
      <c r="K43" s="26" t="str">
        <f t="shared" si="5"/>
        <v>-</v>
      </c>
      <c r="L43" s="17"/>
    </row>
    <row r="44" spans="1:12" ht="12.5" x14ac:dyDescent="0.25">
      <c r="A44" s="14"/>
      <c r="B44" s="190"/>
      <c r="C44" s="186"/>
      <c r="D44" s="191"/>
      <c r="E44" s="3"/>
      <c r="F44" s="3"/>
      <c r="G44" s="4"/>
      <c r="H44" s="4"/>
      <c r="I44" s="26">
        <f t="shared" si="6"/>
        <v>0</v>
      </c>
      <c r="J44" s="26" t="str">
        <f t="shared" si="4"/>
        <v>-</v>
      </c>
      <c r="K44" s="26" t="str">
        <f t="shared" si="5"/>
        <v>-</v>
      </c>
      <c r="L44" s="17"/>
    </row>
    <row r="45" spans="1:12" ht="12.5" x14ac:dyDescent="0.25">
      <c r="A45" s="14"/>
      <c r="B45" s="190"/>
      <c r="C45" s="186"/>
      <c r="D45" s="191"/>
      <c r="E45" s="3"/>
      <c r="F45" s="3"/>
      <c r="G45" s="4"/>
      <c r="H45" s="4"/>
      <c r="I45" s="26">
        <f t="shared" si="6"/>
        <v>0</v>
      </c>
      <c r="J45" s="26" t="str">
        <f t="shared" si="4"/>
        <v>-</v>
      </c>
      <c r="K45" s="26" t="str">
        <f t="shared" si="5"/>
        <v>-</v>
      </c>
      <c r="L45" s="17"/>
    </row>
    <row r="46" spans="1:12" ht="12.5" x14ac:dyDescent="0.25">
      <c r="A46" s="14"/>
      <c r="B46" s="190"/>
      <c r="C46" s="186"/>
      <c r="D46" s="191"/>
      <c r="E46" s="3"/>
      <c r="F46" s="3"/>
      <c r="G46" s="4"/>
      <c r="H46" s="4"/>
      <c r="I46" s="26">
        <f t="shared" si="6"/>
        <v>0</v>
      </c>
      <c r="J46" s="26" t="str">
        <f t="shared" si="4"/>
        <v>-</v>
      </c>
      <c r="K46" s="26" t="str">
        <f t="shared" si="5"/>
        <v>-</v>
      </c>
      <c r="L46" s="17"/>
    </row>
    <row r="47" spans="1:12" ht="12.5" x14ac:dyDescent="0.25">
      <c r="A47" s="14"/>
      <c r="B47" s="190"/>
      <c r="C47" s="186"/>
      <c r="D47" s="191"/>
      <c r="E47" s="3"/>
      <c r="F47" s="3"/>
      <c r="G47" s="4"/>
      <c r="H47" s="4"/>
      <c r="I47" s="26">
        <f t="shared" si="6"/>
        <v>0</v>
      </c>
      <c r="J47" s="26" t="str">
        <f t="shared" si="4"/>
        <v>-</v>
      </c>
      <c r="K47" s="26" t="str">
        <f t="shared" si="5"/>
        <v>-</v>
      </c>
      <c r="L47" s="17"/>
    </row>
    <row r="48" spans="1:12" ht="13" thickBot="1" x14ac:dyDescent="0.3">
      <c r="A48" s="14"/>
      <c r="B48" s="192"/>
      <c r="C48" s="187"/>
      <c r="D48" s="193"/>
      <c r="E48" s="5"/>
      <c r="F48" s="5"/>
      <c r="G48" s="4"/>
      <c r="H48" s="6"/>
      <c r="I48" s="73">
        <f t="shared" si="3"/>
        <v>0</v>
      </c>
      <c r="J48" s="73" t="str">
        <f t="shared" si="1"/>
        <v>-</v>
      </c>
      <c r="K48" s="73" t="str">
        <f t="shared" si="2"/>
        <v>-</v>
      </c>
      <c r="L48" s="17"/>
    </row>
    <row r="49" spans="1:12" ht="13" x14ac:dyDescent="0.25">
      <c r="A49" s="12"/>
      <c r="B49" s="177"/>
      <c r="C49" s="32"/>
      <c r="D49" s="32"/>
      <c r="E49" s="32"/>
      <c r="F49" s="32"/>
      <c r="G49" s="32"/>
      <c r="H49" s="148" t="s">
        <v>0</v>
      </c>
      <c r="I49" s="9">
        <f>ROUND(SUM(I9:I48),0)</f>
        <v>0</v>
      </c>
      <c r="J49" s="71">
        <f>ROUND(SUM(J9:J48),0)</f>
        <v>0</v>
      </c>
      <c r="K49" s="71">
        <f>ROUND(SUM(K9:K48),0)</f>
        <v>0</v>
      </c>
      <c r="L49" s="12"/>
    </row>
    <row r="50" spans="1:12" s="85" customFormat="1" ht="7.5" customHeight="1" x14ac:dyDescent="0.25">
      <c r="A50" s="37"/>
      <c r="B50" s="274"/>
      <c r="C50" s="144"/>
      <c r="D50" s="144"/>
      <c r="E50" s="144"/>
      <c r="F50" s="144"/>
      <c r="G50" s="275"/>
      <c r="H50" s="145"/>
      <c r="I50" s="145"/>
      <c r="J50" s="153"/>
      <c r="K50" s="153"/>
      <c r="L50" s="37"/>
    </row>
    <row r="51" spans="1:12" ht="62.25" customHeight="1" thickBot="1" x14ac:dyDescent="0.3">
      <c r="A51" s="12"/>
      <c r="B51" s="19"/>
      <c r="C51" s="33"/>
      <c r="D51" s="33"/>
      <c r="E51" s="33"/>
      <c r="F51" s="33"/>
      <c r="G51" s="477" t="str">
        <f>IF(MAX(G54:G73)&gt;=30000, "Mindestens Kostenpositionen &gt; CHF 30'000 im Annex mit quellenbasierten Erläuterungen oder wenn möglich Offerten plausibilisieren", "")</f>
        <v/>
      </c>
      <c r="H51" s="478"/>
      <c r="I51" s="478"/>
      <c r="J51" s="478"/>
      <c r="K51" s="479"/>
      <c r="L51" s="12"/>
    </row>
    <row r="52" spans="1:12" ht="34.5" customHeight="1" thickBot="1" x14ac:dyDescent="0.3">
      <c r="A52" s="12"/>
      <c r="B52" s="450" t="s">
        <v>113</v>
      </c>
      <c r="C52" s="451"/>
      <c r="D52" s="451"/>
      <c r="E52" s="451"/>
      <c r="F52" s="451"/>
      <c r="G52" s="451"/>
      <c r="H52" s="451"/>
      <c r="I52" s="451"/>
      <c r="J52" s="451"/>
      <c r="K52" s="452"/>
      <c r="L52" s="12"/>
    </row>
    <row r="53" spans="1:12" ht="63" thickBot="1" x14ac:dyDescent="0.3">
      <c r="A53" s="12"/>
      <c r="B53" s="453" t="s">
        <v>49</v>
      </c>
      <c r="C53" s="454"/>
      <c r="D53" s="473"/>
      <c r="E53" s="72" t="s">
        <v>3</v>
      </c>
      <c r="F53" s="70" t="s">
        <v>1</v>
      </c>
      <c r="G53" s="31" t="s">
        <v>55</v>
      </c>
      <c r="H53" s="70" t="s">
        <v>32</v>
      </c>
      <c r="I53" s="70" t="s">
        <v>31</v>
      </c>
      <c r="J53" s="239" t="s">
        <v>12</v>
      </c>
      <c r="K53" s="239" t="s">
        <v>11</v>
      </c>
      <c r="L53" s="12"/>
    </row>
    <row r="54" spans="1:12" ht="12.5" x14ac:dyDescent="0.25">
      <c r="A54" s="12"/>
      <c r="B54" s="456"/>
      <c r="C54" s="457"/>
      <c r="D54" s="458"/>
      <c r="E54" s="1"/>
      <c r="F54" s="3"/>
      <c r="G54" s="4"/>
      <c r="H54" s="2"/>
      <c r="I54" s="25">
        <f>G54*H54</f>
        <v>0</v>
      </c>
      <c r="J54" s="25" t="str">
        <f>IF(E54="Interne Kosten",I54,"-")</f>
        <v>-</v>
      </c>
      <c r="K54" s="25" t="str">
        <f>IF(E54="Externe Kosten",I54,"-")</f>
        <v>-</v>
      </c>
      <c r="L54" s="12"/>
    </row>
    <row r="55" spans="1:12" ht="12.5" x14ac:dyDescent="0.25">
      <c r="A55" s="12"/>
      <c r="B55" s="447"/>
      <c r="C55" s="448"/>
      <c r="D55" s="449"/>
      <c r="E55" s="3"/>
      <c r="F55" s="3"/>
      <c r="G55" s="4"/>
      <c r="H55" s="4"/>
      <c r="I55" s="26">
        <f t="shared" ref="I55:I71" si="7">G55*H55</f>
        <v>0</v>
      </c>
      <c r="J55" s="26" t="str">
        <f t="shared" ref="J55:J73" si="8">IF(E55="Interne Kosten",I55,"-")</f>
        <v>-</v>
      </c>
      <c r="K55" s="26" t="str">
        <f t="shared" ref="K55:K73" si="9">IF(E55="Externe Kosten",I55,"-")</f>
        <v>-</v>
      </c>
      <c r="L55" s="12"/>
    </row>
    <row r="56" spans="1:12" ht="12.5" x14ac:dyDescent="0.25">
      <c r="A56" s="12"/>
      <c r="B56" s="447"/>
      <c r="C56" s="448"/>
      <c r="D56" s="449"/>
      <c r="E56" s="3"/>
      <c r="F56" s="3"/>
      <c r="G56" s="4"/>
      <c r="H56" s="4"/>
      <c r="I56" s="26">
        <f t="shared" ref="I56:I61" si="10">G56*H56</f>
        <v>0</v>
      </c>
      <c r="J56" s="26" t="str">
        <f t="shared" ref="J56:J61" si="11">IF(E56="Interne Kosten",I56,"-")</f>
        <v>-</v>
      </c>
      <c r="K56" s="26" t="str">
        <f t="shared" ref="K56:K61" si="12">IF(E56="Externe Kosten",I56,"-")</f>
        <v>-</v>
      </c>
      <c r="L56" s="12"/>
    </row>
    <row r="57" spans="1:12" ht="12.5" x14ac:dyDescent="0.25">
      <c r="A57" s="12"/>
      <c r="B57" s="447"/>
      <c r="C57" s="448"/>
      <c r="D57" s="449"/>
      <c r="E57" s="3"/>
      <c r="F57" s="3"/>
      <c r="G57" s="4"/>
      <c r="H57" s="4"/>
      <c r="I57" s="26">
        <f t="shared" si="10"/>
        <v>0</v>
      </c>
      <c r="J57" s="26" t="str">
        <f t="shared" si="11"/>
        <v>-</v>
      </c>
      <c r="K57" s="26" t="str">
        <f t="shared" si="12"/>
        <v>-</v>
      </c>
      <c r="L57" s="12"/>
    </row>
    <row r="58" spans="1:12" ht="12.5" x14ac:dyDescent="0.25">
      <c r="A58" s="12"/>
      <c r="B58" s="447"/>
      <c r="C58" s="448"/>
      <c r="D58" s="449"/>
      <c r="E58" s="3"/>
      <c r="F58" s="3"/>
      <c r="G58" s="4"/>
      <c r="H58" s="4"/>
      <c r="I58" s="26">
        <f t="shared" si="10"/>
        <v>0</v>
      </c>
      <c r="J58" s="26" t="str">
        <f t="shared" si="11"/>
        <v>-</v>
      </c>
      <c r="K58" s="26" t="str">
        <f t="shared" si="12"/>
        <v>-</v>
      </c>
      <c r="L58" s="12"/>
    </row>
    <row r="59" spans="1:12" ht="12.5" x14ac:dyDescent="0.25">
      <c r="A59" s="12"/>
      <c r="B59" s="447"/>
      <c r="C59" s="448"/>
      <c r="D59" s="449"/>
      <c r="E59" s="3"/>
      <c r="F59" s="3"/>
      <c r="G59" s="4"/>
      <c r="H59" s="4"/>
      <c r="I59" s="26">
        <f t="shared" si="10"/>
        <v>0</v>
      </c>
      <c r="J59" s="26" t="str">
        <f t="shared" si="11"/>
        <v>-</v>
      </c>
      <c r="K59" s="26" t="str">
        <f t="shared" si="12"/>
        <v>-</v>
      </c>
      <c r="L59" s="12"/>
    </row>
    <row r="60" spans="1:12" ht="12.5" x14ac:dyDescent="0.25">
      <c r="A60" s="12"/>
      <c r="B60" s="447"/>
      <c r="C60" s="448"/>
      <c r="D60" s="449"/>
      <c r="E60" s="3"/>
      <c r="F60" s="3"/>
      <c r="G60" s="4"/>
      <c r="H60" s="4"/>
      <c r="I60" s="26">
        <f t="shared" si="10"/>
        <v>0</v>
      </c>
      <c r="J60" s="26" t="str">
        <f t="shared" si="11"/>
        <v>-</v>
      </c>
      <c r="K60" s="26" t="str">
        <f t="shared" si="12"/>
        <v>-</v>
      </c>
      <c r="L60" s="12"/>
    </row>
    <row r="61" spans="1:12" ht="12.5" x14ac:dyDescent="0.25">
      <c r="A61" s="12"/>
      <c r="B61" s="447"/>
      <c r="C61" s="448"/>
      <c r="D61" s="449"/>
      <c r="E61" s="3"/>
      <c r="F61" s="3"/>
      <c r="G61" s="4"/>
      <c r="H61" s="4"/>
      <c r="I61" s="26">
        <f t="shared" si="10"/>
        <v>0</v>
      </c>
      <c r="J61" s="26" t="str">
        <f t="shared" si="11"/>
        <v>-</v>
      </c>
      <c r="K61" s="26" t="str">
        <f t="shared" si="12"/>
        <v>-</v>
      </c>
      <c r="L61" s="12"/>
    </row>
    <row r="62" spans="1:12" ht="12.5" x14ac:dyDescent="0.25">
      <c r="A62" s="12"/>
      <c r="B62" s="447"/>
      <c r="C62" s="448"/>
      <c r="D62" s="449"/>
      <c r="E62" s="3"/>
      <c r="F62" s="3"/>
      <c r="G62" s="4"/>
      <c r="H62" s="4"/>
      <c r="I62" s="26">
        <f t="shared" si="7"/>
        <v>0</v>
      </c>
      <c r="J62" s="26" t="str">
        <f t="shared" si="8"/>
        <v>-</v>
      </c>
      <c r="K62" s="26" t="str">
        <f t="shared" si="9"/>
        <v>-</v>
      </c>
      <c r="L62" s="12"/>
    </row>
    <row r="63" spans="1:12" ht="12.5" x14ac:dyDescent="0.25">
      <c r="A63" s="12"/>
      <c r="B63" s="447"/>
      <c r="C63" s="448"/>
      <c r="D63" s="449"/>
      <c r="E63" s="3"/>
      <c r="F63" s="3"/>
      <c r="G63" s="4"/>
      <c r="H63" s="4"/>
      <c r="I63" s="26">
        <f t="shared" si="7"/>
        <v>0</v>
      </c>
      <c r="J63" s="26" t="str">
        <f t="shared" si="8"/>
        <v>-</v>
      </c>
      <c r="K63" s="26" t="str">
        <f t="shared" si="9"/>
        <v>-</v>
      </c>
      <c r="L63" s="12"/>
    </row>
    <row r="64" spans="1:12" ht="12.5" x14ac:dyDescent="0.25">
      <c r="A64" s="12"/>
      <c r="B64" s="447"/>
      <c r="C64" s="448"/>
      <c r="D64" s="449"/>
      <c r="E64" s="3"/>
      <c r="F64" s="3"/>
      <c r="G64" s="4"/>
      <c r="H64" s="4"/>
      <c r="I64" s="26">
        <f t="shared" si="7"/>
        <v>0</v>
      </c>
      <c r="J64" s="26" t="str">
        <f t="shared" si="8"/>
        <v>-</v>
      </c>
      <c r="K64" s="26" t="str">
        <f t="shared" si="9"/>
        <v>-</v>
      </c>
      <c r="L64" s="12"/>
    </row>
    <row r="65" spans="1:12" ht="12.5" x14ac:dyDescent="0.25">
      <c r="A65" s="12"/>
      <c r="B65" s="447"/>
      <c r="C65" s="448"/>
      <c r="D65" s="449"/>
      <c r="E65" s="3"/>
      <c r="F65" s="3"/>
      <c r="G65" s="4"/>
      <c r="H65" s="4"/>
      <c r="I65" s="26">
        <f t="shared" si="7"/>
        <v>0</v>
      </c>
      <c r="J65" s="26" t="str">
        <f t="shared" si="8"/>
        <v>-</v>
      </c>
      <c r="K65" s="26" t="str">
        <f t="shared" si="9"/>
        <v>-</v>
      </c>
      <c r="L65" s="12"/>
    </row>
    <row r="66" spans="1:12" ht="12.5" x14ac:dyDescent="0.25">
      <c r="A66" s="12"/>
      <c r="B66" s="447"/>
      <c r="C66" s="448"/>
      <c r="D66" s="449"/>
      <c r="E66" s="3"/>
      <c r="F66" s="3"/>
      <c r="G66" s="4"/>
      <c r="H66" s="4"/>
      <c r="I66" s="26">
        <f t="shared" si="7"/>
        <v>0</v>
      </c>
      <c r="J66" s="26" t="str">
        <f t="shared" si="8"/>
        <v>-</v>
      </c>
      <c r="K66" s="26" t="str">
        <f t="shared" si="9"/>
        <v>-</v>
      </c>
      <c r="L66" s="12"/>
    </row>
    <row r="67" spans="1:12" ht="12.5" x14ac:dyDescent="0.25">
      <c r="A67" s="12"/>
      <c r="B67" s="447"/>
      <c r="C67" s="448"/>
      <c r="D67" s="449"/>
      <c r="E67" s="3"/>
      <c r="F67" s="3"/>
      <c r="G67" s="4"/>
      <c r="H67" s="4"/>
      <c r="I67" s="26">
        <f t="shared" si="7"/>
        <v>0</v>
      </c>
      <c r="J67" s="26" t="str">
        <f t="shared" si="8"/>
        <v>-</v>
      </c>
      <c r="K67" s="26" t="str">
        <f t="shared" si="9"/>
        <v>-</v>
      </c>
      <c r="L67" s="12"/>
    </row>
    <row r="68" spans="1:12" ht="12.5" x14ac:dyDescent="0.25">
      <c r="A68" s="12"/>
      <c r="B68" s="447"/>
      <c r="C68" s="448"/>
      <c r="D68" s="449"/>
      <c r="E68" s="3"/>
      <c r="F68" s="3"/>
      <c r="G68" s="4"/>
      <c r="H68" s="4"/>
      <c r="I68" s="26">
        <f t="shared" si="7"/>
        <v>0</v>
      </c>
      <c r="J68" s="26" t="str">
        <f t="shared" si="8"/>
        <v>-</v>
      </c>
      <c r="K68" s="26" t="str">
        <f t="shared" si="9"/>
        <v>-</v>
      </c>
      <c r="L68" s="12"/>
    </row>
    <row r="69" spans="1:12" ht="12.5" x14ac:dyDescent="0.25">
      <c r="A69" s="12"/>
      <c r="B69" s="447"/>
      <c r="C69" s="448"/>
      <c r="D69" s="449"/>
      <c r="E69" s="3"/>
      <c r="F69" s="3"/>
      <c r="G69" s="4"/>
      <c r="H69" s="4"/>
      <c r="I69" s="26">
        <f t="shared" si="7"/>
        <v>0</v>
      </c>
      <c r="J69" s="26" t="str">
        <f t="shared" si="8"/>
        <v>-</v>
      </c>
      <c r="K69" s="26" t="str">
        <f t="shared" si="9"/>
        <v>-</v>
      </c>
      <c r="L69" s="12"/>
    </row>
    <row r="70" spans="1:12" ht="12.5" x14ac:dyDescent="0.25">
      <c r="A70" s="12"/>
      <c r="B70" s="447"/>
      <c r="C70" s="448"/>
      <c r="D70" s="449"/>
      <c r="E70" s="3"/>
      <c r="F70" s="3"/>
      <c r="G70" s="4"/>
      <c r="H70" s="4"/>
      <c r="I70" s="26">
        <f t="shared" si="7"/>
        <v>0</v>
      </c>
      <c r="J70" s="26" t="str">
        <f t="shared" si="8"/>
        <v>-</v>
      </c>
      <c r="K70" s="26" t="str">
        <f t="shared" si="9"/>
        <v>-</v>
      </c>
      <c r="L70" s="12"/>
    </row>
    <row r="71" spans="1:12" ht="12.5" x14ac:dyDescent="0.25">
      <c r="A71" s="12"/>
      <c r="B71" s="447"/>
      <c r="C71" s="448"/>
      <c r="D71" s="449"/>
      <c r="E71" s="3"/>
      <c r="F71" s="3"/>
      <c r="G71" s="4"/>
      <c r="H71" s="4"/>
      <c r="I71" s="26">
        <f t="shared" si="7"/>
        <v>0</v>
      </c>
      <c r="J71" s="26" t="str">
        <f t="shared" si="8"/>
        <v>-</v>
      </c>
      <c r="K71" s="26" t="str">
        <f t="shared" si="9"/>
        <v>-</v>
      </c>
      <c r="L71" s="12"/>
    </row>
    <row r="72" spans="1:12" ht="12.5" x14ac:dyDescent="0.25">
      <c r="A72" s="12"/>
      <c r="B72" s="447"/>
      <c r="C72" s="448"/>
      <c r="D72" s="449"/>
      <c r="E72" s="3"/>
      <c r="F72" s="3"/>
      <c r="G72" s="4"/>
      <c r="H72" s="4"/>
      <c r="I72" s="26">
        <f t="shared" ref="I72:I73" si="13">G72*H72</f>
        <v>0</v>
      </c>
      <c r="J72" s="26" t="str">
        <f t="shared" si="8"/>
        <v>-</v>
      </c>
      <c r="K72" s="26" t="str">
        <f t="shared" si="9"/>
        <v>-</v>
      </c>
      <c r="L72" s="12"/>
    </row>
    <row r="73" spans="1:12" ht="13" thickBot="1" x14ac:dyDescent="0.3">
      <c r="A73" s="12"/>
      <c r="B73" s="444"/>
      <c r="C73" s="445"/>
      <c r="D73" s="446"/>
      <c r="E73" s="3"/>
      <c r="F73" s="3"/>
      <c r="G73" s="4"/>
      <c r="H73" s="4"/>
      <c r="I73" s="26">
        <f t="shared" si="13"/>
        <v>0</v>
      </c>
      <c r="J73" s="26" t="str">
        <f t="shared" si="8"/>
        <v>-</v>
      </c>
      <c r="K73" s="26" t="str">
        <f t="shared" si="9"/>
        <v>-</v>
      </c>
      <c r="L73" s="12"/>
    </row>
    <row r="74" spans="1:12" ht="16.5" customHeight="1" x14ac:dyDescent="0.25">
      <c r="A74" s="12"/>
      <c r="B74" s="176"/>
      <c r="C74" s="147"/>
      <c r="D74" s="147"/>
      <c r="E74" s="147"/>
      <c r="F74" s="147"/>
      <c r="G74" s="147"/>
      <c r="H74" s="148" t="s">
        <v>0</v>
      </c>
      <c r="I74" s="9">
        <f>ROUND(SUM(I54:I73),0)</f>
        <v>0</v>
      </c>
      <c r="J74" s="71">
        <f>ROUND(SUM(J54:J73),0)</f>
        <v>0</v>
      </c>
      <c r="K74" s="71">
        <f>ROUND(SUM(K54:K73),0)</f>
        <v>0</v>
      </c>
      <c r="L74" s="12"/>
    </row>
    <row r="75" spans="1:12" ht="12" customHeight="1" x14ac:dyDescent="0.25">
      <c r="A75" s="12"/>
      <c r="B75" s="438"/>
      <c r="C75" s="439"/>
      <c r="D75" s="440"/>
      <c r="E75" s="12"/>
      <c r="F75" s="12"/>
      <c r="G75" s="12"/>
      <c r="H75" s="12"/>
      <c r="I75" s="12"/>
      <c r="J75" s="12"/>
      <c r="K75" s="12"/>
      <c r="L75" s="12"/>
    </row>
    <row r="76" spans="1:12" ht="36.75" hidden="1" customHeight="1" x14ac:dyDescent="0.25">
      <c r="A76" s="12"/>
      <c r="B76" s="441"/>
      <c r="C76" s="442"/>
      <c r="D76" s="443"/>
      <c r="E76" s="20"/>
      <c r="F76" s="12"/>
      <c r="G76" s="12"/>
      <c r="H76" s="20"/>
      <c r="I76" s="12"/>
      <c r="J76" s="12"/>
      <c r="K76" s="12"/>
      <c r="L76" s="12"/>
    </row>
    <row r="77" spans="1:12" ht="36.75" hidden="1" customHeight="1" x14ac:dyDescent="0.25">
      <c r="A77" s="10"/>
      <c r="B77" s="10"/>
      <c r="C77" s="10"/>
      <c r="D77" s="10"/>
      <c r="E77" s="10"/>
      <c r="F77" s="10"/>
      <c r="G77" s="10"/>
      <c r="H77" s="10"/>
      <c r="I77" s="10"/>
      <c r="J77" s="10"/>
      <c r="K77" s="10"/>
      <c r="L77" s="10"/>
    </row>
    <row r="82" spans="2:8" ht="13" hidden="1" customHeight="1" x14ac:dyDescent="0.3">
      <c r="B82" s="18"/>
      <c r="C82" s="18"/>
      <c r="D82" s="18"/>
      <c r="E82" s="18"/>
      <c r="H82" s="18"/>
    </row>
  </sheetData>
  <sheetProtection algorithmName="SHA-512" hashValue="uXvmc1kh+6CeN/mJF8imR3tDHzhLAdpmNomqikd9dRw5XRWmF01CUf7LuikOtCk37me423tlBoajHtUvcRwgwg==" saltValue="IjyZutN2Va+FUVOxbYt09w==" spinCount="100000" sheet="1" selectLockedCells="1"/>
  <mergeCells count="28">
    <mergeCell ref="B66:D66"/>
    <mergeCell ref="B54:D54"/>
    <mergeCell ref="B55:D55"/>
    <mergeCell ref="B62:D62"/>
    <mergeCell ref="B63:D63"/>
    <mergeCell ref="B64:D64"/>
    <mergeCell ref="B65:D65"/>
    <mergeCell ref="B61:D61"/>
    <mergeCell ref="B56:D56"/>
    <mergeCell ref="B57:D57"/>
    <mergeCell ref="B58:D58"/>
    <mergeCell ref="B59:D59"/>
    <mergeCell ref="B60:D60"/>
    <mergeCell ref="B73:D73"/>
    <mergeCell ref="B75:D75"/>
    <mergeCell ref="B76:D76"/>
    <mergeCell ref="B67:D67"/>
    <mergeCell ref="B68:D68"/>
    <mergeCell ref="B69:D69"/>
    <mergeCell ref="B70:D70"/>
    <mergeCell ref="B71:D71"/>
    <mergeCell ref="B72:D72"/>
    <mergeCell ref="B7:K7"/>
    <mergeCell ref="B52:K52"/>
    <mergeCell ref="B53:D53"/>
    <mergeCell ref="B2:I2"/>
    <mergeCell ref="G51:K51"/>
    <mergeCell ref="G4:I5"/>
  </mergeCells>
  <conditionalFormatting sqref="G9:G48">
    <cfRule type="cellIs" dxfId="34" priority="4" operator="greaterThanOrEqual">
      <formula>100000</formula>
    </cfRule>
  </conditionalFormatting>
  <conditionalFormatting sqref="G54:G73">
    <cfRule type="cellIs" dxfId="33" priority="3" operator="greaterThanOrEqual">
      <formula>30000</formula>
    </cfRule>
  </conditionalFormatting>
  <conditionalFormatting sqref="J9:K48">
    <cfRule type="expression" dxfId="30" priority="18">
      <formula>#REF!="Pilot-/Demonstrationsprojekt (P+D)"</formula>
    </cfRule>
  </conditionalFormatting>
  <conditionalFormatting sqref="J54:K73">
    <cfRule type="expression" dxfId="29" priority="11">
      <formula>#REF!="Pilot-/Demonstrationsprojekt (P+D)"</formula>
    </cfRule>
  </conditionalFormatting>
  <dataValidations count="1">
    <dataValidation allowBlank="1" showInputMessage="1" showErrorMessage="1" sqref="D56:D73 D11:D28 D30:D47" xr:uid="{9C51933B-C935-4A0E-B149-64E6FC732C20}"/>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10" max="35" man="1"/>
  </colBreaks>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23" id="{B2210070-5CC6-4DB1-B06B-162614E294E1}">
            <xm:f>'(4) Finanzierung &amp; Finanzhilfe'!$K$24&lt;&gt;#REF!+$K$49</xm:f>
            <x14:dxf>
              <fill>
                <patternFill>
                  <bgColor rgb="FFFF0000"/>
                </patternFill>
              </fill>
            </x14:dxf>
          </x14:cfRule>
          <xm:sqref>G49:K50 G51</xm:sqref>
        </x14:conditionalFormatting>
        <x14:conditionalFormatting xmlns:xm="http://schemas.microsoft.com/office/excel/2006/main">
          <x14:cfRule type="expression" priority="7" id="{7952A003-763F-4675-80BC-7149BA451779}">
            <xm:f>'(4) Finanzierung &amp; Finanzhilfe'!$K$24&lt;&gt;#REF!+$K$49</xm:f>
            <x14:dxf>
              <fill>
                <patternFill>
                  <bgColor rgb="FFFF0000"/>
                </patternFill>
              </fill>
            </x14:dxf>
          </x14:cfRule>
          <xm:sqref>G74:K74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324EAFD-0541-4C5B-807F-7FACE65EDA96}">
          <x14:formula1>
            <xm:f>Legende!$A$2:$A$8</xm:f>
          </x14:formula1>
          <xm:sqref>E9:E48 E54:E73</xm:sqref>
        </x14:dataValidation>
        <x14:dataValidation type="list" allowBlank="1" showInputMessage="1" showErrorMessage="1" xr:uid="{890104E8-05A0-4A7A-8DF2-359047B4108D}">
          <x14:formula1>
            <xm:f>'(1) Übersicht'!$E$15:$E$25</xm:f>
          </x14:formula1>
          <xm:sqref>F9:F48 F54:F73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0702-6138-41B3-81CB-344D0373D11A}">
  <sheetPr>
    <pageSetUpPr fitToPage="1"/>
  </sheetPr>
  <dimension ref="A1:AG104"/>
  <sheetViews>
    <sheetView zoomScaleNormal="100" workbookViewId="0">
      <selection activeCell="B9" sqref="B9"/>
    </sheetView>
  </sheetViews>
  <sheetFormatPr baseColWidth="10" defaultColWidth="0" defaultRowHeight="0" customHeight="1" zeroHeight="1" x14ac:dyDescent="0.25"/>
  <cols>
    <col min="1" max="1" width="2.7265625" customWidth="1"/>
    <col min="2" max="2" width="35.26953125" customWidth="1"/>
    <col min="3" max="3" width="39.81640625" customWidth="1"/>
    <col min="4" max="4" width="26.26953125" customWidth="1"/>
    <col min="5" max="5" width="26.453125" customWidth="1"/>
    <col min="6" max="6" width="17.54296875" bestFit="1" customWidth="1"/>
    <col min="7" max="7" width="15" customWidth="1"/>
    <col min="8" max="8" width="13.453125" customWidth="1"/>
    <col min="9" max="9" width="10.81640625" customWidth="1"/>
    <col min="10" max="10" width="15" customWidth="1"/>
    <col min="11" max="11" width="13.453125" customWidth="1"/>
    <col min="12" max="12" width="10.81640625" customWidth="1"/>
    <col min="13" max="13" width="15" customWidth="1"/>
    <col min="14" max="14" width="13.453125" customWidth="1"/>
    <col min="15" max="15" width="10.81640625" customWidth="1"/>
    <col min="16" max="16" width="15" customWidth="1"/>
    <col min="17" max="17" width="13.453125" customWidth="1"/>
    <col min="18" max="18" width="10.81640625" customWidth="1"/>
    <col min="19" max="19" width="15" customWidth="1"/>
    <col min="20" max="20" width="13.453125" customWidth="1"/>
    <col min="21" max="21" width="10.81640625" customWidth="1"/>
    <col min="22" max="22" width="15" customWidth="1"/>
    <col min="23" max="23" width="13.453125" customWidth="1"/>
    <col min="24" max="24" width="10.81640625" customWidth="1"/>
    <col min="25" max="25" width="15" customWidth="1"/>
    <col min="26" max="26" width="13.453125" customWidth="1"/>
    <col min="27" max="27" width="10.81640625" customWidth="1"/>
    <col min="28" max="28" width="9.7265625" hidden="1" customWidth="1"/>
    <col min="29" max="29" width="10.54296875" hidden="1" customWidth="1"/>
    <col min="30" max="30" width="2.7265625" customWidth="1"/>
    <col min="31" max="16384" width="11.453125" hidden="1"/>
  </cols>
  <sheetData>
    <row r="1" spans="1:33" ht="3.75" customHeight="1" x14ac:dyDescent="0.25">
      <c r="A1" s="12"/>
      <c r="B1" s="27"/>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2"/>
    </row>
    <row r="2" spans="1:33" ht="137.25" customHeight="1" x14ac:dyDescent="0.25">
      <c r="A2" s="14"/>
      <c r="B2" s="509" t="s">
        <v>137</v>
      </c>
      <c r="C2" s="510"/>
      <c r="D2" s="510"/>
      <c r="E2" s="510"/>
      <c r="F2" s="510"/>
      <c r="G2" s="510"/>
      <c r="H2" s="510"/>
      <c r="I2" s="510"/>
      <c r="J2" s="510"/>
      <c r="K2" s="510"/>
      <c r="L2" s="510"/>
      <c r="M2" s="235"/>
      <c r="N2" s="235"/>
      <c r="O2" s="235"/>
      <c r="P2" s="235"/>
      <c r="Q2" s="235"/>
      <c r="R2" s="235"/>
      <c r="S2" s="235"/>
      <c r="T2" s="235"/>
      <c r="U2" s="235"/>
      <c r="V2" s="235"/>
      <c r="W2" s="235"/>
      <c r="X2" s="235"/>
      <c r="Y2" s="235"/>
      <c r="Z2" s="235"/>
      <c r="AA2" s="236"/>
      <c r="AB2" s="237"/>
      <c r="AC2" s="238"/>
      <c r="AD2" s="17"/>
    </row>
    <row r="3" spans="1:33" ht="12.5" x14ac:dyDescent="0.25">
      <c r="A3" s="12"/>
      <c r="B3" s="29"/>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12"/>
    </row>
    <row r="4" spans="1:33" ht="34.5" customHeight="1" x14ac:dyDescent="0.25">
      <c r="A4" s="14"/>
      <c r="B4" s="91"/>
      <c r="C4" s="91"/>
      <c r="D4" s="91"/>
      <c r="E4" s="91"/>
      <c r="F4" s="91"/>
      <c r="G4" s="468" t="str">
        <f>IF(MAX(G9:G48)&gt;=100000, "Bitte Kostenpositionen über CHF 100'000 im Annex mit Offerten oder quellenbasierten Erläuterungen plausibilisieren", "")</f>
        <v/>
      </c>
      <c r="H4" s="468"/>
      <c r="I4" s="468"/>
      <c r="J4" s="468" t="str">
        <f>IF(MAX(J9:J48)&gt;=100000, "Bitte Kostenpositionen über CHF 100'000 im Annex mit Offerten oder quellenbasierten Erläuterungen plausibilisieren", "")</f>
        <v/>
      </c>
      <c r="K4" s="468"/>
      <c r="L4" s="468"/>
      <c r="M4" s="468" t="str">
        <f>IF(MAX(M9:M48)&gt;=100000, "Bitte Kostenpositionen über CHF 100'000 im Annex mit Offerten oder quellenbasierten Erläuterungen plausibilisieren", "")</f>
        <v/>
      </c>
      <c r="N4" s="468"/>
      <c r="O4" s="468"/>
      <c r="P4" s="468" t="str">
        <f>IF(MAX(P9:P48)&gt;=100000, "Bitte Kostenpositionen über CHF 100'000 im Annex mit Offerten oder quellenbasierten Erläuterungen plausibilisieren", "")</f>
        <v/>
      </c>
      <c r="Q4" s="468"/>
      <c r="R4" s="468"/>
      <c r="S4" s="468" t="str">
        <f>IF(MAX(S9:S48)&gt;=100000, "Bitte Kostenpositionen über CHF 100'000 im Annex mit Offerten oder quellenbasierten Erläuterungen plausibilisieren", "")</f>
        <v/>
      </c>
      <c r="T4" s="468"/>
      <c r="U4" s="468"/>
      <c r="V4" s="468" t="str">
        <f>IF(MAX(V9:V48)&gt;=100000, "Bitte Kostenpositionen über CHF 100'000 im Annex mit Offerten oder quellenbasierten Erläuterungen plausibilisieren", "")</f>
        <v/>
      </c>
      <c r="W4" s="468"/>
      <c r="X4" s="468"/>
      <c r="Y4" s="468" t="str">
        <f>IF(MAX(Y9:Y48)&gt;=100000, "Bitte Kostenpositionen über CHF 100'000 im Annex mit Offerten oder quellenbasierten Erläuterungen plausibilisieren", "")</f>
        <v/>
      </c>
      <c r="Z4" s="468"/>
      <c r="AA4" s="468"/>
      <c r="AB4" s="91"/>
      <c r="AC4" s="141"/>
      <c r="AD4" s="37"/>
      <c r="AE4" s="85"/>
    </row>
    <row r="5" spans="1:33" ht="9.75" customHeight="1" thickBot="1" x14ac:dyDescent="0.3">
      <c r="A5" s="14"/>
      <c r="B5" s="85"/>
      <c r="C5" s="255"/>
      <c r="D5" s="256"/>
      <c r="E5" s="256"/>
      <c r="F5" s="256"/>
      <c r="G5" s="85"/>
      <c r="H5" s="91"/>
      <c r="I5" s="257"/>
      <c r="J5" s="257"/>
      <c r="K5" s="257"/>
      <c r="L5" s="257"/>
      <c r="M5" s="257"/>
      <c r="N5" s="257"/>
      <c r="O5" s="257"/>
      <c r="P5" s="257"/>
      <c r="Q5" s="257"/>
      <c r="R5" s="257"/>
      <c r="S5" s="257"/>
      <c r="T5" s="257"/>
      <c r="U5" s="257"/>
      <c r="V5" s="257"/>
      <c r="W5" s="257"/>
      <c r="X5" s="257"/>
      <c r="Y5" s="257"/>
      <c r="Z5" s="257"/>
      <c r="AA5" s="257"/>
      <c r="AB5" s="257"/>
      <c r="AC5" s="271"/>
      <c r="AD5" s="12"/>
    </row>
    <row r="6" spans="1:33" ht="34.5" customHeight="1" thickBot="1" x14ac:dyDescent="0.3">
      <c r="A6" s="14"/>
      <c r="B6" s="450" t="s">
        <v>111</v>
      </c>
      <c r="C6" s="451"/>
      <c r="D6" s="451"/>
      <c r="E6" s="451"/>
      <c r="F6" s="451"/>
      <c r="G6" s="451"/>
      <c r="H6" s="451"/>
      <c r="I6" s="451"/>
      <c r="J6" s="451"/>
      <c r="K6" s="451"/>
      <c r="L6" s="451"/>
      <c r="M6" s="451"/>
      <c r="N6" s="451"/>
      <c r="O6" s="451"/>
      <c r="P6" s="451"/>
      <c r="Q6" s="451"/>
      <c r="R6" s="451"/>
      <c r="S6" s="451"/>
      <c r="T6" s="451"/>
      <c r="U6" s="451"/>
      <c r="V6" s="451"/>
      <c r="W6" s="451"/>
      <c r="X6" s="451"/>
      <c r="Y6" s="451"/>
      <c r="Z6" s="451"/>
      <c r="AA6" s="452"/>
      <c r="AB6" s="254"/>
      <c r="AC6" s="254"/>
      <c r="AD6" s="17"/>
    </row>
    <row r="7" spans="1:33" ht="34.5" customHeight="1" x14ac:dyDescent="0.25">
      <c r="A7" s="14"/>
      <c r="B7" s="493" t="s">
        <v>57</v>
      </c>
      <c r="C7" s="495" t="s">
        <v>56</v>
      </c>
      <c r="D7" s="497" t="s">
        <v>58</v>
      </c>
      <c r="E7" s="488" t="s">
        <v>3</v>
      </c>
      <c r="F7" s="490" t="s">
        <v>1</v>
      </c>
      <c r="G7" s="483" t="s">
        <v>14</v>
      </c>
      <c r="H7" s="484"/>
      <c r="I7" s="485"/>
      <c r="J7" s="483" t="s">
        <v>14</v>
      </c>
      <c r="K7" s="484"/>
      <c r="L7" s="485"/>
      <c r="M7" s="483" t="s">
        <v>14</v>
      </c>
      <c r="N7" s="484"/>
      <c r="O7" s="485"/>
      <c r="P7" s="483" t="s">
        <v>14</v>
      </c>
      <c r="Q7" s="484"/>
      <c r="R7" s="485"/>
      <c r="S7" s="483" t="s">
        <v>14</v>
      </c>
      <c r="T7" s="484"/>
      <c r="U7" s="485"/>
      <c r="V7" s="483" t="s">
        <v>14</v>
      </c>
      <c r="W7" s="484"/>
      <c r="X7" s="485"/>
      <c r="Y7" s="483" t="s">
        <v>14</v>
      </c>
      <c r="Z7" s="484"/>
      <c r="AA7" s="485"/>
      <c r="AB7" s="486" t="s">
        <v>12</v>
      </c>
      <c r="AC7" s="481" t="s">
        <v>11</v>
      </c>
      <c r="AD7" s="12"/>
    </row>
    <row r="8" spans="1:33" ht="80.150000000000006" customHeight="1" thickBot="1" x14ac:dyDescent="0.3">
      <c r="A8" s="14"/>
      <c r="B8" s="494"/>
      <c r="C8" s="496"/>
      <c r="D8" s="498"/>
      <c r="E8" s="489"/>
      <c r="F8" s="491"/>
      <c r="G8" s="247" t="s">
        <v>55</v>
      </c>
      <c r="H8" s="248" t="s">
        <v>32</v>
      </c>
      <c r="I8" s="31" t="s">
        <v>31</v>
      </c>
      <c r="J8" s="247" t="s">
        <v>55</v>
      </c>
      <c r="K8" s="248" t="s">
        <v>32</v>
      </c>
      <c r="L8" s="31" t="s">
        <v>31</v>
      </c>
      <c r="M8" s="247" t="s">
        <v>55</v>
      </c>
      <c r="N8" s="248" t="s">
        <v>32</v>
      </c>
      <c r="O8" s="31" t="s">
        <v>31</v>
      </c>
      <c r="P8" s="247" t="s">
        <v>55</v>
      </c>
      <c r="Q8" s="248" t="s">
        <v>32</v>
      </c>
      <c r="R8" s="31" t="s">
        <v>31</v>
      </c>
      <c r="S8" s="247" t="s">
        <v>55</v>
      </c>
      <c r="T8" s="248" t="s">
        <v>32</v>
      </c>
      <c r="U8" s="31" t="s">
        <v>31</v>
      </c>
      <c r="V8" s="247" t="s">
        <v>55</v>
      </c>
      <c r="W8" s="248" t="s">
        <v>32</v>
      </c>
      <c r="X8" s="31" t="s">
        <v>31</v>
      </c>
      <c r="Y8" s="247" t="s">
        <v>55</v>
      </c>
      <c r="Z8" s="248" t="s">
        <v>32</v>
      </c>
      <c r="AA8" s="31" t="s">
        <v>31</v>
      </c>
      <c r="AB8" s="487"/>
      <c r="AC8" s="482"/>
      <c r="AD8" s="12"/>
    </row>
    <row r="9" spans="1:33" ht="12.75" customHeight="1" x14ac:dyDescent="0.25">
      <c r="A9" s="14"/>
      <c r="B9" s="188"/>
      <c r="C9" s="185"/>
      <c r="D9" s="189"/>
      <c r="E9" s="1"/>
      <c r="F9" s="240"/>
      <c r="G9" s="249"/>
      <c r="H9" s="250"/>
      <c r="I9" s="244">
        <f>G9*H9</f>
        <v>0</v>
      </c>
      <c r="J9" s="249"/>
      <c r="K9" s="250"/>
      <c r="L9" s="244">
        <f>J9*K9</f>
        <v>0</v>
      </c>
      <c r="M9" s="249"/>
      <c r="N9" s="250"/>
      <c r="O9" s="244">
        <f>M9*N9</f>
        <v>0</v>
      </c>
      <c r="P9" s="249"/>
      <c r="Q9" s="250"/>
      <c r="R9" s="244">
        <f>P9*Q9</f>
        <v>0</v>
      </c>
      <c r="S9" s="249"/>
      <c r="T9" s="250"/>
      <c r="U9" s="244">
        <f>S9*T9</f>
        <v>0</v>
      </c>
      <c r="V9" s="249"/>
      <c r="W9" s="250"/>
      <c r="X9" s="244">
        <f>V9*W9</f>
        <v>0</v>
      </c>
      <c r="Y9" s="249"/>
      <c r="Z9" s="250"/>
      <c r="AA9" s="244">
        <f>Y9*Z9</f>
        <v>0</v>
      </c>
      <c r="AB9" s="25" t="str">
        <f>IF(E9="Interne Kosten",I9+L9+O9++R9+U9+X9+AA9,"-")</f>
        <v>-</v>
      </c>
      <c r="AC9" s="25" t="str">
        <f>IF(E9="Externe Kosten",I9+L9+O9++R9+U9+X9+AA9,"-")</f>
        <v>-</v>
      </c>
      <c r="AD9" s="17"/>
    </row>
    <row r="10" spans="1:33" ht="12.5" x14ac:dyDescent="0.25">
      <c r="A10" s="14"/>
      <c r="B10" s="190"/>
      <c r="C10" s="186"/>
      <c r="D10" s="191"/>
      <c r="E10" s="3"/>
      <c r="F10" s="241"/>
      <c r="G10" s="249"/>
      <c r="H10" s="251"/>
      <c r="I10" s="245">
        <f t="shared" ref="I10:I48" si="0">G10*H10</f>
        <v>0</v>
      </c>
      <c r="J10" s="249"/>
      <c r="K10" s="251"/>
      <c r="L10" s="245">
        <f t="shared" ref="L10:L48" si="1">J10*K10</f>
        <v>0</v>
      </c>
      <c r="M10" s="249"/>
      <c r="N10" s="251"/>
      <c r="O10" s="245">
        <f t="shared" ref="O10:O48" si="2">M10*N10</f>
        <v>0</v>
      </c>
      <c r="P10" s="249"/>
      <c r="Q10" s="251"/>
      <c r="R10" s="245">
        <f t="shared" ref="R10:R48" si="3">P10*Q10</f>
        <v>0</v>
      </c>
      <c r="S10" s="249"/>
      <c r="T10" s="251"/>
      <c r="U10" s="245">
        <f t="shared" ref="U10:U48" si="4">S10*T10</f>
        <v>0</v>
      </c>
      <c r="V10" s="249"/>
      <c r="W10" s="251"/>
      <c r="X10" s="245">
        <f t="shared" ref="X10:X48" si="5">V10*W10</f>
        <v>0</v>
      </c>
      <c r="Y10" s="249"/>
      <c r="Z10" s="251"/>
      <c r="AA10" s="245">
        <f t="shared" ref="AA10:AA48" si="6">Y10*Z10</f>
        <v>0</v>
      </c>
      <c r="AB10" s="26" t="str">
        <f t="shared" ref="AB10:AB48" si="7">IF(E10="Interne Kosten",I10+L10+O10++R10+U10+X10+AA10,"-")</f>
        <v>-</v>
      </c>
      <c r="AC10" s="26" t="str">
        <f t="shared" ref="AC10:AC48" si="8">IF(E10="Externe Kosten",I10+L10+O10++R10+U10+X10+AA10,"-")</f>
        <v>-</v>
      </c>
      <c r="AD10" s="17"/>
    </row>
    <row r="11" spans="1:33" ht="12.5" x14ac:dyDescent="0.25">
      <c r="A11" s="14"/>
      <c r="B11" s="190"/>
      <c r="C11" s="186"/>
      <c r="D11" s="191"/>
      <c r="E11" s="3"/>
      <c r="F11" s="241"/>
      <c r="G11" s="249"/>
      <c r="H11" s="251"/>
      <c r="I11" s="245">
        <f t="shared" si="0"/>
        <v>0</v>
      </c>
      <c r="J11" s="249"/>
      <c r="K11" s="251"/>
      <c r="L11" s="245">
        <f t="shared" si="1"/>
        <v>0</v>
      </c>
      <c r="M11" s="249"/>
      <c r="N11" s="251"/>
      <c r="O11" s="245">
        <f t="shared" si="2"/>
        <v>0</v>
      </c>
      <c r="P11" s="249"/>
      <c r="Q11" s="251"/>
      <c r="R11" s="245">
        <f t="shared" si="3"/>
        <v>0</v>
      </c>
      <c r="S11" s="249"/>
      <c r="T11" s="251"/>
      <c r="U11" s="245">
        <f t="shared" si="4"/>
        <v>0</v>
      </c>
      <c r="V11" s="249"/>
      <c r="W11" s="251"/>
      <c r="X11" s="245">
        <f t="shared" si="5"/>
        <v>0</v>
      </c>
      <c r="Y11" s="249"/>
      <c r="Z11" s="251"/>
      <c r="AA11" s="245">
        <f t="shared" si="6"/>
        <v>0</v>
      </c>
      <c r="AB11" s="26" t="str">
        <f t="shared" si="7"/>
        <v>-</v>
      </c>
      <c r="AC11" s="26" t="str">
        <f t="shared" si="8"/>
        <v>-</v>
      </c>
      <c r="AD11" s="17"/>
    </row>
    <row r="12" spans="1:33" ht="13" x14ac:dyDescent="0.3">
      <c r="A12" s="14"/>
      <c r="B12" s="190"/>
      <c r="C12" s="186"/>
      <c r="D12" s="191"/>
      <c r="E12" s="3"/>
      <c r="F12" s="241"/>
      <c r="G12" s="249"/>
      <c r="H12" s="251"/>
      <c r="I12" s="245">
        <f t="shared" si="0"/>
        <v>0</v>
      </c>
      <c r="J12" s="249"/>
      <c r="K12" s="251"/>
      <c r="L12" s="245">
        <f t="shared" si="1"/>
        <v>0</v>
      </c>
      <c r="M12" s="249"/>
      <c r="N12" s="251"/>
      <c r="O12" s="245">
        <f t="shared" si="2"/>
        <v>0</v>
      </c>
      <c r="P12" s="249"/>
      <c r="Q12" s="251"/>
      <c r="R12" s="245">
        <f t="shared" si="3"/>
        <v>0</v>
      </c>
      <c r="S12" s="249"/>
      <c r="T12" s="251"/>
      <c r="U12" s="245">
        <f t="shared" si="4"/>
        <v>0</v>
      </c>
      <c r="V12" s="249"/>
      <c r="W12" s="251"/>
      <c r="X12" s="245">
        <f t="shared" si="5"/>
        <v>0</v>
      </c>
      <c r="Y12" s="249"/>
      <c r="Z12" s="251"/>
      <c r="AA12" s="245">
        <f t="shared" si="6"/>
        <v>0</v>
      </c>
      <c r="AB12" s="26" t="str">
        <f t="shared" si="7"/>
        <v>-</v>
      </c>
      <c r="AC12" s="26" t="str">
        <f t="shared" si="8"/>
        <v>-</v>
      </c>
      <c r="AD12" s="23"/>
      <c r="AE12" s="18"/>
      <c r="AF12" s="18"/>
      <c r="AG12" s="18"/>
    </row>
    <row r="13" spans="1:33" ht="12.5" x14ac:dyDescent="0.25">
      <c r="A13" s="14"/>
      <c r="B13" s="190"/>
      <c r="C13" s="186"/>
      <c r="D13" s="191"/>
      <c r="E13" s="3"/>
      <c r="F13" s="242"/>
      <c r="G13" s="249"/>
      <c r="H13" s="251"/>
      <c r="I13" s="245">
        <f t="shared" si="0"/>
        <v>0</v>
      </c>
      <c r="J13" s="249"/>
      <c r="K13" s="251"/>
      <c r="L13" s="245">
        <f t="shared" si="1"/>
        <v>0</v>
      </c>
      <c r="M13" s="249"/>
      <c r="N13" s="251"/>
      <c r="O13" s="245">
        <f t="shared" si="2"/>
        <v>0</v>
      </c>
      <c r="P13" s="249"/>
      <c r="Q13" s="251"/>
      <c r="R13" s="245">
        <f t="shared" si="3"/>
        <v>0</v>
      </c>
      <c r="S13" s="249"/>
      <c r="T13" s="251"/>
      <c r="U13" s="245">
        <f t="shared" si="4"/>
        <v>0</v>
      </c>
      <c r="V13" s="249"/>
      <c r="W13" s="251"/>
      <c r="X13" s="245">
        <f t="shared" si="5"/>
        <v>0</v>
      </c>
      <c r="Y13" s="249"/>
      <c r="Z13" s="251"/>
      <c r="AA13" s="245">
        <f t="shared" si="6"/>
        <v>0</v>
      </c>
      <c r="AB13" s="26" t="str">
        <f t="shared" si="7"/>
        <v>-</v>
      </c>
      <c r="AC13" s="26" t="str">
        <f t="shared" si="8"/>
        <v>-</v>
      </c>
      <c r="AD13" s="17"/>
    </row>
    <row r="14" spans="1:33" ht="12.5" x14ac:dyDescent="0.25">
      <c r="A14" s="14"/>
      <c r="B14" s="190"/>
      <c r="C14" s="186"/>
      <c r="D14" s="191"/>
      <c r="E14" s="3"/>
      <c r="F14" s="241"/>
      <c r="G14" s="249"/>
      <c r="H14" s="251"/>
      <c r="I14" s="245">
        <f t="shared" si="0"/>
        <v>0</v>
      </c>
      <c r="J14" s="249"/>
      <c r="K14" s="251"/>
      <c r="L14" s="245">
        <f t="shared" si="1"/>
        <v>0</v>
      </c>
      <c r="M14" s="249"/>
      <c r="N14" s="251"/>
      <c r="O14" s="245">
        <f t="shared" si="2"/>
        <v>0</v>
      </c>
      <c r="P14" s="249"/>
      <c r="Q14" s="251"/>
      <c r="R14" s="245">
        <f t="shared" si="3"/>
        <v>0</v>
      </c>
      <c r="S14" s="249"/>
      <c r="T14" s="251"/>
      <c r="U14" s="245">
        <f t="shared" si="4"/>
        <v>0</v>
      </c>
      <c r="V14" s="249"/>
      <c r="W14" s="251"/>
      <c r="X14" s="245">
        <f t="shared" si="5"/>
        <v>0</v>
      </c>
      <c r="Y14" s="249"/>
      <c r="Z14" s="251"/>
      <c r="AA14" s="245">
        <f t="shared" si="6"/>
        <v>0</v>
      </c>
      <c r="AB14" s="26" t="str">
        <f t="shared" si="7"/>
        <v>-</v>
      </c>
      <c r="AC14" s="26" t="str">
        <f t="shared" si="8"/>
        <v>-</v>
      </c>
      <c r="AD14" s="17"/>
    </row>
    <row r="15" spans="1:33" ht="12.5" x14ac:dyDescent="0.25">
      <c r="A15" s="14"/>
      <c r="B15" s="190"/>
      <c r="C15" s="186"/>
      <c r="D15" s="191"/>
      <c r="E15" s="3"/>
      <c r="F15" s="241"/>
      <c r="G15" s="249"/>
      <c r="H15" s="251"/>
      <c r="I15" s="245">
        <f t="shared" si="0"/>
        <v>0</v>
      </c>
      <c r="J15" s="249"/>
      <c r="K15" s="251"/>
      <c r="L15" s="245">
        <f t="shared" si="1"/>
        <v>0</v>
      </c>
      <c r="M15" s="249"/>
      <c r="N15" s="251"/>
      <c r="O15" s="245">
        <f t="shared" si="2"/>
        <v>0</v>
      </c>
      <c r="P15" s="249"/>
      <c r="Q15" s="251"/>
      <c r="R15" s="245">
        <f t="shared" si="3"/>
        <v>0</v>
      </c>
      <c r="S15" s="249"/>
      <c r="T15" s="251"/>
      <c r="U15" s="245">
        <f t="shared" si="4"/>
        <v>0</v>
      </c>
      <c r="V15" s="249"/>
      <c r="W15" s="251"/>
      <c r="X15" s="245">
        <f t="shared" si="5"/>
        <v>0</v>
      </c>
      <c r="Y15" s="249"/>
      <c r="Z15" s="251"/>
      <c r="AA15" s="245">
        <f t="shared" si="6"/>
        <v>0</v>
      </c>
      <c r="AB15" s="26" t="str">
        <f t="shared" si="7"/>
        <v>-</v>
      </c>
      <c r="AC15" s="26" t="str">
        <f t="shared" si="8"/>
        <v>-</v>
      </c>
      <c r="AD15" s="17"/>
    </row>
    <row r="16" spans="1:33" ht="12.5" x14ac:dyDescent="0.25">
      <c r="A16" s="14"/>
      <c r="B16" s="190"/>
      <c r="C16" s="186"/>
      <c r="D16" s="191"/>
      <c r="E16" s="3"/>
      <c r="F16" s="241"/>
      <c r="G16" s="249"/>
      <c r="H16" s="251"/>
      <c r="I16" s="245">
        <f t="shared" si="0"/>
        <v>0</v>
      </c>
      <c r="J16" s="249"/>
      <c r="K16" s="251"/>
      <c r="L16" s="245">
        <f t="shared" si="1"/>
        <v>0</v>
      </c>
      <c r="M16" s="249"/>
      <c r="N16" s="251"/>
      <c r="O16" s="245">
        <f t="shared" si="2"/>
        <v>0</v>
      </c>
      <c r="P16" s="249"/>
      <c r="Q16" s="251"/>
      <c r="R16" s="245">
        <f t="shared" si="3"/>
        <v>0</v>
      </c>
      <c r="S16" s="249"/>
      <c r="T16" s="251"/>
      <c r="U16" s="245">
        <f t="shared" si="4"/>
        <v>0</v>
      </c>
      <c r="V16" s="249"/>
      <c r="W16" s="251"/>
      <c r="X16" s="245">
        <f t="shared" si="5"/>
        <v>0</v>
      </c>
      <c r="Y16" s="249"/>
      <c r="Z16" s="251"/>
      <c r="AA16" s="245">
        <f t="shared" si="6"/>
        <v>0</v>
      </c>
      <c r="AB16" s="26" t="str">
        <f t="shared" si="7"/>
        <v>-</v>
      </c>
      <c r="AC16" s="26" t="str">
        <f t="shared" si="8"/>
        <v>-</v>
      </c>
      <c r="AD16" s="17"/>
    </row>
    <row r="17" spans="1:33" ht="12.5" x14ac:dyDescent="0.25">
      <c r="A17" s="14"/>
      <c r="B17" s="190"/>
      <c r="C17" s="186"/>
      <c r="D17" s="191"/>
      <c r="E17" s="3"/>
      <c r="F17" s="241"/>
      <c r="G17" s="249"/>
      <c r="H17" s="251"/>
      <c r="I17" s="245">
        <f t="shared" si="0"/>
        <v>0</v>
      </c>
      <c r="J17" s="249"/>
      <c r="K17" s="251"/>
      <c r="L17" s="245">
        <f t="shared" si="1"/>
        <v>0</v>
      </c>
      <c r="M17" s="249"/>
      <c r="N17" s="251"/>
      <c r="O17" s="245">
        <f t="shared" si="2"/>
        <v>0</v>
      </c>
      <c r="P17" s="249"/>
      <c r="Q17" s="251"/>
      <c r="R17" s="245">
        <f t="shared" si="3"/>
        <v>0</v>
      </c>
      <c r="S17" s="249"/>
      <c r="T17" s="251"/>
      <c r="U17" s="245">
        <f t="shared" si="4"/>
        <v>0</v>
      </c>
      <c r="V17" s="249"/>
      <c r="W17" s="251"/>
      <c r="X17" s="245">
        <f t="shared" si="5"/>
        <v>0</v>
      </c>
      <c r="Y17" s="249"/>
      <c r="Z17" s="251"/>
      <c r="AA17" s="245">
        <f t="shared" si="6"/>
        <v>0</v>
      </c>
      <c r="AB17" s="26" t="str">
        <f t="shared" si="7"/>
        <v>-</v>
      </c>
      <c r="AC17" s="26" t="str">
        <f t="shared" si="8"/>
        <v>-</v>
      </c>
      <c r="AD17" s="17"/>
    </row>
    <row r="18" spans="1:33" ht="12.5" x14ac:dyDescent="0.25">
      <c r="A18" s="14"/>
      <c r="B18" s="190"/>
      <c r="C18" s="186"/>
      <c r="D18" s="191"/>
      <c r="E18" s="3"/>
      <c r="F18" s="241"/>
      <c r="G18" s="249"/>
      <c r="H18" s="251"/>
      <c r="I18" s="245">
        <f t="shared" si="0"/>
        <v>0</v>
      </c>
      <c r="J18" s="249"/>
      <c r="K18" s="251"/>
      <c r="L18" s="245">
        <f t="shared" si="1"/>
        <v>0</v>
      </c>
      <c r="M18" s="249"/>
      <c r="N18" s="251"/>
      <c r="O18" s="245">
        <f t="shared" si="2"/>
        <v>0</v>
      </c>
      <c r="P18" s="249"/>
      <c r="Q18" s="251"/>
      <c r="R18" s="245">
        <f t="shared" si="3"/>
        <v>0</v>
      </c>
      <c r="S18" s="249"/>
      <c r="T18" s="251"/>
      <c r="U18" s="245">
        <f t="shared" si="4"/>
        <v>0</v>
      </c>
      <c r="V18" s="249"/>
      <c r="W18" s="251"/>
      <c r="X18" s="245">
        <f t="shared" si="5"/>
        <v>0</v>
      </c>
      <c r="Y18" s="249"/>
      <c r="Z18" s="251"/>
      <c r="AA18" s="245">
        <f t="shared" si="6"/>
        <v>0</v>
      </c>
      <c r="AB18" s="26" t="str">
        <f t="shared" si="7"/>
        <v>-</v>
      </c>
      <c r="AC18" s="26" t="str">
        <f t="shared" si="8"/>
        <v>-</v>
      </c>
      <c r="AD18" s="17"/>
    </row>
    <row r="19" spans="1:33" ht="12.5" x14ac:dyDescent="0.25">
      <c r="A19" s="14"/>
      <c r="B19" s="190"/>
      <c r="C19" s="186"/>
      <c r="D19" s="191"/>
      <c r="E19" s="3"/>
      <c r="F19" s="241"/>
      <c r="G19" s="249"/>
      <c r="H19" s="251"/>
      <c r="I19" s="245">
        <f t="shared" si="0"/>
        <v>0</v>
      </c>
      <c r="J19" s="249"/>
      <c r="K19" s="251"/>
      <c r="L19" s="245">
        <f t="shared" si="1"/>
        <v>0</v>
      </c>
      <c r="M19" s="249"/>
      <c r="N19" s="251"/>
      <c r="O19" s="245">
        <f t="shared" si="2"/>
        <v>0</v>
      </c>
      <c r="P19" s="249"/>
      <c r="Q19" s="251"/>
      <c r="R19" s="245">
        <f t="shared" si="3"/>
        <v>0</v>
      </c>
      <c r="S19" s="249"/>
      <c r="T19" s="251"/>
      <c r="U19" s="245">
        <f t="shared" si="4"/>
        <v>0</v>
      </c>
      <c r="V19" s="249"/>
      <c r="W19" s="251"/>
      <c r="X19" s="245">
        <f t="shared" si="5"/>
        <v>0</v>
      </c>
      <c r="Y19" s="249"/>
      <c r="Z19" s="251"/>
      <c r="AA19" s="245">
        <f t="shared" si="6"/>
        <v>0</v>
      </c>
      <c r="AB19" s="26" t="str">
        <f t="shared" si="7"/>
        <v>-</v>
      </c>
      <c r="AC19" s="26" t="str">
        <f t="shared" si="8"/>
        <v>-</v>
      </c>
      <c r="AD19" s="17"/>
    </row>
    <row r="20" spans="1:33" ht="12.5" x14ac:dyDescent="0.25">
      <c r="A20" s="14"/>
      <c r="B20" s="190"/>
      <c r="C20" s="186"/>
      <c r="D20" s="191"/>
      <c r="E20" s="3"/>
      <c r="F20" s="241"/>
      <c r="G20" s="249"/>
      <c r="H20" s="251"/>
      <c r="I20" s="245">
        <f t="shared" si="0"/>
        <v>0</v>
      </c>
      <c r="J20" s="249"/>
      <c r="K20" s="251"/>
      <c r="L20" s="245">
        <f t="shared" si="1"/>
        <v>0</v>
      </c>
      <c r="M20" s="249"/>
      <c r="N20" s="251"/>
      <c r="O20" s="245">
        <f t="shared" si="2"/>
        <v>0</v>
      </c>
      <c r="P20" s="249"/>
      <c r="Q20" s="251"/>
      <c r="R20" s="245">
        <f t="shared" si="3"/>
        <v>0</v>
      </c>
      <c r="S20" s="249"/>
      <c r="T20" s="251"/>
      <c r="U20" s="245">
        <f t="shared" si="4"/>
        <v>0</v>
      </c>
      <c r="V20" s="249"/>
      <c r="W20" s="251"/>
      <c r="X20" s="245">
        <f t="shared" si="5"/>
        <v>0</v>
      </c>
      <c r="Y20" s="249"/>
      <c r="Z20" s="251"/>
      <c r="AA20" s="245">
        <f t="shared" si="6"/>
        <v>0</v>
      </c>
      <c r="AB20" s="26" t="str">
        <f t="shared" si="7"/>
        <v>-</v>
      </c>
      <c r="AC20" s="26" t="str">
        <f t="shared" si="8"/>
        <v>-</v>
      </c>
      <c r="AD20" s="17"/>
    </row>
    <row r="21" spans="1:33" ht="12.5" x14ac:dyDescent="0.25">
      <c r="A21" s="14"/>
      <c r="B21" s="190"/>
      <c r="C21" s="186"/>
      <c r="D21" s="191"/>
      <c r="E21" s="3"/>
      <c r="F21" s="241"/>
      <c r="G21" s="249"/>
      <c r="H21" s="251"/>
      <c r="I21" s="245">
        <f t="shared" si="0"/>
        <v>0</v>
      </c>
      <c r="J21" s="249"/>
      <c r="K21" s="251"/>
      <c r="L21" s="245">
        <f t="shared" si="1"/>
        <v>0</v>
      </c>
      <c r="M21" s="249"/>
      <c r="N21" s="251"/>
      <c r="O21" s="245">
        <f t="shared" si="2"/>
        <v>0</v>
      </c>
      <c r="P21" s="249"/>
      <c r="Q21" s="251"/>
      <c r="R21" s="245">
        <f t="shared" si="3"/>
        <v>0</v>
      </c>
      <c r="S21" s="249"/>
      <c r="T21" s="251"/>
      <c r="U21" s="245">
        <f t="shared" si="4"/>
        <v>0</v>
      </c>
      <c r="V21" s="249"/>
      <c r="W21" s="251"/>
      <c r="X21" s="245">
        <f t="shared" si="5"/>
        <v>0</v>
      </c>
      <c r="Y21" s="249"/>
      <c r="Z21" s="251"/>
      <c r="AA21" s="245">
        <f t="shared" si="6"/>
        <v>0</v>
      </c>
      <c r="AB21" s="26" t="str">
        <f t="shared" si="7"/>
        <v>-</v>
      </c>
      <c r="AC21" s="26" t="str">
        <f t="shared" si="8"/>
        <v>-</v>
      </c>
      <c r="AD21" s="17"/>
    </row>
    <row r="22" spans="1:33" ht="12.5" x14ac:dyDescent="0.25">
      <c r="A22" s="14"/>
      <c r="B22" s="190"/>
      <c r="C22" s="186"/>
      <c r="D22" s="191"/>
      <c r="E22" s="3"/>
      <c r="F22" s="241"/>
      <c r="G22" s="249"/>
      <c r="H22" s="251"/>
      <c r="I22" s="245">
        <f t="shared" si="0"/>
        <v>0</v>
      </c>
      <c r="J22" s="249"/>
      <c r="K22" s="251"/>
      <c r="L22" s="245">
        <f t="shared" si="1"/>
        <v>0</v>
      </c>
      <c r="M22" s="249"/>
      <c r="N22" s="251"/>
      <c r="O22" s="245">
        <f t="shared" si="2"/>
        <v>0</v>
      </c>
      <c r="P22" s="249"/>
      <c r="Q22" s="251"/>
      <c r="R22" s="245">
        <f t="shared" si="3"/>
        <v>0</v>
      </c>
      <c r="S22" s="249"/>
      <c r="T22" s="251"/>
      <c r="U22" s="245">
        <f t="shared" si="4"/>
        <v>0</v>
      </c>
      <c r="V22" s="249"/>
      <c r="W22" s="251"/>
      <c r="X22" s="245">
        <f t="shared" si="5"/>
        <v>0</v>
      </c>
      <c r="Y22" s="249"/>
      <c r="Z22" s="251"/>
      <c r="AA22" s="245">
        <f t="shared" si="6"/>
        <v>0</v>
      </c>
      <c r="AB22" s="26" t="str">
        <f t="shared" si="7"/>
        <v>-</v>
      </c>
      <c r="AC22" s="26" t="str">
        <f t="shared" si="8"/>
        <v>-</v>
      </c>
      <c r="AD22" s="17"/>
    </row>
    <row r="23" spans="1:33" ht="12.5" x14ac:dyDescent="0.25">
      <c r="A23" s="14"/>
      <c r="B23" s="190"/>
      <c r="C23" s="186"/>
      <c r="D23" s="191"/>
      <c r="E23" s="3"/>
      <c r="F23" s="241"/>
      <c r="G23" s="249"/>
      <c r="H23" s="251"/>
      <c r="I23" s="245">
        <f t="shared" si="0"/>
        <v>0</v>
      </c>
      <c r="J23" s="249"/>
      <c r="K23" s="251"/>
      <c r="L23" s="245">
        <f t="shared" si="1"/>
        <v>0</v>
      </c>
      <c r="M23" s="249"/>
      <c r="N23" s="251"/>
      <c r="O23" s="245">
        <f t="shared" si="2"/>
        <v>0</v>
      </c>
      <c r="P23" s="249"/>
      <c r="Q23" s="251"/>
      <c r="R23" s="245">
        <f t="shared" si="3"/>
        <v>0</v>
      </c>
      <c r="S23" s="249"/>
      <c r="T23" s="251"/>
      <c r="U23" s="245">
        <f t="shared" si="4"/>
        <v>0</v>
      </c>
      <c r="V23" s="249"/>
      <c r="W23" s="251"/>
      <c r="X23" s="245">
        <f t="shared" si="5"/>
        <v>0</v>
      </c>
      <c r="Y23" s="249"/>
      <c r="Z23" s="251"/>
      <c r="AA23" s="245">
        <f t="shared" si="6"/>
        <v>0</v>
      </c>
      <c r="AB23" s="26" t="str">
        <f t="shared" si="7"/>
        <v>-</v>
      </c>
      <c r="AC23" s="26" t="str">
        <f t="shared" si="8"/>
        <v>-</v>
      </c>
      <c r="AD23" s="17"/>
    </row>
    <row r="24" spans="1:33" ht="13" x14ac:dyDescent="0.3">
      <c r="A24" s="14"/>
      <c r="B24" s="190"/>
      <c r="C24" s="186"/>
      <c r="D24" s="191"/>
      <c r="E24" s="3"/>
      <c r="F24" s="241"/>
      <c r="G24" s="249"/>
      <c r="H24" s="251"/>
      <c r="I24" s="245">
        <f t="shared" si="0"/>
        <v>0</v>
      </c>
      <c r="J24" s="249"/>
      <c r="K24" s="251"/>
      <c r="L24" s="245">
        <f t="shared" si="1"/>
        <v>0</v>
      </c>
      <c r="M24" s="249"/>
      <c r="N24" s="251"/>
      <c r="O24" s="245">
        <f t="shared" si="2"/>
        <v>0</v>
      </c>
      <c r="P24" s="249"/>
      <c r="Q24" s="251"/>
      <c r="R24" s="245">
        <f t="shared" si="3"/>
        <v>0</v>
      </c>
      <c r="S24" s="249"/>
      <c r="T24" s="251"/>
      <c r="U24" s="245">
        <f t="shared" si="4"/>
        <v>0</v>
      </c>
      <c r="V24" s="249"/>
      <c r="W24" s="251"/>
      <c r="X24" s="245">
        <f t="shared" si="5"/>
        <v>0</v>
      </c>
      <c r="Y24" s="249"/>
      <c r="Z24" s="251"/>
      <c r="AA24" s="245">
        <f t="shared" si="6"/>
        <v>0</v>
      </c>
      <c r="AB24" s="26" t="str">
        <f t="shared" si="7"/>
        <v>-</v>
      </c>
      <c r="AC24" s="26" t="str">
        <f t="shared" si="8"/>
        <v>-</v>
      </c>
      <c r="AD24" s="23"/>
      <c r="AE24" s="18"/>
      <c r="AF24" s="18"/>
      <c r="AG24" s="18"/>
    </row>
    <row r="25" spans="1:33" ht="12.5" x14ac:dyDescent="0.25">
      <c r="A25" s="14"/>
      <c r="B25" s="190"/>
      <c r="C25" s="186"/>
      <c r="D25" s="191"/>
      <c r="E25" s="3"/>
      <c r="F25" s="242"/>
      <c r="G25" s="249"/>
      <c r="H25" s="251"/>
      <c r="I25" s="245">
        <f t="shared" si="0"/>
        <v>0</v>
      </c>
      <c r="J25" s="249"/>
      <c r="K25" s="251"/>
      <c r="L25" s="245">
        <f t="shared" si="1"/>
        <v>0</v>
      </c>
      <c r="M25" s="249"/>
      <c r="N25" s="251"/>
      <c r="O25" s="245">
        <f t="shared" si="2"/>
        <v>0</v>
      </c>
      <c r="P25" s="249"/>
      <c r="Q25" s="251"/>
      <c r="R25" s="245">
        <f t="shared" si="3"/>
        <v>0</v>
      </c>
      <c r="S25" s="249"/>
      <c r="T25" s="251"/>
      <c r="U25" s="245">
        <f t="shared" si="4"/>
        <v>0</v>
      </c>
      <c r="V25" s="249"/>
      <c r="W25" s="251"/>
      <c r="X25" s="245">
        <f t="shared" si="5"/>
        <v>0</v>
      </c>
      <c r="Y25" s="249"/>
      <c r="Z25" s="251"/>
      <c r="AA25" s="245">
        <f t="shared" si="6"/>
        <v>0</v>
      </c>
      <c r="AB25" s="26" t="str">
        <f t="shared" si="7"/>
        <v>-</v>
      </c>
      <c r="AC25" s="26" t="str">
        <f t="shared" si="8"/>
        <v>-</v>
      </c>
      <c r="AD25" s="17"/>
    </row>
    <row r="26" spans="1:33" ht="12.5" x14ac:dyDescent="0.25">
      <c r="A26" s="14"/>
      <c r="B26" s="190"/>
      <c r="C26" s="186"/>
      <c r="D26" s="191"/>
      <c r="E26" s="3"/>
      <c r="F26" s="241"/>
      <c r="G26" s="249"/>
      <c r="H26" s="251"/>
      <c r="I26" s="245">
        <f t="shared" si="0"/>
        <v>0</v>
      </c>
      <c r="J26" s="249"/>
      <c r="K26" s="251"/>
      <c r="L26" s="245">
        <f t="shared" si="1"/>
        <v>0</v>
      </c>
      <c r="M26" s="249"/>
      <c r="N26" s="251"/>
      <c r="O26" s="245">
        <f t="shared" si="2"/>
        <v>0</v>
      </c>
      <c r="P26" s="249"/>
      <c r="Q26" s="251"/>
      <c r="R26" s="245">
        <f t="shared" si="3"/>
        <v>0</v>
      </c>
      <c r="S26" s="249"/>
      <c r="T26" s="251"/>
      <c r="U26" s="245">
        <f t="shared" si="4"/>
        <v>0</v>
      </c>
      <c r="V26" s="249"/>
      <c r="W26" s="251"/>
      <c r="X26" s="245">
        <f t="shared" si="5"/>
        <v>0</v>
      </c>
      <c r="Y26" s="249"/>
      <c r="Z26" s="251"/>
      <c r="AA26" s="245">
        <f t="shared" si="6"/>
        <v>0</v>
      </c>
      <c r="AB26" s="26" t="str">
        <f t="shared" si="7"/>
        <v>-</v>
      </c>
      <c r="AC26" s="26" t="str">
        <f t="shared" si="8"/>
        <v>-</v>
      </c>
      <c r="AD26" s="17"/>
    </row>
    <row r="27" spans="1:33" ht="12.5" x14ac:dyDescent="0.25">
      <c r="A27" s="14"/>
      <c r="B27" s="190"/>
      <c r="C27" s="186"/>
      <c r="D27" s="191"/>
      <c r="E27" s="3"/>
      <c r="F27" s="241"/>
      <c r="G27" s="249"/>
      <c r="H27" s="251"/>
      <c r="I27" s="245">
        <f t="shared" si="0"/>
        <v>0</v>
      </c>
      <c r="J27" s="249"/>
      <c r="K27" s="251"/>
      <c r="L27" s="245">
        <f t="shared" si="1"/>
        <v>0</v>
      </c>
      <c r="M27" s="249"/>
      <c r="N27" s="251"/>
      <c r="O27" s="245">
        <f t="shared" si="2"/>
        <v>0</v>
      </c>
      <c r="P27" s="249"/>
      <c r="Q27" s="251"/>
      <c r="R27" s="245">
        <f t="shared" si="3"/>
        <v>0</v>
      </c>
      <c r="S27" s="249"/>
      <c r="T27" s="251"/>
      <c r="U27" s="245">
        <f t="shared" si="4"/>
        <v>0</v>
      </c>
      <c r="V27" s="249"/>
      <c r="W27" s="251"/>
      <c r="X27" s="245">
        <f t="shared" si="5"/>
        <v>0</v>
      </c>
      <c r="Y27" s="249"/>
      <c r="Z27" s="251"/>
      <c r="AA27" s="245">
        <f t="shared" si="6"/>
        <v>0</v>
      </c>
      <c r="AB27" s="26" t="str">
        <f t="shared" si="7"/>
        <v>-</v>
      </c>
      <c r="AC27" s="26" t="str">
        <f t="shared" si="8"/>
        <v>-</v>
      </c>
      <c r="AD27" s="17"/>
    </row>
    <row r="28" spans="1:33" ht="12.5" x14ac:dyDescent="0.25">
      <c r="A28" s="14"/>
      <c r="B28" s="190"/>
      <c r="C28" s="186"/>
      <c r="D28" s="191"/>
      <c r="E28" s="3"/>
      <c r="F28" s="241"/>
      <c r="G28" s="249"/>
      <c r="H28" s="251"/>
      <c r="I28" s="245">
        <f t="shared" si="0"/>
        <v>0</v>
      </c>
      <c r="J28" s="249"/>
      <c r="K28" s="251"/>
      <c r="L28" s="245">
        <f t="shared" si="1"/>
        <v>0</v>
      </c>
      <c r="M28" s="249"/>
      <c r="N28" s="251"/>
      <c r="O28" s="245">
        <f t="shared" si="2"/>
        <v>0</v>
      </c>
      <c r="P28" s="249"/>
      <c r="Q28" s="251"/>
      <c r="R28" s="245">
        <f t="shared" si="3"/>
        <v>0</v>
      </c>
      <c r="S28" s="249"/>
      <c r="T28" s="251"/>
      <c r="U28" s="245">
        <f t="shared" si="4"/>
        <v>0</v>
      </c>
      <c r="V28" s="249"/>
      <c r="W28" s="251"/>
      <c r="X28" s="245">
        <f t="shared" si="5"/>
        <v>0</v>
      </c>
      <c r="Y28" s="249"/>
      <c r="Z28" s="251"/>
      <c r="AA28" s="245">
        <f t="shared" si="6"/>
        <v>0</v>
      </c>
      <c r="AB28" s="26" t="str">
        <f t="shared" si="7"/>
        <v>-</v>
      </c>
      <c r="AC28" s="26" t="str">
        <f t="shared" si="8"/>
        <v>-</v>
      </c>
      <c r="AD28" s="17"/>
    </row>
    <row r="29" spans="1:33" ht="12.5" x14ac:dyDescent="0.25">
      <c r="A29" s="14"/>
      <c r="B29" s="190"/>
      <c r="C29" s="186"/>
      <c r="D29" s="191"/>
      <c r="E29" s="3"/>
      <c r="F29" s="241"/>
      <c r="G29" s="249"/>
      <c r="H29" s="251"/>
      <c r="I29" s="245">
        <f t="shared" si="0"/>
        <v>0</v>
      </c>
      <c r="J29" s="249"/>
      <c r="K29" s="251"/>
      <c r="L29" s="245">
        <f t="shared" si="1"/>
        <v>0</v>
      </c>
      <c r="M29" s="249"/>
      <c r="N29" s="251"/>
      <c r="O29" s="245">
        <f t="shared" si="2"/>
        <v>0</v>
      </c>
      <c r="P29" s="249"/>
      <c r="Q29" s="251"/>
      <c r="R29" s="245">
        <f t="shared" si="3"/>
        <v>0</v>
      </c>
      <c r="S29" s="249"/>
      <c r="T29" s="251"/>
      <c r="U29" s="245">
        <f t="shared" si="4"/>
        <v>0</v>
      </c>
      <c r="V29" s="249"/>
      <c r="W29" s="251"/>
      <c r="X29" s="245">
        <f t="shared" si="5"/>
        <v>0</v>
      </c>
      <c r="Y29" s="249"/>
      <c r="Z29" s="251"/>
      <c r="AA29" s="245">
        <f t="shared" si="6"/>
        <v>0</v>
      </c>
      <c r="AB29" s="26" t="str">
        <f t="shared" si="7"/>
        <v>-</v>
      </c>
      <c r="AC29" s="26" t="str">
        <f t="shared" si="8"/>
        <v>-</v>
      </c>
      <c r="AD29" s="17"/>
    </row>
    <row r="30" spans="1:33" ht="12.5" x14ac:dyDescent="0.25">
      <c r="A30" s="14"/>
      <c r="B30" s="190"/>
      <c r="C30" s="186"/>
      <c r="D30" s="191"/>
      <c r="E30" s="3"/>
      <c r="F30" s="241"/>
      <c r="G30" s="249"/>
      <c r="H30" s="251"/>
      <c r="I30" s="245">
        <f t="shared" si="0"/>
        <v>0</v>
      </c>
      <c r="J30" s="249"/>
      <c r="K30" s="251"/>
      <c r="L30" s="245">
        <f t="shared" si="1"/>
        <v>0</v>
      </c>
      <c r="M30" s="249"/>
      <c r="N30" s="251"/>
      <c r="O30" s="245">
        <f t="shared" si="2"/>
        <v>0</v>
      </c>
      <c r="P30" s="249"/>
      <c r="Q30" s="251"/>
      <c r="R30" s="245">
        <f t="shared" si="3"/>
        <v>0</v>
      </c>
      <c r="S30" s="249"/>
      <c r="T30" s="251"/>
      <c r="U30" s="245">
        <f t="shared" si="4"/>
        <v>0</v>
      </c>
      <c r="V30" s="249"/>
      <c r="W30" s="251"/>
      <c r="X30" s="245">
        <f t="shared" si="5"/>
        <v>0</v>
      </c>
      <c r="Y30" s="249"/>
      <c r="Z30" s="251"/>
      <c r="AA30" s="245">
        <f t="shared" si="6"/>
        <v>0</v>
      </c>
      <c r="AB30" s="26" t="str">
        <f t="shared" si="7"/>
        <v>-</v>
      </c>
      <c r="AC30" s="26" t="str">
        <f t="shared" si="8"/>
        <v>-</v>
      </c>
      <c r="AD30" s="17"/>
    </row>
    <row r="31" spans="1:33" ht="13" x14ac:dyDescent="0.3">
      <c r="A31" s="14"/>
      <c r="B31" s="190"/>
      <c r="C31" s="186"/>
      <c r="D31" s="191"/>
      <c r="E31" s="3"/>
      <c r="F31" s="241"/>
      <c r="G31" s="249"/>
      <c r="H31" s="251"/>
      <c r="I31" s="245">
        <f t="shared" si="0"/>
        <v>0</v>
      </c>
      <c r="J31" s="249"/>
      <c r="K31" s="251"/>
      <c r="L31" s="245">
        <f t="shared" si="1"/>
        <v>0</v>
      </c>
      <c r="M31" s="249"/>
      <c r="N31" s="251"/>
      <c r="O31" s="245">
        <f t="shared" si="2"/>
        <v>0</v>
      </c>
      <c r="P31" s="249"/>
      <c r="Q31" s="251"/>
      <c r="R31" s="245">
        <f t="shared" si="3"/>
        <v>0</v>
      </c>
      <c r="S31" s="249"/>
      <c r="T31" s="251"/>
      <c r="U31" s="245">
        <f t="shared" si="4"/>
        <v>0</v>
      </c>
      <c r="V31" s="249"/>
      <c r="W31" s="251"/>
      <c r="X31" s="245">
        <f t="shared" si="5"/>
        <v>0</v>
      </c>
      <c r="Y31" s="249"/>
      <c r="Z31" s="251"/>
      <c r="AA31" s="245">
        <f t="shared" si="6"/>
        <v>0</v>
      </c>
      <c r="AB31" s="26" t="str">
        <f t="shared" si="7"/>
        <v>-</v>
      </c>
      <c r="AC31" s="26" t="str">
        <f t="shared" si="8"/>
        <v>-</v>
      </c>
      <c r="AD31" s="23"/>
      <c r="AE31" s="18"/>
      <c r="AF31" s="18"/>
      <c r="AG31" s="18"/>
    </row>
    <row r="32" spans="1:33" ht="12.5" x14ac:dyDescent="0.25">
      <c r="A32" s="14"/>
      <c r="B32" s="190"/>
      <c r="C32" s="186"/>
      <c r="D32" s="191"/>
      <c r="E32" s="3"/>
      <c r="F32" s="242"/>
      <c r="G32" s="249"/>
      <c r="H32" s="251"/>
      <c r="I32" s="245">
        <f t="shared" si="0"/>
        <v>0</v>
      </c>
      <c r="J32" s="249"/>
      <c r="K32" s="251"/>
      <c r="L32" s="245">
        <f t="shared" si="1"/>
        <v>0</v>
      </c>
      <c r="M32" s="249"/>
      <c r="N32" s="251"/>
      <c r="O32" s="245">
        <f t="shared" si="2"/>
        <v>0</v>
      </c>
      <c r="P32" s="249"/>
      <c r="Q32" s="251"/>
      <c r="R32" s="245">
        <f t="shared" si="3"/>
        <v>0</v>
      </c>
      <c r="S32" s="249"/>
      <c r="T32" s="251"/>
      <c r="U32" s="245">
        <f t="shared" si="4"/>
        <v>0</v>
      </c>
      <c r="V32" s="249"/>
      <c r="W32" s="251"/>
      <c r="X32" s="245">
        <f t="shared" si="5"/>
        <v>0</v>
      </c>
      <c r="Y32" s="249"/>
      <c r="Z32" s="251"/>
      <c r="AA32" s="245">
        <f t="shared" si="6"/>
        <v>0</v>
      </c>
      <c r="AB32" s="26" t="str">
        <f t="shared" si="7"/>
        <v>-</v>
      </c>
      <c r="AC32" s="26" t="str">
        <f t="shared" si="8"/>
        <v>-</v>
      </c>
      <c r="AD32" s="17"/>
    </row>
    <row r="33" spans="1:30" ht="12.5" x14ac:dyDescent="0.25">
      <c r="A33" s="14"/>
      <c r="B33" s="190"/>
      <c r="C33" s="186"/>
      <c r="D33" s="191"/>
      <c r="E33" s="3"/>
      <c r="F33" s="241"/>
      <c r="G33" s="249"/>
      <c r="H33" s="251"/>
      <c r="I33" s="245">
        <f t="shared" si="0"/>
        <v>0</v>
      </c>
      <c r="J33" s="249"/>
      <c r="K33" s="251"/>
      <c r="L33" s="245">
        <f t="shared" si="1"/>
        <v>0</v>
      </c>
      <c r="M33" s="249"/>
      <c r="N33" s="251"/>
      <c r="O33" s="245">
        <f t="shared" si="2"/>
        <v>0</v>
      </c>
      <c r="P33" s="249"/>
      <c r="Q33" s="251"/>
      <c r="R33" s="245">
        <f t="shared" si="3"/>
        <v>0</v>
      </c>
      <c r="S33" s="249"/>
      <c r="T33" s="251"/>
      <c r="U33" s="245">
        <f t="shared" si="4"/>
        <v>0</v>
      </c>
      <c r="V33" s="249"/>
      <c r="W33" s="251"/>
      <c r="X33" s="245">
        <f t="shared" si="5"/>
        <v>0</v>
      </c>
      <c r="Y33" s="249"/>
      <c r="Z33" s="251"/>
      <c r="AA33" s="245">
        <f t="shared" si="6"/>
        <v>0</v>
      </c>
      <c r="AB33" s="26" t="str">
        <f t="shared" si="7"/>
        <v>-</v>
      </c>
      <c r="AC33" s="26" t="str">
        <f t="shared" si="8"/>
        <v>-</v>
      </c>
      <c r="AD33" s="17"/>
    </row>
    <row r="34" spans="1:30" ht="12.5" x14ac:dyDescent="0.25">
      <c r="A34" s="14"/>
      <c r="B34" s="190"/>
      <c r="C34" s="186"/>
      <c r="D34" s="191"/>
      <c r="E34" s="3"/>
      <c r="F34" s="241"/>
      <c r="G34" s="249"/>
      <c r="H34" s="251"/>
      <c r="I34" s="245">
        <f t="shared" si="0"/>
        <v>0</v>
      </c>
      <c r="J34" s="249"/>
      <c r="K34" s="251"/>
      <c r="L34" s="245">
        <f t="shared" si="1"/>
        <v>0</v>
      </c>
      <c r="M34" s="249"/>
      <c r="N34" s="251"/>
      <c r="O34" s="245">
        <f t="shared" si="2"/>
        <v>0</v>
      </c>
      <c r="P34" s="249"/>
      <c r="Q34" s="251"/>
      <c r="R34" s="245">
        <f t="shared" si="3"/>
        <v>0</v>
      </c>
      <c r="S34" s="249"/>
      <c r="T34" s="251"/>
      <c r="U34" s="245">
        <f t="shared" si="4"/>
        <v>0</v>
      </c>
      <c r="V34" s="249"/>
      <c r="W34" s="251"/>
      <c r="X34" s="245">
        <f t="shared" si="5"/>
        <v>0</v>
      </c>
      <c r="Y34" s="249"/>
      <c r="Z34" s="251"/>
      <c r="AA34" s="245">
        <f t="shared" si="6"/>
        <v>0</v>
      </c>
      <c r="AB34" s="26" t="str">
        <f t="shared" si="7"/>
        <v>-</v>
      </c>
      <c r="AC34" s="26" t="str">
        <f t="shared" si="8"/>
        <v>-</v>
      </c>
      <c r="AD34" s="17"/>
    </row>
    <row r="35" spans="1:30" ht="12.5" x14ac:dyDescent="0.25">
      <c r="A35" s="14"/>
      <c r="B35" s="190"/>
      <c r="C35" s="186"/>
      <c r="D35" s="191"/>
      <c r="E35" s="3"/>
      <c r="F35" s="241"/>
      <c r="G35" s="249"/>
      <c r="H35" s="251"/>
      <c r="I35" s="245">
        <f t="shared" si="0"/>
        <v>0</v>
      </c>
      <c r="J35" s="249"/>
      <c r="K35" s="251"/>
      <c r="L35" s="245">
        <f t="shared" si="1"/>
        <v>0</v>
      </c>
      <c r="M35" s="249"/>
      <c r="N35" s="251"/>
      <c r="O35" s="245">
        <f t="shared" si="2"/>
        <v>0</v>
      </c>
      <c r="P35" s="249"/>
      <c r="Q35" s="251"/>
      <c r="R35" s="245">
        <f t="shared" si="3"/>
        <v>0</v>
      </c>
      <c r="S35" s="249"/>
      <c r="T35" s="251"/>
      <c r="U35" s="245">
        <f t="shared" si="4"/>
        <v>0</v>
      </c>
      <c r="V35" s="249"/>
      <c r="W35" s="251"/>
      <c r="X35" s="245">
        <f t="shared" si="5"/>
        <v>0</v>
      </c>
      <c r="Y35" s="249"/>
      <c r="Z35" s="251"/>
      <c r="AA35" s="245">
        <f t="shared" si="6"/>
        <v>0</v>
      </c>
      <c r="AB35" s="26" t="str">
        <f t="shared" si="7"/>
        <v>-</v>
      </c>
      <c r="AC35" s="26" t="str">
        <f t="shared" si="8"/>
        <v>-</v>
      </c>
      <c r="AD35" s="17"/>
    </row>
    <row r="36" spans="1:30" ht="12.5" x14ac:dyDescent="0.25">
      <c r="A36" s="14"/>
      <c r="B36" s="190"/>
      <c r="C36" s="186"/>
      <c r="D36" s="191"/>
      <c r="E36" s="3"/>
      <c r="F36" s="241"/>
      <c r="G36" s="249"/>
      <c r="H36" s="251"/>
      <c r="I36" s="245">
        <f t="shared" si="0"/>
        <v>0</v>
      </c>
      <c r="J36" s="249"/>
      <c r="K36" s="251"/>
      <c r="L36" s="245">
        <f t="shared" si="1"/>
        <v>0</v>
      </c>
      <c r="M36" s="249"/>
      <c r="N36" s="251"/>
      <c r="O36" s="245">
        <f t="shared" si="2"/>
        <v>0</v>
      </c>
      <c r="P36" s="249"/>
      <c r="Q36" s="251"/>
      <c r="R36" s="245">
        <f t="shared" si="3"/>
        <v>0</v>
      </c>
      <c r="S36" s="249"/>
      <c r="T36" s="251"/>
      <c r="U36" s="245">
        <f t="shared" si="4"/>
        <v>0</v>
      </c>
      <c r="V36" s="249"/>
      <c r="W36" s="251"/>
      <c r="X36" s="245">
        <f t="shared" si="5"/>
        <v>0</v>
      </c>
      <c r="Y36" s="249"/>
      <c r="Z36" s="251"/>
      <c r="AA36" s="245">
        <f t="shared" si="6"/>
        <v>0</v>
      </c>
      <c r="AB36" s="26" t="str">
        <f t="shared" si="7"/>
        <v>-</v>
      </c>
      <c r="AC36" s="26" t="str">
        <f t="shared" si="8"/>
        <v>-</v>
      </c>
      <c r="AD36" s="17"/>
    </row>
    <row r="37" spans="1:30" ht="12.5" x14ac:dyDescent="0.25">
      <c r="A37" s="14"/>
      <c r="B37" s="190"/>
      <c r="C37" s="186"/>
      <c r="D37" s="191"/>
      <c r="E37" s="3"/>
      <c r="F37" s="241"/>
      <c r="G37" s="249"/>
      <c r="H37" s="251"/>
      <c r="I37" s="245">
        <f t="shared" si="0"/>
        <v>0</v>
      </c>
      <c r="J37" s="249"/>
      <c r="K37" s="251"/>
      <c r="L37" s="245">
        <f t="shared" si="1"/>
        <v>0</v>
      </c>
      <c r="M37" s="249"/>
      <c r="N37" s="251"/>
      <c r="O37" s="245">
        <f t="shared" si="2"/>
        <v>0</v>
      </c>
      <c r="P37" s="249"/>
      <c r="Q37" s="251"/>
      <c r="R37" s="245">
        <f t="shared" si="3"/>
        <v>0</v>
      </c>
      <c r="S37" s="249"/>
      <c r="T37" s="251"/>
      <c r="U37" s="245">
        <f t="shared" si="4"/>
        <v>0</v>
      </c>
      <c r="V37" s="249"/>
      <c r="W37" s="251"/>
      <c r="X37" s="245">
        <f t="shared" si="5"/>
        <v>0</v>
      </c>
      <c r="Y37" s="249"/>
      <c r="Z37" s="251"/>
      <c r="AA37" s="245">
        <f t="shared" si="6"/>
        <v>0</v>
      </c>
      <c r="AB37" s="26" t="str">
        <f t="shared" si="7"/>
        <v>-</v>
      </c>
      <c r="AC37" s="26" t="str">
        <f t="shared" si="8"/>
        <v>-</v>
      </c>
      <c r="AD37" s="17"/>
    </row>
    <row r="38" spans="1:30" ht="12.5" x14ac:dyDescent="0.25">
      <c r="A38" s="14"/>
      <c r="B38" s="190"/>
      <c r="C38" s="186"/>
      <c r="D38" s="191"/>
      <c r="E38" s="3"/>
      <c r="F38" s="241"/>
      <c r="G38" s="249"/>
      <c r="H38" s="251"/>
      <c r="I38" s="245">
        <f t="shared" si="0"/>
        <v>0</v>
      </c>
      <c r="J38" s="249"/>
      <c r="K38" s="251"/>
      <c r="L38" s="245">
        <f t="shared" si="1"/>
        <v>0</v>
      </c>
      <c r="M38" s="249"/>
      <c r="N38" s="251"/>
      <c r="O38" s="245">
        <f t="shared" si="2"/>
        <v>0</v>
      </c>
      <c r="P38" s="249"/>
      <c r="Q38" s="251"/>
      <c r="R38" s="245">
        <f t="shared" si="3"/>
        <v>0</v>
      </c>
      <c r="S38" s="249"/>
      <c r="T38" s="251"/>
      <c r="U38" s="245">
        <f t="shared" si="4"/>
        <v>0</v>
      </c>
      <c r="V38" s="249"/>
      <c r="W38" s="251"/>
      <c r="X38" s="245">
        <f t="shared" si="5"/>
        <v>0</v>
      </c>
      <c r="Y38" s="249"/>
      <c r="Z38" s="251"/>
      <c r="AA38" s="245">
        <f t="shared" si="6"/>
        <v>0</v>
      </c>
      <c r="AB38" s="26" t="str">
        <f t="shared" si="7"/>
        <v>-</v>
      </c>
      <c r="AC38" s="26" t="str">
        <f t="shared" si="8"/>
        <v>-</v>
      </c>
      <c r="AD38" s="17"/>
    </row>
    <row r="39" spans="1:30" ht="12.5" x14ac:dyDescent="0.25">
      <c r="A39" s="14"/>
      <c r="B39" s="190"/>
      <c r="C39" s="186"/>
      <c r="D39" s="191"/>
      <c r="E39" s="3"/>
      <c r="F39" s="241"/>
      <c r="G39" s="249"/>
      <c r="H39" s="251"/>
      <c r="I39" s="245">
        <f t="shared" si="0"/>
        <v>0</v>
      </c>
      <c r="J39" s="249"/>
      <c r="K39" s="251"/>
      <c r="L39" s="245">
        <f t="shared" si="1"/>
        <v>0</v>
      </c>
      <c r="M39" s="249"/>
      <c r="N39" s="251"/>
      <c r="O39" s="245">
        <f t="shared" si="2"/>
        <v>0</v>
      </c>
      <c r="P39" s="249"/>
      <c r="Q39" s="251"/>
      <c r="R39" s="245">
        <f t="shared" si="3"/>
        <v>0</v>
      </c>
      <c r="S39" s="249"/>
      <c r="T39" s="251"/>
      <c r="U39" s="245">
        <f t="shared" si="4"/>
        <v>0</v>
      </c>
      <c r="V39" s="249"/>
      <c r="W39" s="251"/>
      <c r="X39" s="245">
        <f t="shared" si="5"/>
        <v>0</v>
      </c>
      <c r="Y39" s="249"/>
      <c r="Z39" s="251"/>
      <c r="AA39" s="245">
        <f t="shared" si="6"/>
        <v>0</v>
      </c>
      <c r="AB39" s="26" t="str">
        <f t="shared" si="7"/>
        <v>-</v>
      </c>
      <c r="AC39" s="26" t="str">
        <f t="shared" si="8"/>
        <v>-</v>
      </c>
      <c r="AD39" s="17"/>
    </row>
    <row r="40" spans="1:30" ht="12.5" x14ac:dyDescent="0.25">
      <c r="A40" s="14"/>
      <c r="B40" s="190"/>
      <c r="C40" s="186"/>
      <c r="D40" s="191"/>
      <c r="E40" s="3"/>
      <c r="F40" s="241"/>
      <c r="G40" s="249"/>
      <c r="H40" s="251"/>
      <c r="I40" s="245">
        <f t="shared" si="0"/>
        <v>0</v>
      </c>
      <c r="J40" s="249"/>
      <c r="K40" s="251"/>
      <c r="L40" s="245">
        <f t="shared" si="1"/>
        <v>0</v>
      </c>
      <c r="M40" s="249"/>
      <c r="N40" s="251"/>
      <c r="O40" s="245">
        <f t="shared" si="2"/>
        <v>0</v>
      </c>
      <c r="P40" s="249"/>
      <c r="Q40" s="251"/>
      <c r="R40" s="245">
        <f t="shared" si="3"/>
        <v>0</v>
      </c>
      <c r="S40" s="249"/>
      <c r="T40" s="251"/>
      <c r="U40" s="245">
        <f t="shared" si="4"/>
        <v>0</v>
      </c>
      <c r="V40" s="249"/>
      <c r="W40" s="251"/>
      <c r="X40" s="245">
        <f t="shared" si="5"/>
        <v>0</v>
      </c>
      <c r="Y40" s="249"/>
      <c r="Z40" s="251"/>
      <c r="AA40" s="245">
        <f t="shared" si="6"/>
        <v>0</v>
      </c>
      <c r="AB40" s="26" t="str">
        <f t="shared" si="7"/>
        <v>-</v>
      </c>
      <c r="AC40" s="26" t="str">
        <f t="shared" si="8"/>
        <v>-</v>
      </c>
      <c r="AD40" s="17"/>
    </row>
    <row r="41" spans="1:30" ht="12.5" x14ac:dyDescent="0.25">
      <c r="A41" s="14"/>
      <c r="B41" s="190"/>
      <c r="C41" s="186"/>
      <c r="D41" s="191"/>
      <c r="E41" s="3"/>
      <c r="F41" s="241"/>
      <c r="G41" s="249"/>
      <c r="H41" s="251"/>
      <c r="I41" s="245">
        <f t="shared" si="0"/>
        <v>0</v>
      </c>
      <c r="J41" s="249"/>
      <c r="K41" s="251"/>
      <c r="L41" s="245">
        <f t="shared" si="1"/>
        <v>0</v>
      </c>
      <c r="M41" s="249"/>
      <c r="N41" s="251"/>
      <c r="O41" s="245">
        <f t="shared" si="2"/>
        <v>0</v>
      </c>
      <c r="P41" s="249"/>
      <c r="Q41" s="251"/>
      <c r="R41" s="245">
        <f t="shared" si="3"/>
        <v>0</v>
      </c>
      <c r="S41" s="249"/>
      <c r="T41" s="251"/>
      <c r="U41" s="245">
        <f t="shared" si="4"/>
        <v>0</v>
      </c>
      <c r="V41" s="249"/>
      <c r="W41" s="251"/>
      <c r="X41" s="245">
        <f t="shared" si="5"/>
        <v>0</v>
      </c>
      <c r="Y41" s="249"/>
      <c r="Z41" s="251"/>
      <c r="AA41" s="245">
        <f t="shared" si="6"/>
        <v>0</v>
      </c>
      <c r="AB41" s="26" t="str">
        <f t="shared" si="7"/>
        <v>-</v>
      </c>
      <c r="AC41" s="26" t="str">
        <f t="shared" si="8"/>
        <v>-</v>
      </c>
      <c r="AD41" s="17"/>
    </row>
    <row r="42" spans="1:30" ht="12.5" x14ac:dyDescent="0.25">
      <c r="A42" s="14"/>
      <c r="B42" s="190"/>
      <c r="C42" s="186"/>
      <c r="D42" s="191"/>
      <c r="E42" s="3"/>
      <c r="F42" s="241"/>
      <c r="G42" s="249"/>
      <c r="H42" s="251"/>
      <c r="I42" s="245">
        <f t="shared" si="0"/>
        <v>0</v>
      </c>
      <c r="J42" s="249"/>
      <c r="K42" s="251"/>
      <c r="L42" s="245">
        <f t="shared" si="1"/>
        <v>0</v>
      </c>
      <c r="M42" s="249"/>
      <c r="N42" s="251"/>
      <c r="O42" s="245">
        <f t="shared" si="2"/>
        <v>0</v>
      </c>
      <c r="P42" s="249"/>
      <c r="Q42" s="251"/>
      <c r="R42" s="245">
        <f t="shared" si="3"/>
        <v>0</v>
      </c>
      <c r="S42" s="249"/>
      <c r="T42" s="251"/>
      <c r="U42" s="245">
        <f t="shared" si="4"/>
        <v>0</v>
      </c>
      <c r="V42" s="249"/>
      <c r="W42" s="251"/>
      <c r="X42" s="245">
        <f t="shared" si="5"/>
        <v>0</v>
      </c>
      <c r="Y42" s="249"/>
      <c r="Z42" s="251"/>
      <c r="AA42" s="245">
        <f t="shared" si="6"/>
        <v>0</v>
      </c>
      <c r="AB42" s="26" t="str">
        <f t="shared" si="7"/>
        <v>-</v>
      </c>
      <c r="AC42" s="26" t="str">
        <f t="shared" si="8"/>
        <v>-</v>
      </c>
      <c r="AD42" s="17"/>
    </row>
    <row r="43" spans="1:30" ht="12.5" x14ac:dyDescent="0.25">
      <c r="A43" s="14"/>
      <c r="B43" s="190"/>
      <c r="C43" s="186"/>
      <c r="D43" s="191"/>
      <c r="E43" s="3"/>
      <c r="F43" s="241"/>
      <c r="G43" s="249"/>
      <c r="H43" s="251"/>
      <c r="I43" s="245">
        <f t="shared" si="0"/>
        <v>0</v>
      </c>
      <c r="J43" s="249"/>
      <c r="K43" s="251"/>
      <c r="L43" s="245">
        <f t="shared" si="1"/>
        <v>0</v>
      </c>
      <c r="M43" s="249"/>
      <c r="N43" s="251"/>
      <c r="O43" s="245">
        <f t="shared" si="2"/>
        <v>0</v>
      </c>
      <c r="P43" s="249"/>
      <c r="Q43" s="251"/>
      <c r="R43" s="245">
        <f t="shared" si="3"/>
        <v>0</v>
      </c>
      <c r="S43" s="249"/>
      <c r="T43" s="251"/>
      <c r="U43" s="245">
        <f t="shared" si="4"/>
        <v>0</v>
      </c>
      <c r="V43" s="249"/>
      <c r="W43" s="251"/>
      <c r="X43" s="245">
        <f t="shared" si="5"/>
        <v>0</v>
      </c>
      <c r="Y43" s="249"/>
      <c r="Z43" s="251"/>
      <c r="AA43" s="245">
        <f t="shared" si="6"/>
        <v>0</v>
      </c>
      <c r="AB43" s="26" t="str">
        <f t="shared" si="7"/>
        <v>-</v>
      </c>
      <c r="AC43" s="26" t="str">
        <f t="shared" si="8"/>
        <v>-</v>
      </c>
      <c r="AD43" s="17"/>
    </row>
    <row r="44" spans="1:30" ht="12.5" x14ac:dyDescent="0.25">
      <c r="A44" s="14"/>
      <c r="B44" s="190"/>
      <c r="C44" s="186"/>
      <c r="D44" s="191"/>
      <c r="E44" s="3"/>
      <c r="F44" s="241"/>
      <c r="G44" s="249"/>
      <c r="H44" s="251"/>
      <c r="I44" s="245">
        <f t="shared" si="0"/>
        <v>0</v>
      </c>
      <c r="J44" s="249"/>
      <c r="K44" s="251"/>
      <c r="L44" s="245">
        <f t="shared" si="1"/>
        <v>0</v>
      </c>
      <c r="M44" s="249"/>
      <c r="N44" s="251"/>
      <c r="O44" s="245">
        <f t="shared" si="2"/>
        <v>0</v>
      </c>
      <c r="P44" s="249"/>
      <c r="Q44" s="251"/>
      <c r="R44" s="245">
        <f t="shared" si="3"/>
        <v>0</v>
      </c>
      <c r="S44" s="249"/>
      <c r="T44" s="251"/>
      <c r="U44" s="245">
        <f t="shared" si="4"/>
        <v>0</v>
      </c>
      <c r="V44" s="249"/>
      <c r="W44" s="251"/>
      <c r="X44" s="245">
        <f t="shared" si="5"/>
        <v>0</v>
      </c>
      <c r="Y44" s="249"/>
      <c r="Z44" s="251"/>
      <c r="AA44" s="245">
        <f t="shared" si="6"/>
        <v>0</v>
      </c>
      <c r="AB44" s="26" t="str">
        <f t="shared" si="7"/>
        <v>-</v>
      </c>
      <c r="AC44" s="26" t="str">
        <f t="shared" si="8"/>
        <v>-</v>
      </c>
      <c r="AD44" s="17"/>
    </row>
    <row r="45" spans="1:30" ht="12.5" x14ac:dyDescent="0.25">
      <c r="A45" s="14"/>
      <c r="B45" s="190"/>
      <c r="C45" s="186"/>
      <c r="D45" s="191"/>
      <c r="E45" s="3"/>
      <c r="F45" s="241"/>
      <c r="G45" s="249"/>
      <c r="H45" s="251"/>
      <c r="I45" s="245">
        <f t="shared" si="0"/>
        <v>0</v>
      </c>
      <c r="J45" s="249"/>
      <c r="K45" s="251"/>
      <c r="L45" s="245">
        <f t="shared" si="1"/>
        <v>0</v>
      </c>
      <c r="M45" s="249"/>
      <c r="N45" s="251"/>
      <c r="O45" s="245">
        <f t="shared" si="2"/>
        <v>0</v>
      </c>
      <c r="P45" s="249"/>
      <c r="Q45" s="251"/>
      <c r="R45" s="245">
        <f t="shared" si="3"/>
        <v>0</v>
      </c>
      <c r="S45" s="249"/>
      <c r="T45" s="251"/>
      <c r="U45" s="245">
        <f t="shared" si="4"/>
        <v>0</v>
      </c>
      <c r="V45" s="249"/>
      <c r="W45" s="251"/>
      <c r="X45" s="245">
        <f t="shared" si="5"/>
        <v>0</v>
      </c>
      <c r="Y45" s="249"/>
      <c r="Z45" s="251"/>
      <c r="AA45" s="245">
        <f t="shared" si="6"/>
        <v>0</v>
      </c>
      <c r="AB45" s="26" t="str">
        <f t="shared" si="7"/>
        <v>-</v>
      </c>
      <c r="AC45" s="26" t="str">
        <f t="shared" si="8"/>
        <v>-</v>
      </c>
      <c r="AD45" s="17"/>
    </row>
    <row r="46" spans="1:30" ht="12.5" x14ac:dyDescent="0.25">
      <c r="A46" s="14"/>
      <c r="B46" s="190"/>
      <c r="C46" s="186"/>
      <c r="D46" s="191"/>
      <c r="E46" s="3"/>
      <c r="F46" s="241"/>
      <c r="G46" s="249"/>
      <c r="H46" s="251"/>
      <c r="I46" s="245">
        <f t="shared" si="0"/>
        <v>0</v>
      </c>
      <c r="J46" s="249"/>
      <c r="K46" s="251"/>
      <c r="L46" s="245">
        <f t="shared" si="1"/>
        <v>0</v>
      </c>
      <c r="M46" s="249"/>
      <c r="N46" s="251"/>
      <c r="O46" s="245">
        <f t="shared" si="2"/>
        <v>0</v>
      </c>
      <c r="P46" s="249"/>
      <c r="Q46" s="251"/>
      <c r="R46" s="245">
        <f t="shared" si="3"/>
        <v>0</v>
      </c>
      <c r="S46" s="249"/>
      <c r="T46" s="251"/>
      <c r="U46" s="245">
        <f t="shared" si="4"/>
        <v>0</v>
      </c>
      <c r="V46" s="249"/>
      <c r="W46" s="251"/>
      <c r="X46" s="245">
        <f t="shared" si="5"/>
        <v>0</v>
      </c>
      <c r="Y46" s="249"/>
      <c r="Z46" s="251"/>
      <c r="AA46" s="245">
        <f t="shared" si="6"/>
        <v>0</v>
      </c>
      <c r="AB46" s="26" t="str">
        <f t="shared" si="7"/>
        <v>-</v>
      </c>
      <c r="AC46" s="26" t="str">
        <f t="shared" si="8"/>
        <v>-</v>
      </c>
      <c r="AD46" s="17"/>
    </row>
    <row r="47" spans="1:30" ht="12.5" x14ac:dyDescent="0.25">
      <c r="A47" s="14"/>
      <c r="B47" s="190"/>
      <c r="C47" s="186"/>
      <c r="D47" s="191"/>
      <c r="E47" s="3"/>
      <c r="F47" s="241"/>
      <c r="G47" s="249"/>
      <c r="H47" s="251"/>
      <c r="I47" s="245">
        <f t="shared" si="0"/>
        <v>0</v>
      </c>
      <c r="J47" s="249"/>
      <c r="K47" s="251"/>
      <c r="L47" s="245">
        <f t="shared" si="1"/>
        <v>0</v>
      </c>
      <c r="M47" s="249"/>
      <c r="N47" s="251"/>
      <c r="O47" s="245">
        <f t="shared" si="2"/>
        <v>0</v>
      </c>
      <c r="P47" s="249"/>
      <c r="Q47" s="251"/>
      <c r="R47" s="245">
        <f t="shared" si="3"/>
        <v>0</v>
      </c>
      <c r="S47" s="249"/>
      <c r="T47" s="251"/>
      <c r="U47" s="245">
        <f t="shared" si="4"/>
        <v>0</v>
      </c>
      <c r="V47" s="249"/>
      <c r="W47" s="251"/>
      <c r="X47" s="245">
        <f t="shared" si="5"/>
        <v>0</v>
      </c>
      <c r="Y47" s="249"/>
      <c r="Z47" s="251"/>
      <c r="AA47" s="245">
        <f t="shared" si="6"/>
        <v>0</v>
      </c>
      <c r="AB47" s="26" t="str">
        <f t="shared" si="7"/>
        <v>-</v>
      </c>
      <c r="AC47" s="26" t="str">
        <f t="shared" si="8"/>
        <v>-</v>
      </c>
      <c r="AD47" s="17"/>
    </row>
    <row r="48" spans="1:30" ht="13" thickBot="1" x14ac:dyDescent="0.3">
      <c r="A48" s="14"/>
      <c r="B48" s="192"/>
      <c r="C48" s="187"/>
      <c r="D48" s="193"/>
      <c r="E48" s="5"/>
      <c r="F48" s="243"/>
      <c r="G48" s="252"/>
      <c r="H48" s="253"/>
      <c r="I48" s="246">
        <f t="shared" si="0"/>
        <v>0</v>
      </c>
      <c r="J48" s="252"/>
      <c r="K48" s="253"/>
      <c r="L48" s="246">
        <f t="shared" si="1"/>
        <v>0</v>
      </c>
      <c r="M48" s="252"/>
      <c r="N48" s="253"/>
      <c r="O48" s="246">
        <f t="shared" si="2"/>
        <v>0</v>
      </c>
      <c r="P48" s="252"/>
      <c r="Q48" s="253"/>
      <c r="R48" s="246">
        <f t="shared" si="3"/>
        <v>0</v>
      </c>
      <c r="S48" s="252"/>
      <c r="T48" s="253"/>
      <c r="U48" s="246">
        <f t="shared" si="4"/>
        <v>0</v>
      </c>
      <c r="V48" s="252"/>
      <c r="W48" s="253"/>
      <c r="X48" s="246">
        <f t="shared" si="5"/>
        <v>0</v>
      </c>
      <c r="Y48" s="252"/>
      <c r="Z48" s="253"/>
      <c r="AA48" s="246">
        <f t="shared" si="6"/>
        <v>0</v>
      </c>
      <c r="AB48" s="73" t="str">
        <f t="shared" si="7"/>
        <v>-</v>
      </c>
      <c r="AC48" s="73" t="str">
        <f t="shared" si="8"/>
        <v>-</v>
      </c>
      <c r="AD48" s="17"/>
    </row>
    <row r="49" spans="1:30" ht="13" x14ac:dyDescent="0.25">
      <c r="A49" s="12"/>
      <c r="B49" s="177"/>
      <c r="C49" s="32"/>
      <c r="D49" s="32"/>
      <c r="E49" s="32"/>
      <c r="F49" s="32"/>
      <c r="G49" s="32"/>
      <c r="H49" s="148" t="s">
        <v>0</v>
      </c>
      <c r="I49" s="9">
        <f>ROUND(SUM(I9:I48),0)</f>
        <v>0</v>
      </c>
      <c r="J49" s="32"/>
      <c r="K49" s="148" t="s">
        <v>0</v>
      </c>
      <c r="L49" s="9">
        <f>ROUND(SUM(L9:L48),0)</f>
        <v>0</v>
      </c>
      <c r="M49" s="32"/>
      <c r="N49" s="148" t="s">
        <v>0</v>
      </c>
      <c r="O49" s="9">
        <f>ROUND(SUM(O9:O48),0)</f>
        <v>0</v>
      </c>
      <c r="P49" s="32"/>
      <c r="Q49" s="148" t="s">
        <v>0</v>
      </c>
      <c r="R49" s="9">
        <f>ROUND(SUM(R9:R48),0)</f>
        <v>0</v>
      </c>
      <c r="S49" s="32"/>
      <c r="T49" s="148" t="s">
        <v>0</v>
      </c>
      <c r="U49" s="9">
        <f>ROUND(SUM(U9:U48),0)</f>
        <v>0</v>
      </c>
      <c r="V49" s="32"/>
      <c r="W49" s="148" t="s">
        <v>0</v>
      </c>
      <c r="X49" s="9">
        <f>ROUND(SUM(X9:X48),0)</f>
        <v>0</v>
      </c>
      <c r="Y49" s="32"/>
      <c r="Z49" s="148" t="s">
        <v>0</v>
      </c>
      <c r="AA49" s="9">
        <f>ROUND(SUM(AA9:AA48),0)</f>
        <v>0</v>
      </c>
      <c r="AB49" s="71">
        <f>ROUND(SUM(AB9:AB48),0)</f>
        <v>0</v>
      </c>
      <c r="AC49" s="71">
        <f>ROUND(SUM(AC9:AC48),0)</f>
        <v>0</v>
      </c>
      <c r="AD49" s="12"/>
    </row>
    <row r="50" spans="1:30" s="85" customFormat="1" ht="13" x14ac:dyDescent="0.25">
      <c r="A50" s="37"/>
      <c r="B50" s="46"/>
      <c r="C50" s="144"/>
      <c r="D50" s="144"/>
      <c r="E50" s="144"/>
      <c r="F50" s="144"/>
      <c r="G50" s="146"/>
      <c r="H50" s="154"/>
      <c r="I50" s="145"/>
      <c r="J50" s="146"/>
      <c r="K50" s="154"/>
      <c r="L50" s="145"/>
      <c r="M50" s="146"/>
      <c r="N50" s="154"/>
      <c r="O50" s="145"/>
      <c r="P50" s="146"/>
      <c r="Q50" s="154"/>
      <c r="R50" s="145"/>
      <c r="S50" s="146"/>
      <c r="T50" s="154"/>
      <c r="U50" s="145"/>
      <c r="V50" s="146"/>
      <c r="W50" s="154"/>
      <c r="X50" s="145"/>
      <c r="Y50" s="146"/>
      <c r="Z50" s="154"/>
      <c r="AA50" s="145"/>
      <c r="AB50" s="153"/>
      <c r="AC50" s="153"/>
      <c r="AD50" s="37"/>
    </row>
    <row r="51" spans="1:30" ht="64.5" customHeight="1" x14ac:dyDescent="0.25">
      <c r="A51" s="12"/>
      <c r="B51" s="19"/>
      <c r="C51" s="33"/>
      <c r="D51" s="33"/>
      <c r="E51" s="33"/>
      <c r="F51" s="33"/>
      <c r="G51" s="508" t="str">
        <f>IF(MAX(G56:G95)&gt;=30000, "Mindestens Kostenpositionen &gt; CHF 30'000 im Annex mit quellenbasierten Erläuterungen oder wenn möglich Offerten plausibilisieren", "")</f>
        <v/>
      </c>
      <c r="H51" s="492"/>
      <c r="I51" s="492"/>
      <c r="J51" s="492" t="str">
        <f>IF(MAX(J56:J95)&gt;=30000, "Mindestens Kostenpositionen &gt; CHF 30'000 im Annex mit quellenbasierten Erläuterungen oder wenn möglich Offerten plausibilisieren", "")</f>
        <v/>
      </c>
      <c r="K51" s="492"/>
      <c r="L51" s="492"/>
      <c r="M51" s="492" t="str">
        <f>IF(MAX(M56:M95)&gt;=30000, "Mindestens Kostenpositionen &gt; CHF 30'000 im Annex mit quellenbasierten Erläuterungen oder wenn möglich Offerten plausibilisieren", "")</f>
        <v/>
      </c>
      <c r="N51" s="492"/>
      <c r="O51" s="492"/>
      <c r="P51" s="492" t="str">
        <f>IF(MAX(P56:P95)&gt;=30000, "Mindestens Kostenpositionen &gt; CHF 30'000 im Annex mit quellenbasierten Erläuterungen oder wenn möglich Offerten plausibilisieren", "")</f>
        <v/>
      </c>
      <c r="Q51" s="492"/>
      <c r="R51" s="492"/>
      <c r="S51" s="492" t="str">
        <f>IF(MAX(S56:S95)&gt;=30000, "Mindestens Kostenpositionen &gt; CHF 30'000 im Annex mit quellenbasierten Erläuterungen oder wenn möglich Offerten plausibilisieren", "")</f>
        <v/>
      </c>
      <c r="T51" s="492"/>
      <c r="U51" s="492"/>
      <c r="V51" s="492" t="str">
        <f>IF(MAX(V56:V95)&gt;=30000, "Mindestens Kostenpositionen &gt; CHF 30'000 im Annex mit quellenbasierten Erläuterungen oder wenn möglich Offerten plausibilisieren", "")</f>
        <v/>
      </c>
      <c r="W51" s="492"/>
      <c r="X51" s="492"/>
      <c r="Y51" s="492" t="str">
        <f>IF(MAX(Y56:Y95)&gt;=30000, "Mindestens Kostenpositionen &gt; CHF 30'000 im Annex mit quellenbasierten Erläuterungen oder wenn möglich Offerten plausibilisieren", "")</f>
        <v/>
      </c>
      <c r="Z51" s="492"/>
      <c r="AA51" s="492"/>
      <c r="AB51" s="272"/>
      <c r="AC51" s="273"/>
      <c r="AD51" s="12"/>
    </row>
    <row r="52" spans="1:30" ht="13.5" thickBot="1" x14ac:dyDescent="0.3">
      <c r="A52" s="12"/>
      <c r="B52" s="146"/>
      <c r="C52" s="146"/>
      <c r="D52" s="146"/>
      <c r="E52" s="146"/>
      <c r="F52" s="146"/>
      <c r="G52" s="145"/>
      <c r="H52" s="146"/>
      <c r="I52" s="146"/>
      <c r="J52" s="145"/>
      <c r="K52" s="146"/>
      <c r="L52" s="146"/>
      <c r="M52" s="145"/>
      <c r="N52" s="146"/>
      <c r="O52" s="146"/>
      <c r="P52" s="145"/>
      <c r="Q52" s="146"/>
      <c r="R52" s="146"/>
      <c r="S52" s="145"/>
      <c r="T52" s="146"/>
      <c r="U52" s="146"/>
      <c r="V52" s="145"/>
      <c r="W52" s="146"/>
      <c r="X52" s="146"/>
      <c r="Y52" s="145"/>
      <c r="Z52" s="146"/>
      <c r="AA52" s="146"/>
      <c r="AB52" s="145"/>
      <c r="AC52" s="145"/>
      <c r="AD52" s="12"/>
    </row>
    <row r="53" spans="1:30" ht="34.5" customHeight="1" thickBot="1" x14ac:dyDescent="0.3">
      <c r="A53" s="12"/>
      <c r="B53" s="450" t="s">
        <v>112</v>
      </c>
      <c r="C53" s="451"/>
      <c r="D53" s="451"/>
      <c r="E53" s="451"/>
      <c r="F53" s="451"/>
      <c r="G53" s="451"/>
      <c r="H53" s="451"/>
      <c r="I53" s="451"/>
      <c r="J53" s="451"/>
      <c r="K53" s="451"/>
      <c r="L53" s="451"/>
      <c r="M53" s="451"/>
      <c r="N53" s="451"/>
      <c r="O53" s="451"/>
      <c r="P53" s="451"/>
      <c r="Q53" s="451"/>
      <c r="R53" s="451"/>
      <c r="S53" s="451"/>
      <c r="T53" s="451"/>
      <c r="U53" s="451"/>
      <c r="V53" s="451"/>
      <c r="W53" s="451"/>
      <c r="X53" s="451"/>
      <c r="Y53" s="451"/>
      <c r="Z53" s="451"/>
      <c r="AA53" s="451"/>
      <c r="AB53" s="451"/>
      <c r="AC53" s="452"/>
      <c r="AD53" s="12"/>
    </row>
    <row r="54" spans="1:30" ht="34.5" customHeight="1" thickBot="1" x14ac:dyDescent="0.3">
      <c r="A54" s="12"/>
      <c r="B54" s="502" t="s">
        <v>49</v>
      </c>
      <c r="C54" s="503"/>
      <c r="D54" s="504"/>
      <c r="E54" s="488" t="s">
        <v>3</v>
      </c>
      <c r="F54" s="511" t="s">
        <v>1</v>
      </c>
      <c r="G54" s="499" t="str">
        <f>G7</f>
        <v>20xx</v>
      </c>
      <c r="H54" s="500"/>
      <c r="I54" s="501"/>
      <c r="J54" s="499" t="str">
        <f t="shared" ref="J54" si="9">J7</f>
        <v>20xx</v>
      </c>
      <c r="K54" s="500"/>
      <c r="L54" s="501"/>
      <c r="M54" s="499" t="str">
        <f t="shared" ref="M54" si="10">M7</f>
        <v>20xx</v>
      </c>
      <c r="N54" s="500"/>
      <c r="O54" s="501"/>
      <c r="P54" s="499" t="str">
        <f t="shared" ref="P54" si="11">P7</f>
        <v>20xx</v>
      </c>
      <c r="Q54" s="500"/>
      <c r="R54" s="501"/>
      <c r="S54" s="499" t="str">
        <f t="shared" ref="S54" si="12">S7</f>
        <v>20xx</v>
      </c>
      <c r="T54" s="500"/>
      <c r="U54" s="501"/>
      <c r="V54" s="499" t="str">
        <f t="shared" ref="V54" si="13">V7</f>
        <v>20xx</v>
      </c>
      <c r="W54" s="500"/>
      <c r="X54" s="501"/>
      <c r="Y54" s="499" t="str">
        <f t="shared" ref="Y54" si="14">Y7</f>
        <v>20xx</v>
      </c>
      <c r="Z54" s="500"/>
      <c r="AA54" s="501"/>
      <c r="AB54" s="232"/>
      <c r="AC54" s="233"/>
      <c r="AD54" s="12"/>
    </row>
    <row r="55" spans="1:30" ht="63" thickBot="1" x14ac:dyDescent="0.3">
      <c r="A55" s="12"/>
      <c r="B55" s="505"/>
      <c r="C55" s="506"/>
      <c r="D55" s="507"/>
      <c r="E55" s="489"/>
      <c r="F55" s="512"/>
      <c r="G55" s="247" t="s">
        <v>55</v>
      </c>
      <c r="H55" s="248" t="s">
        <v>32</v>
      </c>
      <c r="I55" s="31" t="s">
        <v>31</v>
      </c>
      <c r="J55" s="247" t="s">
        <v>55</v>
      </c>
      <c r="K55" s="248" t="s">
        <v>32</v>
      </c>
      <c r="L55" s="31" t="s">
        <v>31</v>
      </c>
      <c r="M55" s="247" t="s">
        <v>55</v>
      </c>
      <c r="N55" s="248" t="s">
        <v>32</v>
      </c>
      <c r="O55" s="31" t="s">
        <v>31</v>
      </c>
      <c r="P55" s="247" t="s">
        <v>55</v>
      </c>
      <c r="Q55" s="248" t="s">
        <v>32</v>
      </c>
      <c r="R55" s="31" t="s">
        <v>31</v>
      </c>
      <c r="S55" s="247" t="s">
        <v>55</v>
      </c>
      <c r="T55" s="248" t="s">
        <v>32</v>
      </c>
      <c r="U55" s="31" t="s">
        <v>31</v>
      </c>
      <c r="V55" s="247" t="s">
        <v>55</v>
      </c>
      <c r="W55" s="248" t="s">
        <v>32</v>
      </c>
      <c r="X55" s="31" t="s">
        <v>31</v>
      </c>
      <c r="Y55" s="247" t="s">
        <v>55</v>
      </c>
      <c r="Z55" s="248" t="s">
        <v>32</v>
      </c>
      <c r="AA55" s="31" t="s">
        <v>31</v>
      </c>
      <c r="AB55" s="239" t="s">
        <v>12</v>
      </c>
      <c r="AC55" s="239" t="s">
        <v>11</v>
      </c>
      <c r="AD55" s="12"/>
    </row>
    <row r="56" spans="1:30" ht="12.5" x14ac:dyDescent="0.25">
      <c r="A56" s="12"/>
      <c r="B56" s="456"/>
      <c r="C56" s="457"/>
      <c r="D56" s="458"/>
      <c r="E56" s="1"/>
      <c r="F56" s="3"/>
      <c r="G56" s="4"/>
      <c r="H56" s="2"/>
      <c r="I56" s="25">
        <f>G56*H56</f>
        <v>0</v>
      </c>
      <c r="J56" s="4"/>
      <c r="K56" s="2"/>
      <c r="L56" s="25">
        <f>J56*K56</f>
        <v>0</v>
      </c>
      <c r="M56" s="4"/>
      <c r="N56" s="2"/>
      <c r="O56" s="25">
        <f>M56*N56</f>
        <v>0</v>
      </c>
      <c r="P56" s="4"/>
      <c r="Q56" s="2"/>
      <c r="R56" s="25">
        <f>P56*Q56</f>
        <v>0</v>
      </c>
      <c r="S56" s="4"/>
      <c r="T56" s="2"/>
      <c r="U56" s="25">
        <f>S56*T56</f>
        <v>0</v>
      </c>
      <c r="V56" s="4"/>
      <c r="W56" s="2"/>
      <c r="X56" s="25">
        <f>V56*W56</f>
        <v>0</v>
      </c>
      <c r="Y56" s="4"/>
      <c r="Z56" s="2"/>
      <c r="AA56" s="25">
        <f>Y56*Z56</f>
        <v>0</v>
      </c>
      <c r="AB56" s="25" t="str">
        <f>IF(E56="Interne Kosten",I56+L56+O56+R56+U56+X56+AA56,"-")</f>
        <v>-</v>
      </c>
      <c r="AC56" s="25" t="str">
        <f>IF(E56="Externe Kosten",I56+L56+O56+R56+U56+X56+AA56,"-")</f>
        <v>-</v>
      </c>
      <c r="AD56" s="12"/>
    </row>
    <row r="57" spans="1:30" ht="12.5" x14ac:dyDescent="0.25">
      <c r="A57" s="12"/>
      <c r="B57" s="447"/>
      <c r="C57" s="448"/>
      <c r="D57" s="449"/>
      <c r="E57" s="3"/>
      <c r="F57" s="3"/>
      <c r="G57" s="4"/>
      <c r="H57" s="4"/>
      <c r="I57" s="26">
        <f t="shared" ref="I57:I95" si="15">G57*H57</f>
        <v>0</v>
      </c>
      <c r="J57" s="4"/>
      <c r="K57" s="4"/>
      <c r="L57" s="26">
        <f t="shared" ref="L57:L95" si="16">J57*K57</f>
        <v>0</v>
      </c>
      <c r="M57" s="4"/>
      <c r="N57" s="4"/>
      <c r="O57" s="26">
        <f t="shared" ref="O57:O95" si="17">M57*N57</f>
        <v>0</v>
      </c>
      <c r="P57" s="4"/>
      <c r="Q57" s="4"/>
      <c r="R57" s="26">
        <f t="shared" ref="R57:R95" si="18">P57*Q57</f>
        <v>0</v>
      </c>
      <c r="S57" s="4"/>
      <c r="T57" s="4"/>
      <c r="U57" s="26">
        <f t="shared" ref="U57:U95" si="19">S57*T57</f>
        <v>0</v>
      </c>
      <c r="V57" s="4"/>
      <c r="W57" s="4"/>
      <c r="X57" s="26">
        <f t="shared" ref="X57:X95" si="20">V57*W57</f>
        <v>0</v>
      </c>
      <c r="Y57" s="4"/>
      <c r="Z57" s="4"/>
      <c r="AA57" s="26">
        <f t="shared" ref="AA57:AA95" si="21">Y57*Z57</f>
        <v>0</v>
      </c>
      <c r="AB57" s="26" t="str">
        <f t="shared" ref="AB57:AB95" si="22">IF(E57="Interne Kosten",I57+L57+O57+R57+U57+X57+AA57,"-")</f>
        <v>-</v>
      </c>
      <c r="AC57" s="26" t="str">
        <f t="shared" ref="AC57:AC95" si="23">IF(E57="Externe Kosten",I57+L57+O57+R57+U57+X57+AA57,"-")</f>
        <v>-</v>
      </c>
      <c r="AD57" s="12"/>
    </row>
    <row r="58" spans="1:30" ht="12.5" x14ac:dyDescent="0.25">
      <c r="A58" s="12"/>
      <c r="B58" s="447"/>
      <c r="C58" s="448"/>
      <c r="D58" s="449"/>
      <c r="E58" s="3"/>
      <c r="F58" s="3"/>
      <c r="G58" s="4"/>
      <c r="H58" s="4"/>
      <c r="I58" s="26">
        <f t="shared" si="15"/>
        <v>0</v>
      </c>
      <c r="J58" s="4"/>
      <c r="K58" s="4"/>
      <c r="L58" s="26">
        <f t="shared" si="16"/>
        <v>0</v>
      </c>
      <c r="M58" s="4"/>
      <c r="N58" s="4"/>
      <c r="O58" s="26">
        <f t="shared" si="17"/>
        <v>0</v>
      </c>
      <c r="P58" s="4"/>
      <c r="Q58" s="4"/>
      <c r="R58" s="26">
        <f t="shared" si="18"/>
        <v>0</v>
      </c>
      <c r="S58" s="4"/>
      <c r="T58" s="4"/>
      <c r="U58" s="26">
        <f t="shared" si="19"/>
        <v>0</v>
      </c>
      <c r="V58" s="4"/>
      <c r="W58" s="4"/>
      <c r="X58" s="26">
        <f t="shared" si="20"/>
        <v>0</v>
      </c>
      <c r="Y58" s="4"/>
      <c r="Z58" s="4"/>
      <c r="AA58" s="26">
        <f t="shared" si="21"/>
        <v>0</v>
      </c>
      <c r="AB58" s="26" t="str">
        <f t="shared" si="22"/>
        <v>-</v>
      </c>
      <c r="AC58" s="26" t="str">
        <f t="shared" si="23"/>
        <v>-</v>
      </c>
      <c r="AD58" s="12"/>
    </row>
    <row r="59" spans="1:30" ht="12.5" x14ac:dyDescent="0.25">
      <c r="A59" s="12"/>
      <c r="B59" s="447"/>
      <c r="C59" s="448"/>
      <c r="D59" s="449"/>
      <c r="E59" s="3"/>
      <c r="F59" s="3"/>
      <c r="G59" s="4"/>
      <c r="H59" s="4"/>
      <c r="I59" s="26">
        <f t="shared" si="15"/>
        <v>0</v>
      </c>
      <c r="J59" s="4"/>
      <c r="K59" s="4"/>
      <c r="L59" s="26">
        <f t="shared" si="16"/>
        <v>0</v>
      </c>
      <c r="M59" s="4"/>
      <c r="N59" s="4"/>
      <c r="O59" s="26">
        <f t="shared" si="17"/>
        <v>0</v>
      </c>
      <c r="P59" s="4"/>
      <c r="Q59" s="4"/>
      <c r="R59" s="26">
        <f t="shared" si="18"/>
        <v>0</v>
      </c>
      <c r="S59" s="4"/>
      <c r="T59" s="4"/>
      <c r="U59" s="26">
        <f t="shared" si="19"/>
        <v>0</v>
      </c>
      <c r="V59" s="4"/>
      <c r="W59" s="4"/>
      <c r="X59" s="26">
        <f t="shared" si="20"/>
        <v>0</v>
      </c>
      <c r="Y59" s="4"/>
      <c r="Z59" s="4"/>
      <c r="AA59" s="26">
        <f t="shared" si="21"/>
        <v>0</v>
      </c>
      <c r="AB59" s="26" t="str">
        <f t="shared" si="22"/>
        <v>-</v>
      </c>
      <c r="AC59" s="26" t="str">
        <f t="shared" si="23"/>
        <v>-</v>
      </c>
      <c r="AD59" s="12"/>
    </row>
    <row r="60" spans="1:30" ht="12.5" x14ac:dyDescent="0.25">
      <c r="A60" s="12"/>
      <c r="B60" s="447"/>
      <c r="C60" s="448"/>
      <c r="D60" s="449"/>
      <c r="E60" s="3"/>
      <c r="F60" s="3"/>
      <c r="G60" s="4"/>
      <c r="H60" s="4"/>
      <c r="I60" s="26">
        <f t="shared" si="15"/>
        <v>0</v>
      </c>
      <c r="J60" s="4"/>
      <c r="K60" s="4"/>
      <c r="L60" s="26">
        <f t="shared" si="16"/>
        <v>0</v>
      </c>
      <c r="M60" s="4"/>
      <c r="N60" s="4"/>
      <c r="O60" s="26">
        <f t="shared" si="17"/>
        <v>0</v>
      </c>
      <c r="P60" s="4"/>
      <c r="Q60" s="4"/>
      <c r="R60" s="26">
        <f t="shared" si="18"/>
        <v>0</v>
      </c>
      <c r="S60" s="4"/>
      <c r="T60" s="4"/>
      <c r="U60" s="26">
        <f t="shared" si="19"/>
        <v>0</v>
      </c>
      <c r="V60" s="4"/>
      <c r="W60" s="4"/>
      <c r="X60" s="26">
        <f t="shared" si="20"/>
        <v>0</v>
      </c>
      <c r="Y60" s="4"/>
      <c r="Z60" s="4"/>
      <c r="AA60" s="26">
        <f t="shared" si="21"/>
        <v>0</v>
      </c>
      <c r="AB60" s="26" t="str">
        <f t="shared" si="22"/>
        <v>-</v>
      </c>
      <c r="AC60" s="26" t="str">
        <f t="shared" si="23"/>
        <v>-</v>
      </c>
      <c r="AD60" s="12"/>
    </row>
    <row r="61" spans="1:30" ht="12.5" x14ac:dyDescent="0.25">
      <c r="A61" s="12"/>
      <c r="B61" s="447"/>
      <c r="C61" s="448"/>
      <c r="D61" s="449"/>
      <c r="E61" s="3"/>
      <c r="F61" s="3"/>
      <c r="G61" s="4"/>
      <c r="H61" s="4"/>
      <c r="I61" s="26">
        <f t="shared" ref="I61:I80" si="24">G61*H61</f>
        <v>0</v>
      </c>
      <c r="J61" s="4"/>
      <c r="K61" s="4"/>
      <c r="L61" s="26">
        <f t="shared" ref="L61:L80" si="25">J61*K61</f>
        <v>0</v>
      </c>
      <c r="M61" s="4"/>
      <c r="N61" s="4"/>
      <c r="O61" s="26">
        <f t="shared" ref="O61:O80" si="26">M61*N61</f>
        <v>0</v>
      </c>
      <c r="P61" s="4"/>
      <c r="Q61" s="4"/>
      <c r="R61" s="26">
        <f t="shared" ref="R61:R80" si="27">P61*Q61</f>
        <v>0</v>
      </c>
      <c r="S61" s="4"/>
      <c r="T61" s="4"/>
      <c r="U61" s="26">
        <f t="shared" ref="U61:U80" si="28">S61*T61</f>
        <v>0</v>
      </c>
      <c r="V61" s="4"/>
      <c r="W61" s="4"/>
      <c r="X61" s="26">
        <f t="shared" ref="X61:X80" si="29">V61*W61</f>
        <v>0</v>
      </c>
      <c r="Y61" s="4"/>
      <c r="Z61" s="4"/>
      <c r="AA61" s="26">
        <f t="shared" ref="AA61:AA80" si="30">Y61*Z61</f>
        <v>0</v>
      </c>
      <c r="AB61" s="26" t="str">
        <f t="shared" ref="AB61:AB80" si="31">IF(E61="Interne Kosten",I61+L61+O61+R61+U61+X61+AA61,"-")</f>
        <v>-</v>
      </c>
      <c r="AC61" s="26" t="str">
        <f t="shared" ref="AC61:AC80" si="32">IF(E61="Externe Kosten",I61+L61+O61+R61+U61+X61+AA61,"-")</f>
        <v>-</v>
      </c>
      <c r="AD61" s="12"/>
    </row>
    <row r="62" spans="1:30" ht="12.5" x14ac:dyDescent="0.25">
      <c r="A62" s="12"/>
      <c r="B62" s="447"/>
      <c r="C62" s="448"/>
      <c r="D62" s="449"/>
      <c r="E62" s="3"/>
      <c r="F62" s="3"/>
      <c r="G62" s="4"/>
      <c r="H62" s="4"/>
      <c r="I62" s="26">
        <f t="shared" si="24"/>
        <v>0</v>
      </c>
      <c r="J62" s="4"/>
      <c r="K62" s="4"/>
      <c r="L62" s="26">
        <f t="shared" si="25"/>
        <v>0</v>
      </c>
      <c r="M62" s="4"/>
      <c r="N62" s="4"/>
      <c r="O62" s="26">
        <f t="shared" si="26"/>
        <v>0</v>
      </c>
      <c r="P62" s="4"/>
      <c r="Q62" s="4"/>
      <c r="R62" s="26">
        <f t="shared" si="27"/>
        <v>0</v>
      </c>
      <c r="S62" s="4"/>
      <c r="T62" s="4"/>
      <c r="U62" s="26">
        <f t="shared" si="28"/>
        <v>0</v>
      </c>
      <c r="V62" s="4"/>
      <c r="W62" s="4"/>
      <c r="X62" s="26">
        <f t="shared" si="29"/>
        <v>0</v>
      </c>
      <c r="Y62" s="4"/>
      <c r="Z62" s="4"/>
      <c r="AA62" s="26">
        <f t="shared" si="30"/>
        <v>0</v>
      </c>
      <c r="AB62" s="26" t="str">
        <f t="shared" si="31"/>
        <v>-</v>
      </c>
      <c r="AC62" s="26" t="str">
        <f t="shared" si="32"/>
        <v>-</v>
      </c>
      <c r="AD62" s="12"/>
    </row>
    <row r="63" spans="1:30" ht="12.5" x14ac:dyDescent="0.25">
      <c r="A63" s="12"/>
      <c r="B63" s="447"/>
      <c r="C63" s="448"/>
      <c r="D63" s="449"/>
      <c r="E63" s="3"/>
      <c r="F63" s="3"/>
      <c r="G63" s="4"/>
      <c r="H63" s="4"/>
      <c r="I63" s="26">
        <f t="shared" si="24"/>
        <v>0</v>
      </c>
      <c r="J63" s="4"/>
      <c r="K63" s="4"/>
      <c r="L63" s="26">
        <f t="shared" si="25"/>
        <v>0</v>
      </c>
      <c r="M63" s="4"/>
      <c r="N63" s="4"/>
      <c r="O63" s="26">
        <f t="shared" si="26"/>
        <v>0</v>
      </c>
      <c r="P63" s="4"/>
      <c r="Q63" s="4"/>
      <c r="R63" s="26">
        <f t="shared" si="27"/>
        <v>0</v>
      </c>
      <c r="S63" s="4"/>
      <c r="T63" s="4"/>
      <c r="U63" s="26">
        <f t="shared" si="28"/>
        <v>0</v>
      </c>
      <c r="V63" s="4"/>
      <c r="W63" s="4"/>
      <c r="X63" s="26">
        <f t="shared" si="29"/>
        <v>0</v>
      </c>
      <c r="Y63" s="4"/>
      <c r="Z63" s="4"/>
      <c r="AA63" s="26">
        <f t="shared" si="30"/>
        <v>0</v>
      </c>
      <c r="AB63" s="26" t="str">
        <f t="shared" si="31"/>
        <v>-</v>
      </c>
      <c r="AC63" s="26" t="str">
        <f t="shared" si="32"/>
        <v>-</v>
      </c>
      <c r="AD63" s="12"/>
    </row>
    <row r="64" spans="1:30" ht="12.5" x14ac:dyDescent="0.25">
      <c r="A64" s="12"/>
      <c r="B64" s="447"/>
      <c r="C64" s="448"/>
      <c r="D64" s="449"/>
      <c r="E64" s="3"/>
      <c r="F64" s="3"/>
      <c r="G64" s="4"/>
      <c r="H64" s="4"/>
      <c r="I64" s="26">
        <f t="shared" si="24"/>
        <v>0</v>
      </c>
      <c r="J64" s="4"/>
      <c r="K64" s="4"/>
      <c r="L64" s="26">
        <f t="shared" si="25"/>
        <v>0</v>
      </c>
      <c r="M64" s="4"/>
      <c r="N64" s="4"/>
      <c r="O64" s="26">
        <f t="shared" si="26"/>
        <v>0</v>
      </c>
      <c r="P64" s="4"/>
      <c r="Q64" s="4"/>
      <c r="R64" s="26">
        <f t="shared" si="27"/>
        <v>0</v>
      </c>
      <c r="S64" s="4"/>
      <c r="T64" s="4"/>
      <c r="U64" s="26">
        <f t="shared" si="28"/>
        <v>0</v>
      </c>
      <c r="V64" s="4"/>
      <c r="W64" s="4"/>
      <c r="X64" s="26">
        <f t="shared" si="29"/>
        <v>0</v>
      </c>
      <c r="Y64" s="4"/>
      <c r="Z64" s="4"/>
      <c r="AA64" s="26">
        <f t="shared" si="30"/>
        <v>0</v>
      </c>
      <c r="AB64" s="26" t="str">
        <f t="shared" si="31"/>
        <v>-</v>
      </c>
      <c r="AC64" s="26" t="str">
        <f t="shared" si="32"/>
        <v>-</v>
      </c>
      <c r="AD64" s="12"/>
    </row>
    <row r="65" spans="1:30" ht="12.5" x14ac:dyDescent="0.25">
      <c r="A65" s="12"/>
      <c r="B65" s="447"/>
      <c r="C65" s="448"/>
      <c r="D65" s="449"/>
      <c r="E65" s="3"/>
      <c r="F65" s="3"/>
      <c r="G65" s="4"/>
      <c r="H65" s="4"/>
      <c r="I65" s="26">
        <f t="shared" si="24"/>
        <v>0</v>
      </c>
      <c r="J65" s="4"/>
      <c r="K65" s="4"/>
      <c r="L65" s="26">
        <f t="shared" si="25"/>
        <v>0</v>
      </c>
      <c r="M65" s="4"/>
      <c r="N65" s="4"/>
      <c r="O65" s="26">
        <f t="shared" si="26"/>
        <v>0</v>
      </c>
      <c r="P65" s="4"/>
      <c r="Q65" s="4"/>
      <c r="R65" s="26">
        <f t="shared" si="27"/>
        <v>0</v>
      </c>
      <c r="S65" s="4"/>
      <c r="T65" s="4"/>
      <c r="U65" s="26">
        <f t="shared" si="28"/>
        <v>0</v>
      </c>
      <c r="V65" s="4"/>
      <c r="W65" s="4"/>
      <c r="X65" s="26">
        <f t="shared" si="29"/>
        <v>0</v>
      </c>
      <c r="Y65" s="4"/>
      <c r="Z65" s="4"/>
      <c r="AA65" s="26">
        <f t="shared" si="30"/>
        <v>0</v>
      </c>
      <c r="AB65" s="26" t="str">
        <f t="shared" si="31"/>
        <v>-</v>
      </c>
      <c r="AC65" s="26" t="str">
        <f t="shared" si="32"/>
        <v>-</v>
      </c>
      <c r="AD65" s="12"/>
    </row>
    <row r="66" spans="1:30" ht="12.5" x14ac:dyDescent="0.25">
      <c r="A66" s="12"/>
      <c r="B66" s="447"/>
      <c r="C66" s="448"/>
      <c r="D66" s="449"/>
      <c r="E66" s="3"/>
      <c r="F66" s="3"/>
      <c r="G66" s="4"/>
      <c r="H66" s="4"/>
      <c r="I66" s="26">
        <f t="shared" si="24"/>
        <v>0</v>
      </c>
      <c r="J66" s="4"/>
      <c r="K66" s="4"/>
      <c r="L66" s="26">
        <f t="shared" si="25"/>
        <v>0</v>
      </c>
      <c r="M66" s="4"/>
      <c r="N66" s="4"/>
      <c r="O66" s="26">
        <f t="shared" si="26"/>
        <v>0</v>
      </c>
      <c r="P66" s="4"/>
      <c r="Q66" s="4"/>
      <c r="R66" s="26">
        <f t="shared" si="27"/>
        <v>0</v>
      </c>
      <c r="S66" s="4"/>
      <c r="T66" s="4"/>
      <c r="U66" s="26">
        <f t="shared" si="28"/>
        <v>0</v>
      </c>
      <c r="V66" s="4"/>
      <c r="W66" s="4"/>
      <c r="X66" s="26">
        <f t="shared" si="29"/>
        <v>0</v>
      </c>
      <c r="Y66" s="4"/>
      <c r="Z66" s="4"/>
      <c r="AA66" s="26">
        <f t="shared" si="30"/>
        <v>0</v>
      </c>
      <c r="AB66" s="26" t="str">
        <f t="shared" si="31"/>
        <v>-</v>
      </c>
      <c r="AC66" s="26" t="str">
        <f t="shared" si="32"/>
        <v>-</v>
      </c>
      <c r="AD66" s="12"/>
    </row>
    <row r="67" spans="1:30" ht="12.5" x14ac:dyDescent="0.25">
      <c r="A67" s="12"/>
      <c r="B67" s="447"/>
      <c r="C67" s="448"/>
      <c r="D67" s="449"/>
      <c r="E67" s="3"/>
      <c r="F67" s="3"/>
      <c r="G67" s="4"/>
      <c r="H67" s="4"/>
      <c r="I67" s="26">
        <f t="shared" si="24"/>
        <v>0</v>
      </c>
      <c r="J67" s="4"/>
      <c r="K67" s="4"/>
      <c r="L67" s="26">
        <f t="shared" si="25"/>
        <v>0</v>
      </c>
      <c r="M67" s="4"/>
      <c r="N67" s="4"/>
      <c r="O67" s="26">
        <f t="shared" si="26"/>
        <v>0</v>
      </c>
      <c r="P67" s="4"/>
      <c r="Q67" s="4"/>
      <c r="R67" s="26">
        <f t="shared" si="27"/>
        <v>0</v>
      </c>
      <c r="S67" s="4"/>
      <c r="T67" s="4"/>
      <c r="U67" s="26">
        <f t="shared" si="28"/>
        <v>0</v>
      </c>
      <c r="V67" s="4"/>
      <c r="W67" s="4"/>
      <c r="X67" s="26">
        <f t="shared" si="29"/>
        <v>0</v>
      </c>
      <c r="Y67" s="4"/>
      <c r="Z67" s="4"/>
      <c r="AA67" s="26">
        <f t="shared" si="30"/>
        <v>0</v>
      </c>
      <c r="AB67" s="26" t="str">
        <f t="shared" si="31"/>
        <v>-</v>
      </c>
      <c r="AC67" s="26" t="str">
        <f t="shared" si="32"/>
        <v>-</v>
      </c>
      <c r="AD67" s="12"/>
    </row>
    <row r="68" spans="1:30" ht="12.5" x14ac:dyDescent="0.25">
      <c r="A68" s="12"/>
      <c r="B68" s="447"/>
      <c r="C68" s="448"/>
      <c r="D68" s="449"/>
      <c r="E68" s="3"/>
      <c r="F68" s="3"/>
      <c r="G68" s="4"/>
      <c r="H68" s="4"/>
      <c r="I68" s="26">
        <f t="shared" si="24"/>
        <v>0</v>
      </c>
      <c r="J68" s="4"/>
      <c r="K68" s="4"/>
      <c r="L68" s="26">
        <f t="shared" si="25"/>
        <v>0</v>
      </c>
      <c r="M68" s="4"/>
      <c r="N68" s="4"/>
      <c r="O68" s="26">
        <f t="shared" si="26"/>
        <v>0</v>
      </c>
      <c r="P68" s="4"/>
      <c r="Q68" s="4"/>
      <c r="R68" s="26">
        <f t="shared" si="27"/>
        <v>0</v>
      </c>
      <c r="S68" s="4"/>
      <c r="T68" s="4"/>
      <c r="U68" s="26">
        <f t="shared" si="28"/>
        <v>0</v>
      </c>
      <c r="V68" s="4"/>
      <c r="W68" s="4"/>
      <c r="X68" s="26">
        <f t="shared" si="29"/>
        <v>0</v>
      </c>
      <c r="Y68" s="4"/>
      <c r="Z68" s="4"/>
      <c r="AA68" s="26">
        <f t="shared" si="30"/>
        <v>0</v>
      </c>
      <c r="AB68" s="26" t="str">
        <f t="shared" si="31"/>
        <v>-</v>
      </c>
      <c r="AC68" s="26" t="str">
        <f t="shared" si="32"/>
        <v>-</v>
      </c>
      <c r="AD68" s="12"/>
    </row>
    <row r="69" spans="1:30" ht="12.5" x14ac:dyDescent="0.25">
      <c r="A69" s="12"/>
      <c r="B69" s="447"/>
      <c r="C69" s="448"/>
      <c r="D69" s="449"/>
      <c r="E69" s="3"/>
      <c r="F69" s="3"/>
      <c r="G69" s="4"/>
      <c r="H69" s="4"/>
      <c r="I69" s="26">
        <f t="shared" si="24"/>
        <v>0</v>
      </c>
      <c r="J69" s="4"/>
      <c r="K69" s="4"/>
      <c r="L69" s="26">
        <f t="shared" si="25"/>
        <v>0</v>
      </c>
      <c r="M69" s="4"/>
      <c r="N69" s="4"/>
      <c r="O69" s="26">
        <f t="shared" si="26"/>
        <v>0</v>
      </c>
      <c r="P69" s="4"/>
      <c r="Q69" s="4"/>
      <c r="R69" s="26">
        <f t="shared" si="27"/>
        <v>0</v>
      </c>
      <c r="S69" s="4"/>
      <c r="T69" s="4"/>
      <c r="U69" s="26">
        <f t="shared" si="28"/>
        <v>0</v>
      </c>
      <c r="V69" s="4"/>
      <c r="W69" s="4"/>
      <c r="X69" s="26">
        <f t="shared" si="29"/>
        <v>0</v>
      </c>
      <c r="Y69" s="4"/>
      <c r="Z69" s="4"/>
      <c r="AA69" s="26">
        <f t="shared" si="30"/>
        <v>0</v>
      </c>
      <c r="AB69" s="26" t="str">
        <f t="shared" si="31"/>
        <v>-</v>
      </c>
      <c r="AC69" s="26" t="str">
        <f t="shared" si="32"/>
        <v>-</v>
      </c>
      <c r="AD69" s="12"/>
    </row>
    <row r="70" spans="1:30" ht="12.5" x14ac:dyDescent="0.25">
      <c r="A70" s="12"/>
      <c r="B70" s="447"/>
      <c r="C70" s="448"/>
      <c r="D70" s="449"/>
      <c r="E70" s="3"/>
      <c r="F70" s="3"/>
      <c r="G70" s="4"/>
      <c r="H70" s="4"/>
      <c r="I70" s="26">
        <f t="shared" si="24"/>
        <v>0</v>
      </c>
      <c r="J70" s="4"/>
      <c r="K70" s="4"/>
      <c r="L70" s="26">
        <f t="shared" si="25"/>
        <v>0</v>
      </c>
      <c r="M70" s="4"/>
      <c r="N70" s="4"/>
      <c r="O70" s="26">
        <f t="shared" si="26"/>
        <v>0</v>
      </c>
      <c r="P70" s="4"/>
      <c r="Q70" s="4"/>
      <c r="R70" s="26">
        <f t="shared" si="27"/>
        <v>0</v>
      </c>
      <c r="S70" s="4"/>
      <c r="T70" s="4"/>
      <c r="U70" s="26">
        <f t="shared" si="28"/>
        <v>0</v>
      </c>
      <c r="V70" s="4"/>
      <c r="W70" s="4"/>
      <c r="X70" s="26">
        <f t="shared" si="29"/>
        <v>0</v>
      </c>
      <c r="Y70" s="4"/>
      <c r="Z70" s="4"/>
      <c r="AA70" s="26">
        <f t="shared" si="30"/>
        <v>0</v>
      </c>
      <c r="AB70" s="26" t="str">
        <f t="shared" si="31"/>
        <v>-</v>
      </c>
      <c r="AC70" s="26" t="str">
        <f t="shared" si="32"/>
        <v>-</v>
      </c>
      <c r="AD70" s="12"/>
    </row>
    <row r="71" spans="1:30" ht="12.5" x14ac:dyDescent="0.25">
      <c r="A71" s="12"/>
      <c r="B71" s="447"/>
      <c r="C71" s="448"/>
      <c r="D71" s="449"/>
      <c r="E71" s="3"/>
      <c r="F71" s="3"/>
      <c r="G71" s="4"/>
      <c r="H71" s="4"/>
      <c r="I71" s="26">
        <f t="shared" si="24"/>
        <v>0</v>
      </c>
      <c r="J71" s="4"/>
      <c r="K71" s="4"/>
      <c r="L71" s="26">
        <f t="shared" si="25"/>
        <v>0</v>
      </c>
      <c r="M71" s="4"/>
      <c r="N71" s="4"/>
      <c r="O71" s="26">
        <f t="shared" si="26"/>
        <v>0</v>
      </c>
      <c r="P71" s="4"/>
      <c r="Q71" s="4"/>
      <c r="R71" s="26">
        <f t="shared" si="27"/>
        <v>0</v>
      </c>
      <c r="S71" s="4"/>
      <c r="T71" s="4"/>
      <c r="U71" s="26">
        <f t="shared" si="28"/>
        <v>0</v>
      </c>
      <c r="V71" s="4"/>
      <c r="W71" s="4"/>
      <c r="X71" s="26">
        <f t="shared" si="29"/>
        <v>0</v>
      </c>
      <c r="Y71" s="4"/>
      <c r="Z71" s="4"/>
      <c r="AA71" s="26">
        <f t="shared" si="30"/>
        <v>0</v>
      </c>
      <c r="AB71" s="26" t="str">
        <f t="shared" si="31"/>
        <v>-</v>
      </c>
      <c r="AC71" s="26" t="str">
        <f t="shared" si="32"/>
        <v>-</v>
      </c>
      <c r="AD71" s="12"/>
    </row>
    <row r="72" spans="1:30" ht="12.5" x14ac:dyDescent="0.25">
      <c r="A72" s="12"/>
      <c r="B72" s="447"/>
      <c r="C72" s="448"/>
      <c r="D72" s="449"/>
      <c r="E72" s="3"/>
      <c r="F72" s="3"/>
      <c r="G72" s="4"/>
      <c r="H72" s="4"/>
      <c r="I72" s="26">
        <f t="shared" si="24"/>
        <v>0</v>
      </c>
      <c r="J72" s="4"/>
      <c r="K72" s="4"/>
      <c r="L72" s="26">
        <f t="shared" si="25"/>
        <v>0</v>
      </c>
      <c r="M72" s="4"/>
      <c r="N72" s="4"/>
      <c r="O72" s="26">
        <f t="shared" si="26"/>
        <v>0</v>
      </c>
      <c r="P72" s="4"/>
      <c r="Q72" s="4"/>
      <c r="R72" s="26">
        <f t="shared" si="27"/>
        <v>0</v>
      </c>
      <c r="S72" s="4"/>
      <c r="T72" s="4"/>
      <c r="U72" s="26">
        <f t="shared" si="28"/>
        <v>0</v>
      </c>
      <c r="V72" s="4"/>
      <c r="W72" s="4"/>
      <c r="X72" s="26">
        <f t="shared" si="29"/>
        <v>0</v>
      </c>
      <c r="Y72" s="4"/>
      <c r="Z72" s="4"/>
      <c r="AA72" s="26">
        <f t="shared" si="30"/>
        <v>0</v>
      </c>
      <c r="AB72" s="26" t="str">
        <f t="shared" si="31"/>
        <v>-</v>
      </c>
      <c r="AC72" s="26" t="str">
        <f t="shared" si="32"/>
        <v>-</v>
      </c>
      <c r="AD72" s="12"/>
    </row>
    <row r="73" spans="1:30" ht="12.5" x14ac:dyDescent="0.25">
      <c r="A73" s="12"/>
      <c r="B73" s="447"/>
      <c r="C73" s="448"/>
      <c r="D73" s="449"/>
      <c r="E73" s="3"/>
      <c r="F73" s="3"/>
      <c r="G73" s="4"/>
      <c r="H73" s="4"/>
      <c r="I73" s="26">
        <f t="shared" si="24"/>
        <v>0</v>
      </c>
      <c r="J73" s="4"/>
      <c r="K73" s="4"/>
      <c r="L73" s="26">
        <f t="shared" si="25"/>
        <v>0</v>
      </c>
      <c r="M73" s="4"/>
      <c r="N73" s="4"/>
      <c r="O73" s="26">
        <f t="shared" si="26"/>
        <v>0</v>
      </c>
      <c r="P73" s="4"/>
      <c r="Q73" s="4"/>
      <c r="R73" s="26">
        <f t="shared" si="27"/>
        <v>0</v>
      </c>
      <c r="S73" s="4"/>
      <c r="T73" s="4"/>
      <c r="U73" s="26">
        <f t="shared" si="28"/>
        <v>0</v>
      </c>
      <c r="V73" s="4"/>
      <c r="W73" s="4"/>
      <c r="X73" s="26">
        <f t="shared" si="29"/>
        <v>0</v>
      </c>
      <c r="Y73" s="4"/>
      <c r="Z73" s="4"/>
      <c r="AA73" s="26">
        <f t="shared" si="30"/>
        <v>0</v>
      </c>
      <c r="AB73" s="26" t="str">
        <f t="shared" si="31"/>
        <v>-</v>
      </c>
      <c r="AC73" s="26" t="str">
        <f t="shared" si="32"/>
        <v>-</v>
      </c>
      <c r="AD73" s="12"/>
    </row>
    <row r="74" spans="1:30" ht="12.5" x14ac:dyDescent="0.25">
      <c r="A74" s="12"/>
      <c r="B74" s="447"/>
      <c r="C74" s="448"/>
      <c r="D74" s="449"/>
      <c r="E74" s="3"/>
      <c r="F74" s="3"/>
      <c r="G74" s="4"/>
      <c r="H74" s="4"/>
      <c r="I74" s="26">
        <f t="shared" si="24"/>
        <v>0</v>
      </c>
      <c r="J74" s="4"/>
      <c r="K74" s="4"/>
      <c r="L74" s="26">
        <f t="shared" si="25"/>
        <v>0</v>
      </c>
      <c r="M74" s="4"/>
      <c r="N74" s="4"/>
      <c r="O74" s="26">
        <f t="shared" si="26"/>
        <v>0</v>
      </c>
      <c r="P74" s="4"/>
      <c r="Q74" s="4"/>
      <c r="R74" s="26">
        <f t="shared" si="27"/>
        <v>0</v>
      </c>
      <c r="S74" s="4"/>
      <c r="T74" s="4"/>
      <c r="U74" s="26">
        <f t="shared" si="28"/>
        <v>0</v>
      </c>
      <c r="V74" s="4"/>
      <c r="W74" s="4"/>
      <c r="X74" s="26">
        <f t="shared" si="29"/>
        <v>0</v>
      </c>
      <c r="Y74" s="4"/>
      <c r="Z74" s="4"/>
      <c r="AA74" s="26">
        <f t="shared" si="30"/>
        <v>0</v>
      </c>
      <c r="AB74" s="26" t="str">
        <f t="shared" si="31"/>
        <v>-</v>
      </c>
      <c r="AC74" s="26" t="str">
        <f t="shared" si="32"/>
        <v>-</v>
      </c>
      <c r="AD74" s="12"/>
    </row>
    <row r="75" spans="1:30" ht="12.5" x14ac:dyDescent="0.25">
      <c r="A75" s="12"/>
      <c r="B75" s="447"/>
      <c r="C75" s="448"/>
      <c r="D75" s="449"/>
      <c r="E75" s="3"/>
      <c r="F75" s="3"/>
      <c r="G75" s="4"/>
      <c r="H75" s="4"/>
      <c r="I75" s="26">
        <f t="shared" si="24"/>
        <v>0</v>
      </c>
      <c r="J75" s="4"/>
      <c r="K75" s="4"/>
      <c r="L75" s="26">
        <f t="shared" si="25"/>
        <v>0</v>
      </c>
      <c r="M75" s="4"/>
      <c r="N75" s="4"/>
      <c r="O75" s="26">
        <f t="shared" si="26"/>
        <v>0</v>
      </c>
      <c r="P75" s="4"/>
      <c r="Q75" s="4"/>
      <c r="R75" s="26">
        <f t="shared" si="27"/>
        <v>0</v>
      </c>
      <c r="S75" s="4"/>
      <c r="T75" s="4"/>
      <c r="U75" s="26">
        <f t="shared" si="28"/>
        <v>0</v>
      </c>
      <c r="V75" s="4"/>
      <c r="W75" s="4"/>
      <c r="X75" s="26">
        <f t="shared" si="29"/>
        <v>0</v>
      </c>
      <c r="Y75" s="4"/>
      <c r="Z75" s="4"/>
      <c r="AA75" s="26">
        <f t="shared" si="30"/>
        <v>0</v>
      </c>
      <c r="AB75" s="26" t="str">
        <f t="shared" si="31"/>
        <v>-</v>
      </c>
      <c r="AC75" s="26" t="str">
        <f t="shared" si="32"/>
        <v>-</v>
      </c>
      <c r="AD75" s="12"/>
    </row>
    <row r="76" spans="1:30" ht="12.5" x14ac:dyDescent="0.25">
      <c r="A76" s="12"/>
      <c r="B76" s="447"/>
      <c r="C76" s="448"/>
      <c r="D76" s="449"/>
      <c r="E76" s="3"/>
      <c r="F76" s="3"/>
      <c r="G76" s="4"/>
      <c r="H76" s="4"/>
      <c r="I76" s="26">
        <f t="shared" si="24"/>
        <v>0</v>
      </c>
      <c r="J76" s="4"/>
      <c r="K76" s="4"/>
      <c r="L76" s="26">
        <f t="shared" si="25"/>
        <v>0</v>
      </c>
      <c r="M76" s="4"/>
      <c r="N76" s="4"/>
      <c r="O76" s="26">
        <f t="shared" si="26"/>
        <v>0</v>
      </c>
      <c r="P76" s="4"/>
      <c r="Q76" s="4"/>
      <c r="R76" s="26">
        <f t="shared" si="27"/>
        <v>0</v>
      </c>
      <c r="S76" s="4"/>
      <c r="T76" s="4"/>
      <c r="U76" s="26">
        <f t="shared" si="28"/>
        <v>0</v>
      </c>
      <c r="V76" s="4"/>
      <c r="W76" s="4"/>
      <c r="X76" s="26">
        <f t="shared" si="29"/>
        <v>0</v>
      </c>
      <c r="Y76" s="4"/>
      <c r="Z76" s="4"/>
      <c r="AA76" s="26">
        <f t="shared" si="30"/>
        <v>0</v>
      </c>
      <c r="AB76" s="26" t="str">
        <f t="shared" si="31"/>
        <v>-</v>
      </c>
      <c r="AC76" s="26" t="str">
        <f t="shared" si="32"/>
        <v>-</v>
      </c>
      <c r="AD76" s="12"/>
    </row>
    <row r="77" spans="1:30" ht="12.5" x14ac:dyDescent="0.25">
      <c r="A77" s="12"/>
      <c r="B77" s="447"/>
      <c r="C77" s="448"/>
      <c r="D77" s="449"/>
      <c r="E77" s="3"/>
      <c r="F77" s="3"/>
      <c r="G77" s="4"/>
      <c r="H77" s="4"/>
      <c r="I77" s="26">
        <f t="shared" si="24"/>
        <v>0</v>
      </c>
      <c r="J77" s="4"/>
      <c r="K77" s="4"/>
      <c r="L77" s="26">
        <f t="shared" si="25"/>
        <v>0</v>
      </c>
      <c r="M77" s="4"/>
      <c r="N77" s="4"/>
      <c r="O77" s="26">
        <f t="shared" si="26"/>
        <v>0</v>
      </c>
      <c r="P77" s="4"/>
      <c r="Q77" s="4"/>
      <c r="R77" s="26">
        <f t="shared" si="27"/>
        <v>0</v>
      </c>
      <c r="S77" s="4"/>
      <c r="T77" s="4"/>
      <c r="U77" s="26">
        <f t="shared" si="28"/>
        <v>0</v>
      </c>
      <c r="V77" s="4"/>
      <c r="W77" s="4"/>
      <c r="X77" s="26">
        <f t="shared" si="29"/>
        <v>0</v>
      </c>
      <c r="Y77" s="4"/>
      <c r="Z77" s="4"/>
      <c r="AA77" s="26">
        <f t="shared" si="30"/>
        <v>0</v>
      </c>
      <c r="AB77" s="26" t="str">
        <f t="shared" si="31"/>
        <v>-</v>
      </c>
      <c r="AC77" s="26" t="str">
        <f t="shared" si="32"/>
        <v>-</v>
      </c>
      <c r="AD77" s="12"/>
    </row>
    <row r="78" spans="1:30" ht="12.5" x14ac:dyDescent="0.25">
      <c r="A78" s="12"/>
      <c r="B78" s="447"/>
      <c r="C78" s="448"/>
      <c r="D78" s="449"/>
      <c r="E78" s="3"/>
      <c r="F78" s="3"/>
      <c r="G78" s="4"/>
      <c r="H78" s="4"/>
      <c r="I78" s="26">
        <f t="shared" si="24"/>
        <v>0</v>
      </c>
      <c r="J78" s="4"/>
      <c r="K78" s="4"/>
      <c r="L78" s="26">
        <f t="shared" si="25"/>
        <v>0</v>
      </c>
      <c r="M78" s="4"/>
      <c r="N78" s="4"/>
      <c r="O78" s="26">
        <f t="shared" si="26"/>
        <v>0</v>
      </c>
      <c r="P78" s="4"/>
      <c r="Q78" s="4"/>
      <c r="R78" s="26">
        <f t="shared" si="27"/>
        <v>0</v>
      </c>
      <c r="S78" s="4"/>
      <c r="T78" s="4"/>
      <c r="U78" s="26">
        <f t="shared" si="28"/>
        <v>0</v>
      </c>
      <c r="V78" s="4"/>
      <c r="W78" s="4"/>
      <c r="X78" s="26">
        <f t="shared" si="29"/>
        <v>0</v>
      </c>
      <c r="Y78" s="4"/>
      <c r="Z78" s="4"/>
      <c r="AA78" s="26">
        <f t="shared" si="30"/>
        <v>0</v>
      </c>
      <c r="AB78" s="26" t="str">
        <f t="shared" si="31"/>
        <v>-</v>
      </c>
      <c r="AC78" s="26" t="str">
        <f t="shared" si="32"/>
        <v>-</v>
      </c>
      <c r="AD78" s="12"/>
    </row>
    <row r="79" spans="1:30" ht="12.5" x14ac:dyDescent="0.25">
      <c r="A79" s="12"/>
      <c r="B79" s="447"/>
      <c r="C79" s="448"/>
      <c r="D79" s="449"/>
      <c r="E79" s="3"/>
      <c r="F79" s="3"/>
      <c r="G79" s="4"/>
      <c r="H79" s="4"/>
      <c r="I79" s="26">
        <f t="shared" si="24"/>
        <v>0</v>
      </c>
      <c r="J79" s="4"/>
      <c r="K79" s="4"/>
      <c r="L79" s="26">
        <f t="shared" si="25"/>
        <v>0</v>
      </c>
      <c r="M79" s="4"/>
      <c r="N79" s="4"/>
      <c r="O79" s="26">
        <f t="shared" si="26"/>
        <v>0</v>
      </c>
      <c r="P79" s="4"/>
      <c r="Q79" s="4"/>
      <c r="R79" s="26">
        <f t="shared" si="27"/>
        <v>0</v>
      </c>
      <c r="S79" s="4"/>
      <c r="T79" s="4"/>
      <c r="U79" s="26">
        <f t="shared" si="28"/>
        <v>0</v>
      </c>
      <c r="V79" s="4"/>
      <c r="W79" s="4"/>
      <c r="X79" s="26">
        <f t="shared" si="29"/>
        <v>0</v>
      </c>
      <c r="Y79" s="4"/>
      <c r="Z79" s="4"/>
      <c r="AA79" s="26">
        <f t="shared" si="30"/>
        <v>0</v>
      </c>
      <c r="AB79" s="26" t="str">
        <f t="shared" si="31"/>
        <v>-</v>
      </c>
      <c r="AC79" s="26" t="str">
        <f t="shared" si="32"/>
        <v>-</v>
      </c>
      <c r="AD79" s="12"/>
    </row>
    <row r="80" spans="1:30" ht="12.5" x14ac:dyDescent="0.25">
      <c r="A80" s="12"/>
      <c r="B80" s="447"/>
      <c r="C80" s="448"/>
      <c r="D80" s="449"/>
      <c r="E80" s="3"/>
      <c r="F80" s="3"/>
      <c r="G80" s="4"/>
      <c r="H80" s="4"/>
      <c r="I80" s="26">
        <f t="shared" si="24"/>
        <v>0</v>
      </c>
      <c r="J80" s="4"/>
      <c r="K80" s="4"/>
      <c r="L80" s="26">
        <f t="shared" si="25"/>
        <v>0</v>
      </c>
      <c r="M80" s="4"/>
      <c r="N80" s="4"/>
      <c r="O80" s="26">
        <f t="shared" si="26"/>
        <v>0</v>
      </c>
      <c r="P80" s="4"/>
      <c r="Q80" s="4"/>
      <c r="R80" s="26">
        <f t="shared" si="27"/>
        <v>0</v>
      </c>
      <c r="S80" s="4"/>
      <c r="T80" s="4"/>
      <c r="U80" s="26">
        <f t="shared" si="28"/>
        <v>0</v>
      </c>
      <c r="V80" s="4"/>
      <c r="W80" s="4"/>
      <c r="X80" s="26">
        <f t="shared" si="29"/>
        <v>0</v>
      </c>
      <c r="Y80" s="4"/>
      <c r="Z80" s="4"/>
      <c r="AA80" s="26">
        <f t="shared" si="30"/>
        <v>0</v>
      </c>
      <c r="AB80" s="26" t="str">
        <f t="shared" si="31"/>
        <v>-</v>
      </c>
      <c r="AC80" s="26" t="str">
        <f t="shared" si="32"/>
        <v>-</v>
      </c>
      <c r="AD80" s="12"/>
    </row>
    <row r="81" spans="1:30" ht="12.5" x14ac:dyDescent="0.25">
      <c r="A81" s="12"/>
      <c r="B81" s="447"/>
      <c r="C81" s="448"/>
      <c r="D81" s="449"/>
      <c r="E81" s="3"/>
      <c r="F81" s="3"/>
      <c r="G81" s="4"/>
      <c r="H81" s="4"/>
      <c r="I81" s="26">
        <f t="shared" si="15"/>
        <v>0</v>
      </c>
      <c r="J81" s="4"/>
      <c r="K81" s="4"/>
      <c r="L81" s="26">
        <f t="shared" si="16"/>
        <v>0</v>
      </c>
      <c r="M81" s="4"/>
      <c r="N81" s="4"/>
      <c r="O81" s="26">
        <f t="shared" si="17"/>
        <v>0</v>
      </c>
      <c r="P81" s="4"/>
      <c r="Q81" s="4"/>
      <c r="R81" s="26">
        <f t="shared" si="18"/>
        <v>0</v>
      </c>
      <c r="S81" s="4"/>
      <c r="T81" s="4"/>
      <c r="U81" s="26">
        <f t="shared" si="19"/>
        <v>0</v>
      </c>
      <c r="V81" s="4"/>
      <c r="W81" s="4"/>
      <c r="X81" s="26">
        <f t="shared" si="20"/>
        <v>0</v>
      </c>
      <c r="Y81" s="4"/>
      <c r="Z81" s="4"/>
      <c r="AA81" s="26">
        <f t="shared" si="21"/>
        <v>0</v>
      </c>
      <c r="AB81" s="26" t="str">
        <f t="shared" si="22"/>
        <v>-</v>
      </c>
      <c r="AC81" s="26" t="str">
        <f t="shared" si="23"/>
        <v>-</v>
      </c>
      <c r="AD81" s="12"/>
    </row>
    <row r="82" spans="1:30" ht="12.5" x14ac:dyDescent="0.25">
      <c r="A82" s="12"/>
      <c r="B82" s="447"/>
      <c r="C82" s="448"/>
      <c r="D82" s="449"/>
      <c r="E82" s="3"/>
      <c r="F82" s="3"/>
      <c r="G82" s="4"/>
      <c r="H82" s="4"/>
      <c r="I82" s="26">
        <f t="shared" si="15"/>
        <v>0</v>
      </c>
      <c r="J82" s="4"/>
      <c r="K82" s="4"/>
      <c r="L82" s="26">
        <f t="shared" si="16"/>
        <v>0</v>
      </c>
      <c r="M82" s="4"/>
      <c r="N82" s="4"/>
      <c r="O82" s="26">
        <f t="shared" si="17"/>
        <v>0</v>
      </c>
      <c r="P82" s="4"/>
      <c r="Q82" s="4"/>
      <c r="R82" s="26">
        <f t="shared" si="18"/>
        <v>0</v>
      </c>
      <c r="S82" s="4"/>
      <c r="T82" s="4"/>
      <c r="U82" s="26">
        <f t="shared" si="19"/>
        <v>0</v>
      </c>
      <c r="V82" s="4"/>
      <c r="W82" s="4"/>
      <c r="X82" s="26">
        <f t="shared" si="20"/>
        <v>0</v>
      </c>
      <c r="Y82" s="4"/>
      <c r="Z82" s="4"/>
      <c r="AA82" s="26">
        <f t="shared" si="21"/>
        <v>0</v>
      </c>
      <c r="AB82" s="26" t="str">
        <f t="shared" si="22"/>
        <v>-</v>
      </c>
      <c r="AC82" s="26" t="str">
        <f t="shared" si="23"/>
        <v>-</v>
      </c>
      <c r="AD82" s="12"/>
    </row>
    <row r="83" spans="1:30" ht="12.5" x14ac:dyDescent="0.25">
      <c r="A83" s="12"/>
      <c r="B83" s="447"/>
      <c r="C83" s="448"/>
      <c r="D83" s="449"/>
      <c r="E83" s="3"/>
      <c r="F83" s="3"/>
      <c r="G83" s="4"/>
      <c r="H83" s="4"/>
      <c r="I83" s="26">
        <f t="shared" si="15"/>
        <v>0</v>
      </c>
      <c r="J83" s="4"/>
      <c r="K83" s="4"/>
      <c r="L83" s="26">
        <f t="shared" si="16"/>
        <v>0</v>
      </c>
      <c r="M83" s="4"/>
      <c r="N83" s="4"/>
      <c r="O83" s="26">
        <f t="shared" si="17"/>
        <v>0</v>
      </c>
      <c r="P83" s="4"/>
      <c r="Q83" s="4"/>
      <c r="R83" s="26">
        <f t="shared" si="18"/>
        <v>0</v>
      </c>
      <c r="S83" s="4"/>
      <c r="T83" s="4"/>
      <c r="U83" s="26">
        <f t="shared" si="19"/>
        <v>0</v>
      </c>
      <c r="V83" s="4"/>
      <c r="W83" s="4"/>
      <c r="X83" s="26">
        <f t="shared" si="20"/>
        <v>0</v>
      </c>
      <c r="Y83" s="4"/>
      <c r="Z83" s="4"/>
      <c r="AA83" s="26">
        <f t="shared" si="21"/>
        <v>0</v>
      </c>
      <c r="AB83" s="26" t="str">
        <f t="shared" si="22"/>
        <v>-</v>
      </c>
      <c r="AC83" s="26" t="str">
        <f t="shared" si="23"/>
        <v>-</v>
      </c>
      <c r="AD83" s="12"/>
    </row>
    <row r="84" spans="1:30" ht="12.5" x14ac:dyDescent="0.25">
      <c r="A84" s="12"/>
      <c r="B84" s="447"/>
      <c r="C84" s="448"/>
      <c r="D84" s="449"/>
      <c r="E84" s="3"/>
      <c r="F84" s="3"/>
      <c r="G84" s="4"/>
      <c r="H84" s="4"/>
      <c r="I84" s="26">
        <f t="shared" si="15"/>
        <v>0</v>
      </c>
      <c r="J84" s="4"/>
      <c r="K84" s="4"/>
      <c r="L84" s="26">
        <f t="shared" si="16"/>
        <v>0</v>
      </c>
      <c r="M84" s="4"/>
      <c r="N84" s="4"/>
      <c r="O84" s="26">
        <f t="shared" si="17"/>
        <v>0</v>
      </c>
      <c r="P84" s="4"/>
      <c r="Q84" s="4"/>
      <c r="R84" s="26">
        <f t="shared" si="18"/>
        <v>0</v>
      </c>
      <c r="S84" s="4"/>
      <c r="T84" s="4"/>
      <c r="U84" s="26">
        <f t="shared" si="19"/>
        <v>0</v>
      </c>
      <c r="V84" s="4"/>
      <c r="W84" s="4"/>
      <c r="X84" s="26">
        <f t="shared" si="20"/>
        <v>0</v>
      </c>
      <c r="Y84" s="4"/>
      <c r="Z84" s="4"/>
      <c r="AA84" s="26">
        <f t="shared" si="21"/>
        <v>0</v>
      </c>
      <c r="AB84" s="26" t="str">
        <f t="shared" si="22"/>
        <v>-</v>
      </c>
      <c r="AC84" s="26" t="str">
        <f t="shared" si="23"/>
        <v>-</v>
      </c>
      <c r="AD84" s="12"/>
    </row>
    <row r="85" spans="1:30" ht="12.5" x14ac:dyDescent="0.25">
      <c r="A85" s="12"/>
      <c r="B85" s="447"/>
      <c r="C85" s="448"/>
      <c r="D85" s="449"/>
      <c r="E85" s="3"/>
      <c r="F85" s="3"/>
      <c r="G85" s="4"/>
      <c r="H85" s="4"/>
      <c r="I85" s="26">
        <f t="shared" si="15"/>
        <v>0</v>
      </c>
      <c r="J85" s="4"/>
      <c r="K85" s="4"/>
      <c r="L85" s="26">
        <f t="shared" si="16"/>
        <v>0</v>
      </c>
      <c r="M85" s="4"/>
      <c r="N85" s="4"/>
      <c r="O85" s="26">
        <f t="shared" si="17"/>
        <v>0</v>
      </c>
      <c r="P85" s="4"/>
      <c r="Q85" s="4"/>
      <c r="R85" s="26">
        <f t="shared" si="18"/>
        <v>0</v>
      </c>
      <c r="S85" s="4"/>
      <c r="T85" s="4"/>
      <c r="U85" s="26">
        <f t="shared" si="19"/>
        <v>0</v>
      </c>
      <c r="V85" s="4"/>
      <c r="W85" s="4"/>
      <c r="X85" s="26">
        <f t="shared" si="20"/>
        <v>0</v>
      </c>
      <c r="Y85" s="4"/>
      <c r="Z85" s="4"/>
      <c r="AA85" s="26">
        <f t="shared" si="21"/>
        <v>0</v>
      </c>
      <c r="AB85" s="26" t="str">
        <f t="shared" si="22"/>
        <v>-</v>
      </c>
      <c r="AC85" s="26" t="str">
        <f t="shared" si="23"/>
        <v>-</v>
      </c>
      <c r="AD85" s="12"/>
    </row>
    <row r="86" spans="1:30" ht="12.5" x14ac:dyDescent="0.25">
      <c r="A86" s="12"/>
      <c r="B86" s="447"/>
      <c r="C86" s="448"/>
      <c r="D86" s="449"/>
      <c r="E86" s="3"/>
      <c r="F86" s="3"/>
      <c r="G86" s="4"/>
      <c r="H86" s="4"/>
      <c r="I86" s="26">
        <f t="shared" si="15"/>
        <v>0</v>
      </c>
      <c r="J86" s="4"/>
      <c r="K86" s="4"/>
      <c r="L86" s="26">
        <f t="shared" si="16"/>
        <v>0</v>
      </c>
      <c r="M86" s="4"/>
      <c r="N86" s="4"/>
      <c r="O86" s="26">
        <f t="shared" si="17"/>
        <v>0</v>
      </c>
      <c r="P86" s="4"/>
      <c r="Q86" s="4"/>
      <c r="R86" s="26">
        <f t="shared" si="18"/>
        <v>0</v>
      </c>
      <c r="S86" s="4"/>
      <c r="T86" s="4"/>
      <c r="U86" s="26">
        <f t="shared" si="19"/>
        <v>0</v>
      </c>
      <c r="V86" s="4"/>
      <c r="W86" s="4"/>
      <c r="X86" s="26">
        <f t="shared" si="20"/>
        <v>0</v>
      </c>
      <c r="Y86" s="4"/>
      <c r="Z86" s="4"/>
      <c r="AA86" s="26">
        <f t="shared" si="21"/>
        <v>0</v>
      </c>
      <c r="AB86" s="26" t="str">
        <f t="shared" si="22"/>
        <v>-</v>
      </c>
      <c r="AC86" s="26" t="str">
        <f t="shared" si="23"/>
        <v>-</v>
      </c>
      <c r="AD86" s="12"/>
    </row>
    <row r="87" spans="1:30" ht="12.5" x14ac:dyDescent="0.25">
      <c r="A87" s="12"/>
      <c r="B87" s="447"/>
      <c r="C87" s="448"/>
      <c r="D87" s="449"/>
      <c r="E87" s="3"/>
      <c r="F87" s="3"/>
      <c r="G87" s="4"/>
      <c r="H87" s="4"/>
      <c r="I87" s="26">
        <f t="shared" si="15"/>
        <v>0</v>
      </c>
      <c r="J87" s="4"/>
      <c r="K87" s="4"/>
      <c r="L87" s="26">
        <f t="shared" si="16"/>
        <v>0</v>
      </c>
      <c r="M87" s="4"/>
      <c r="N87" s="4"/>
      <c r="O87" s="26">
        <f t="shared" si="17"/>
        <v>0</v>
      </c>
      <c r="P87" s="4"/>
      <c r="Q87" s="4"/>
      <c r="R87" s="26">
        <f t="shared" si="18"/>
        <v>0</v>
      </c>
      <c r="S87" s="4"/>
      <c r="T87" s="4"/>
      <c r="U87" s="26">
        <f t="shared" si="19"/>
        <v>0</v>
      </c>
      <c r="V87" s="4"/>
      <c r="W87" s="4"/>
      <c r="X87" s="26">
        <f t="shared" si="20"/>
        <v>0</v>
      </c>
      <c r="Y87" s="4"/>
      <c r="Z87" s="4"/>
      <c r="AA87" s="26">
        <f t="shared" si="21"/>
        <v>0</v>
      </c>
      <c r="AB87" s="26" t="str">
        <f t="shared" si="22"/>
        <v>-</v>
      </c>
      <c r="AC87" s="26" t="str">
        <f t="shared" si="23"/>
        <v>-</v>
      </c>
      <c r="AD87" s="12"/>
    </row>
    <row r="88" spans="1:30" ht="12.5" x14ac:dyDescent="0.25">
      <c r="A88" s="12"/>
      <c r="B88" s="447"/>
      <c r="C88" s="448"/>
      <c r="D88" s="449"/>
      <c r="E88" s="3"/>
      <c r="F88" s="3"/>
      <c r="G88" s="4"/>
      <c r="H88" s="4"/>
      <c r="I88" s="26">
        <f t="shared" si="15"/>
        <v>0</v>
      </c>
      <c r="J88" s="4"/>
      <c r="K88" s="4"/>
      <c r="L88" s="26">
        <f t="shared" si="16"/>
        <v>0</v>
      </c>
      <c r="M88" s="4"/>
      <c r="N88" s="4"/>
      <c r="O88" s="26">
        <f t="shared" si="17"/>
        <v>0</v>
      </c>
      <c r="P88" s="4"/>
      <c r="Q88" s="4"/>
      <c r="R88" s="26">
        <f t="shared" si="18"/>
        <v>0</v>
      </c>
      <c r="S88" s="4"/>
      <c r="T88" s="4"/>
      <c r="U88" s="26">
        <f t="shared" si="19"/>
        <v>0</v>
      </c>
      <c r="V88" s="4"/>
      <c r="W88" s="4"/>
      <c r="X88" s="26">
        <f t="shared" si="20"/>
        <v>0</v>
      </c>
      <c r="Y88" s="4"/>
      <c r="Z88" s="4"/>
      <c r="AA88" s="26">
        <f t="shared" si="21"/>
        <v>0</v>
      </c>
      <c r="AB88" s="26" t="str">
        <f t="shared" si="22"/>
        <v>-</v>
      </c>
      <c r="AC88" s="26" t="str">
        <f t="shared" si="23"/>
        <v>-</v>
      </c>
      <c r="AD88" s="12"/>
    </row>
    <row r="89" spans="1:30" ht="12.5" x14ac:dyDescent="0.25">
      <c r="A89" s="12"/>
      <c r="B89" s="447"/>
      <c r="C89" s="448"/>
      <c r="D89" s="449"/>
      <c r="E89" s="3"/>
      <c r="F89" s="3"/>
      <c r="G89" s="4"/>
      <c r="H89" s="4"/>
      <c r="I89" s="26">
        <f t="shared" si="15"/>
        <v>0</v>
      </c>
      <c r="J89" s="4"/>
      <c r="K89" s="4"/>
      <c r="L89" s="26">
        <f t="shared" si="16"/>
        <v>0</v>
      </c>
      <c r="M89" s="4"/>
      <c r="N89" s="4"/>
      <c r="O89" s="26">
        <f t="shared" si="17"/>
        <v>0</v>
      </c>
      <c r="P89" s="4"/>
      <c r="Q89" s="4"/>
      <c r="R89" s="26">
        <f t="shared" si="18"/>
        <v>0</v>
      </c>
      <c r="S89" s="4"/>
      <c r="T89" s="4"/>
      <c r="U89" s="26">
        <f t="shared" si="19"/>
        <v>0</v>
      </c>
      <c r="V89" s="4"/>
      <c r="W89" s="4"/>
      <c r="X89" s="26">
        <f t="shared" si="20"/>
        <v>0</v>
      </c>
      <c r="Y89" s="4"/>
      <c r="Z89" s="4"/>
      <c r="AA89" s="26">
        <f t="shared" si="21"/>
        <v>0</v>
      </c>
      <c r="AB89" s="26" t="str">
        <f t="shared" si="22"/>
        <v>-</v>
      </c>
      <c r="AC89" s="26" t="str">
        <f t="shared" si="23"/>
        <v>-</v>
      </c>
      <c r="AD89" s="12"/>
    </row>
    <row r="90" spans="1:30" ht="12.5" x14ac:dyDescent="0.25">
      <c r="A90" s="12"/>
      <c r="B90" s="447"/>
      <c r="C90" s="448"/>
      <c r="D90" s="449"/>
      <c r="E90" s="3"/>
      <c r="F90" s="3"/>
      <c r="G90" s="4"/>
      <c r="H90" s="4"/>
      <c r="I90" s="26">
        <f t="shared" si="15"/>
        <v>0</v>
      </c>
      <c r="J90" s="4"/>
      <c r="K90" s="4"/>
      <c r="L90" s="26">
        <f t="shared" si="16"/>
        <v>0</v>
      </c>
      <c r="M90" s="4"/>
      <c r="N90" s="4"/>
      <c r="O90" s="26">
        <f t="shared" si="17"/>
        <v>0</v>
      </c>
      <c r="P90" s="4"/>
      <c r="Q90" s="4"/>
      <c r="R90" s="26">
        <f t="shared" si="18"/>
        <v>0</v>
      </c>
      <c r="S90" s="4"/>
      <c r="T90" s="4"/>
      <c r="U90" s="26">
        <f t="shared" si="19"/>
        <v>0</v>
      </c>
      <c r="V90" s="4"/>
      <c r="W90" s="4"/>
      <c r="X90" s="26">
        <f t="shared" si="20"/>
        <v>0</v>
      </c>
      <c r="Y90" s="4"/>
      <c r="Z90" s="4"/>
      <c r="AA90" s="26">
        <f t="shared" si="21"/>
        <v>0</v>
      </c>
      <c r="AB90" s="26" t="str">
        <f t="shared" si="22"/>
        <v>-</v>
      </c>
      <c r="AC90" s="26" t="str">
        <f t="shared" si="23"/>
        <v>-</v>
      </c>
      <c r="AD90" s="12"/>
    </row>
    <row r="91" spans="1:30" ht="12.5" x14ac:dyDescent="0.25">
      <c r="A91" s="12"/>
      <c r="B91" s="447"/>
      <c r="C91" s="448"/>
      <c r="D91" s="449"/>
      <c r="E91" s="3"/>
      <c r="F91" s="3"/>
      <c r="G91" s="4"/>
      <c r="H91" s="4"/>
      <c r="I91" s="26">
        <f t="shared" si="15"/>
        <v>0</v>
      </c>
      <c r="J91" s="4"/>
      <c r="K91" s="4"/>
      <c r="L91" s="26">
        <f t="shared" si="16"/>
        <v>0</v>
      </c>
      <c r="M91" s="4"/>
      <c r="N91" s="4"/>
      <c r="O91" s="26">
        <f t="shared" si="17"/>
        <v>0</v>
      </c>
      <c r="P91" s="4"/>
      <c r="Q91" s="4"/>
      <c r="R91" s="26">
        <f t="shared" si="18"/>
        <v>0</v>
      </c>
      <c r="S91" s="4"/>
      <c r="T91" s="4"/>
      <c r="U91" s="26">
        <f t="shared" si="19"/>
        <v>0</v>
      </c>
      <c r="V91" s="4"/>
      <c r="W91" s="4"/>
      <c r="X91" s="26">
        <f t="shared" si="20"/>
        <v>0</v>
      </c>
      <c r="Y91" s="4"/>
      <c r="Z91" s="4"/>
      <c r="AA91" s="26">
        <f t="shared" si="21"/>
        <v>0</v>
      </c>
      <c r="AB91" s="26" t="str">
        <f t="shared" si="22"/>
        <v>-</v>
      </c>
      <c r="AC91" s="26" t="str">
        <f t="shared" si="23"/>
        <v>-</v>
      </c>
      <c r="AD91" s="12"/>
    </row>
    <row r="92" spans="1:30" ht="12.5" x14ac:dyDescent="0.25">
      <c r="A92" s="12"/>
      <c r="B92" s="447"/>
      <c r="C92" s="448"/>
      <c r="D92" s="449"/>
      <c r="E92" s="3"/>
      <c r="F92" s="3"/>
      <c r="G92" s="4"/>
      <c r="H92" s="4"/>
      <c r="I92" s="26">
        <f t="shared" si="15"/>
        <v>0</v>
      </c>
      <c r="J92" s="4"/>
      <c r="K92" s="4"/>
      <c r="L92" s="26">
        <f t="shared" si="16"/>
        <v>0</v>
      </c>
      <c r="M92" s="4"/>
      <c r="N92" s="4"/>
      <c r="O92" s="26">
        <f t="shared" si="17"/>
        <v>0</v>
      </c>
      <c r="P92" s="4"/>
      <c r="Q92" s="4"/>
      <c r="R92" s="26">
        <f t="shared" si="18"/>
        <v>0</v>
      </c>
      <c r="S92" s="4"/>
      <c r="T92" s="4"/>
      <c r="U92" s="26">
        <f t="shared" si="19"/>
        <v>0</v>
      </c>
      <c r="V92" s="4"/>
      <c r="W92" s="4"/>
      <c r="X92" s="26">
        <f t="shared" si="20"/>
        <v>0</v>
      </c>
      <c r="Y92" s="4"/>
      <c r="Z92" s="4"/>
      <c r="AA92" s="26">
        <f t="shared" si="21"/>
        <v>0</v>
      </c>
      <c r="AB92" s="26" t="str">
        <f t="shared" si="22"/>
        <v>-</v>
      </c>
      <c r="AC92" s="26" t="str">
        <f t="shared" si="23"/>
        <v>-</v>
      </c>
      <c r="AD92" s="12"/>
    </row>
    <row r="93" spans="1:30" ht="12.5" x14ac:dyDescent="0.25">
      <c r="A93" s="12"/>
      <c r="B93" s="447"/>
      <c r="C93" s="448"/>
      <c r="D93" s="449"/>
      <c r="E93" s="3"/>
      <c r="F93" s="3"/>
      <c r="G93" s="4"/>
      <c r="H93" s="4"/>
      <c r="I93" s="26">
        <f t="shared" si="15"/>
        <v>0</v>
      </c>
      <c r="J93" s="4"/>
      <c r="K93" s="4"/>
      <c r="L93" s="26">
        <f t="shared" si="16"/>
        <v>0</v>
      </c>
      <c r="M93" s="4"/>
      <c r="N93" s="4"/>
      <c r="O93" s="26">
        <f t="shared" si="17"/>
        <v>0</v>
      </c>
      <c r="P93" s="4"/>
      <c r="Q93" s="4"/>
      <c r="R93" s="26">
        <f t="shared" si="18"/>
        <v>0</v>
      </c>
      <c r="S93" s="4"/>
      <c r="T93" s="4"/>
      <c r="U93" s="26">
        <f t="shared" si="19"/>
        <v>0</v>
      </c>
      <c r="V93" s="4"/>
      <c r="W93" s="4"/>
      <c r="X93" s="26">
        <f t="shared" si="20"/>
        <v>0</v>
      </c>
      <c r="Y93" s="4"/>
      <c r="Z93" s="4"/>
      <c r="AA93" s="26">
        <f t="shared" si="21"/>
        <v>0</v>
      </c>
      <c r="AB93" s="26" t="str">
        <f t="shared" si="22"/>
        <v>-</v>
      </c>
      <c r="AC93" s="26" t="str">
        <f t="shared" si="23"/>
        <v>-</v>
      </c>
      <c r="AD93" s="12"/>
    </row>
    <row r="94" spans="1:30" ht="12.5" x14ac:dyDescent="0.25">
      <c r="A94" s="12"/>
      <c r="B94" s="447"/>
      <c r="C94" s="448"/>
      <c r="D94" s="449"/>
      <c r="E94" s="3"/>
      <c r="F94" s="3"/>
      <c r="G94" s="4"/>
      <c r="H94" s="4"/>
      <c r="I94" s="26">
        <f t="shared" si="15"/>
        <v>0</v>
      </c>
      <c r="J94" s="4"/>
      <c r="K94" s="4"/>
      <c r="L94" s="26">
        <f t="shared" si="16"/>
        <v>0</v>
      </c>
      <c r="M94" s="4"/>
      <c r="N94" s="4"/>
      <c r="O94" s="26">
        <f t="shared" si="17"/>
        <v>0</v>
      </c>
      <c r="P94" s="4"/>
      <c r="Q94" s="4"/>
      <c r="R94" s="26">
        <f t="shared" si="18"/>
        <v>0</v>
      </c>
      <c r="S94" s="4"/>
      <c r="T94" s="4"/>
      <c r="U94" s="26">
        <f t="shared" si="19"/>
        <v>0</v>
      </c>
      <c r="V94" s="4"/>
      <c r="W94" s="4"/>
      <c r="X94" s="26">
        <f t="shared" si="20"/>
        <v>0</v>
      </c>
      <c r="Y94" s="4"/>
      <c r="Z94" s="4"/>
      <c r="AA94" s="26">
        <f t="shared" si="21"/>
        <v>0</v>
      </c>
      <c r="AB94" s="26" t="str">
        <f t="shared" si="22"/>
        <v>-</v>
      </c>
      <c r="AC94" s="26" t="str">
        <f t="shared" si="23"/>
        <v>-</v>
      </c>
      <c r="AD94" s="12"/>
    </row>
    <row r="95" spans="1:30" ht="13" thickBot="1" x14ac:dyDescent="0.3">
      <c r="A95" s="12"/>
      <c r="B95" s="444"/>
      <c r="C95" s="445"/>
      <c r="D95" s="446"/>
      <c r="E95" s="3"/>
      <c r="F95" s="3"/>
      <c r="G95" s="4"/>
      <c r="H95" s="4"/>
      <c r="I95" s="26">
        <f t="shared" si="15"/>
        <v>0</v>
      </c>
      <c r="J95" s="4"/>
      <c r="K95" s="4"/>
      <c r="L95" s="26">
        <f t="shared" si="16"/>
        <v>0</v>
      </c>
      <c r="M95" s="4"/>
      <c r="N95" s="4"/>
      <c r="O95" s="26">
        <f t="shared" si="17"/>
        <v>0</v>
      </c>
      <c r="P95" s="4"/>
      <c r="Q95" s="4"/>
      <c r="R95" s="26">
        <f t="shared" si="18"/>
        <v>0</v>
      </c>
      <c r="S95" s="4"/>
      <c r="T95" s="4"/>
      <c r="U95" s="26">
        <f t="shared" si="19"/>
        <v>0</v>
      </c>
      <c r="V95" s="4"/>
      <c r="W95" s="4"/>
      <c r="X95" s="26">
        <f t="shared" si="20"/>
        <v>0</v>
      </c>
      <c r="Y95" s="4"/>
      <c r="Z95" s="4"/>
      <c r="AA95" s="26">
        <f t="shared" si="21"/>
        <v>0</v>
      </c>
      <c r="AB95" s="73" t="str">
        <f t="shared" si="22"/>
        <v>-</v>
      </c>
      <c r="AC95" s="73" t="str">
        <f t="shared" si="23"/>
        <v>-</v>
      </c>
      <c r="AD95" s="12"/>
    </row>
    <row r="96" spans="1:30" ht="17.149999999999999" customHeight="1" x14ac:dyDescent="0.25">
      <c r="A96" s="12"/>
      <c r="B96" s="176"/>
      <c r="C96" s="147"/>
      <c r="D96" s="147"/>
      <c r="E96" s="147"/>
      <c r="F96" s="147"/>
      <c r="G96" s="147"/>
      <c r="H96" s="148" t="s">
        <v>0</v>
      </c>
      <c r="I96" s="9">
        <f>ROUND(SUM(I56:I95),0)</f>
        <v>0</v>
      </c>
      <c r="J96" s="147"/>
      <c r="K96" s="148" t="s">
        <v>0</v>
      </c>
      <c r="L96" s="9">
        <f>ROUND(SUM(L56:L95),0)</f>
        <v>0</v>
      </c>
      <c r="M96" s="147"/>
      <c r="N96" s="148" t="s">
        <v>0</v>
      </c>
      <c r="O96" s="9">
        <f>ROUND(SUM(O56:O95),0)</f>
        <v>0</v>
      </c>
      <c r="P96" s="147"/>
      <c r="Q96" s="148" t="s">
        <v>0</v>
      </c>
      <c r="R96" s="9">
        <f>ROUND(SUM(R56:R95),0)</f>
        <v>0</v>
      </c>
      <c r="S96" s="147"/>
      <c r="T96" s="148" t="s">
        <v>0</v>
      </c>
      <c r="U96" s="9">
        <f>ROUND(SUM(U56:U95),0)</f>
        <v>0</v>
      </c>
      <c r="V96" s="147"/>
      <c r="W96" s="148" t="s">
        <v>0</v>
      </c>
      <c r="X96" s="9">
        <f>ROUND(SUM(X56:X95),0)</f>
        <v>0</v>
      </c>
      <c r="Y96" s="147"/>
      <c r="Z96" s="148" t="s">
        <v>0</v>
      </c>
      <c r="AA96" s="9">
        <f>ROUND(SUM(AA56:AA95),0)</f>
        <v>0</v>
      </c>
      <c r="AB96" s="71">
        <f>ROUND(SUM(AB56:AB95),0)</f>
        <v>0</v>
      </c>
      <c r="AC96" s="71">
        <f>ROUND(SUM(AC56:AC95),0)</f>
        <v>0</v>
      </c>
      <c r="AD96" s="12"/>
    </row>
    <row r="97" spans="1:30" ht="12.65" customHeight="1" x14ac:dyDescent="0.25">
      <c r="A97" s="12"/>
      <c r="B97" s="438"/>
      <c r="C97" s="439"/>
      <c r="D97" s="440"/>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row>
    <row r="98" spans="1:30" ht="13" hidden="1" customHeight="1" x14ac:dyDescent="0.25">
      <c r="A98" s="12"/>
      <c r="B98" s="441"/>
      <c r="C98" s="442"/>
      <c r="D98" s="443"/>
      <c r="E98" s="20"/>
      <c r="F98" s="12"/>
      <c r="G98" s="12"/>
      <c r="H98" s="20"/>
      <c r="I98" s="12"/>
      <c r="J98" s="12"/>
      <c r="K98" s="20"/>
      <c r="L98" s="12"/>
      <c r="M98" s="12"/>
      <c r="N98" s="20"/>
      <c r="O98" s="12"/>
      <c r="P98" s="12"/>
      <c r="Q98" s="20"/>
      <c r="R98" s="12"/>
      <c r="S98" s="12"/>
      <c r="T98" s="20"/>
      <c r="U98" s="12"/>
      <c r="V98" s="12"/>
      <c r="W98" s="20"/>
      <c r="X98" s="12"/>
      <c r="Y98" s="12"/>
      <c r="Z98" s="20"/>
      <c r="AA98" s="12"/>
      <c r="AB98" s="12"/>
      <c r="AC98" s="12"/>
      <c r="AD98" s="12"/>
    </row>
    <row r="99" spans="1:30" ht="12.65" hidden="1"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4" spans="1:30" ht="13" hidden="1" customHeight="1" x14ac:dyDescent="0.3">
      <c r="B104" s="18"/>
      <c r="C104" s="18"/>
      <c r="D104" s="18"/>
      <c r="E104" s="18"/>
      <c r="H104" s="18"/>
      <c r="K104" s="18"/>
      <c r="N104" s="18"/>
      <c r="Q104" s="18"/>
      <c r="T104" s="18"/>
      <c r="W104" s="18"/>
      <c r="Z104" s="18"/>
    </row>
  </sheetData>
  <sheetProtection algorithmName="SHA-512" hashValue="jLWdTYfLwDKAExIJotBmyqm2DTd0CsandSxyr4oaqNYKJ2a85uFZKTSsUAYhLQKREXTQu3kQgmCtI84bCBthBw==" saltValue="SinkSClhr2U5iTV0ZSijhQ==" spinCount="100000" sheet="1" selectLockedCells="1"/>
  <mergeCells count="83">
    <mergeCell ref="J4:L4"/>
    <mergeCell ref="G4:I4"/>
    <mergeCell ref="V54:X54"/>
    <mergeCell ref="Y54:AA54"/>
    <mergeCell ref="B2:L2"/>
    <mergeCell ref="B6:AA6"/>
    <mergeCell ref="Y4:AA4"/>
    <mergeCell ref="V4:X4"/>
    <mergeCell ref="S4:U4"/>
    <mergeCell ref="P4:R4"/>
    <mergeCell ref="M4:O4"/>
    <mergeCell ref="F54:F55"/>
    <mergeCell ref="G54:I54"/>
    <mergeCell ref="J54:L54"/>
    <mergeCell ref="M54:O54"/>
    <mergeCell ref="P54:R54"/>
    <mergeCell ref="S54:U54"/>
    <mergeCell ref="B54:D55"/>
    <mergeCell ref="M51:O51"/>
    <mergeCell ref="J51:L51"/>
    <mergeCell ref="G51:I51"/>
    <mergeCell ref="E54:E55"/>
    <mergeCell ref="B7:B8"/>
    <mergeCell ref="B78:D78"/>
    <mergeCell ref="B65:D65"/>
    <mergeCell ref="B70:D70"/>
    <mergeCell ref="B71:D71"/>
    <mergeCell ref="B72:D72"/>
    <mergeCell ref="C7:C8"/>
    <mergeCell ref="D7:D8"/>
    <mergeCell ref="B66:D66"/>
    <mergeCell ref="B67:D67"/>
    <mergeCell ref="B68:D68"/>
    <mergeCell ref="B56:D56"/>
    <mergeCell ref="B57:D57"/>
    <mergeCell ref="B58:D58"/>
    <mergeCell ref="B59:D59"/>
    <mergeCell ref="B60:D60"/>
    <mergeCell ref="P7:R7"/>
    <mergeCell ref="Y51:AA51"/>
    <mergeCell ref="V51:X51"/>
    <mergeCell ref="S51:U51"/>
    <mergeCell ref="P51:R51"/>
    <mergeCell ref="B82:D82"/>
    <mergeCell ref="AC7:AC8"/>
    <mergeCell ref="B61:D61"/>
    <mergeCell ref="B62:D62"/>
    <mergeCell ref="B63:D63"/>
    <mergeCell ref="B64:D64"/>
    <mergeCell ref="M7:O7"/>
    <mergeCell ref="J7:L7"/>
    <mergeCell ref="Y7:AA7"/>
    <mergeCell ref="V7:X7"/>
    <mergeCell ref="S7:U7"/>
    <mergeCell ref="AB7:AB8"/>
    <mergeCell ref="B53:AC53"/>
    <mergeCell ref="E7:E8"/>
    <mergeCell ref="F7:F8"/>
    <mergeCell ref="G7:I7"/>
    <mergeCell ref="B81:D81"/>
    <mergeCell ref="B69:D69"/>
    <mergeCell ref="B79:D79"/>
    <mergeCell ref="B80:D80"/>
    <mergeCell ref="B73:D73"/>
    <mergeCell ref="B74:D74"/>
    <mergeCell ref="B75:D75"/>
    <mergeCell ref="B76:D76"/>
    <mergeCell ref="B77:D77"/>
    <mergeCell ref="B95:D95"/>
    <mergeCell ref="B97:D97"/>
    <mergeCell ref="B98:D98"/>
    <mergeCell ref="B91:D91"/>
    <mergeCell ref="B92:D92"/>
    <mergeCell ref="B93:D93"/>
    <mergeCell ref="B83:D83"/>
    <mergeCell ref="B84:D84"/>
    <mergeCell ref="B85:D85"/>
    <mergeCell ref="B86:D86"/>
    <mergeCell ref="B94:D94"/>
    <mergeCell ref="B88:D88"/>
    <mergeCell ref="B89:D89"/>
    <mergeCell ref="B90:D90"/>
    <mergeCell ref="B87:D87"/>
  </mergeCells>
  <conditionalFormatting sqref="G9:G48">
    <cfRule type="cellIs" dxfId="28" priority="3" operator="greaterThanOrEqual">
      <formula>100000</formula>
    </cfRule>
  </conditionalFormatting>
  <conditionalFormatting sqref="G56:G95">
    <cfRule type="cellIs" dxfId="27" priority="115" operator="greaterThanOrEqual">
      <formula>30000</formula>
    </cfRule>
  </conditionalFormatting>
  <conditionalFormatting sqref="J9:J48">
    <cfRule type="cellIs" dxfId="24" priority="2" operator="greaterThanOrEqual">
      <formula>100000</formula>
    </cfRule>
  </conditionalFormatting>
  <conditionalFormatting sqref="J56:J95">
    <cfRule type="cellIs" dxfId="23" priority="11" operator="greaterThanOrEqual">
      <formula>30000</formula>
    </cfRule>
  </conditionalFormatting>
  <conditionalFormatting sqref="M9:M48">
    <cfRule type="cellIs" dxfId="22" priority="1" operator="greaterThanOrEqual">
      <formula>100000</formula>
    </cfRule>
  </conditionalFormatting>
  <conditionalFormatting sqref="M56:M95">
    <cfRule type="cellIs" dxfId="21" priority="10" operator="greaterThanOrEqual">
      <formula>30000</formula>
    </cfRule>
  </conditionalFormatting>
  <conditionalFormatting sqref="P9:P48">
    <cfRule type="cellIs" dxfId="20" priority="4" operator="greaterThanOrEqual">
      <formula>100000</formula>
    </cfRule>
  </conditionalFormatting>
  <conditionalFormatting sqref="P56:P95">
    <cfRule type="cellIs" dxfId="19" priority="9" operator="greaterThanOrEqual">
      <formula>30000</formula>
    </cfRule>
  </conditionalFormatting>
  <conditionalFormatting sqref="S9:S48">
    <cfRule type="cellIs" dxfId="18" priority="23" operator="greaterThanOrEqual">
      <formula>100000</formula>
    </cfRule>
  </conditionalFormatting>
  <conditionalFormatting sqref="S56:S95">
    <cfRule type="cellIs" dxfId="17" priority="8" operator="greaterThanOrEqual">
      <formula>30000</formula>
    </cfRule>
  </conditionalFormatting>
  <conditionalFormatting sqref="V9:V48">
    <cfRule type="cellIs" dxfId="16" priority="22" operator="greaterThanOrEqual">
      <formula>100000</formula>
    </cfRule>
  </conditionalFormatting>
  <conditionalFormatting sqref="V56:V95">
    <cfRule type="cellIs" dxfId="15" priority="28" operator="greaterThanOrEqual">
      <formula>30000</formula>
    </cfRule>
  </conditionalFormatting>
  <conditionalFormatting sqref="Y9:Y48">
    <cfRule type="cellIs" dxfId="14" priority="21" operator="greaterThanOrEqual">
      <formula>100000</formula>
    </cfRule>
  </conditionalFormatting>
  <conditionalFormatting sqref="Y56:Y95">
    <cfRule type="cellIs" dxfId="13" priority="27" operator="greaterThanOrEqual">
      <formula>30000</formula>
    </cfRule>
  </conditionalFormatting>
  <conditionalFormatting sqref="AB9:AC48">
    <cfRule type="expression" dxfId="12" priority="121">
      <formula>#REF!="Pilot-/Demonstrationsprojekt (P+D)"</formula>
    </cfRule>
  </conditionalFormatting>
  <conditionalFormatting sqref="AB56:AC95">
    <cfRule type="expression" dxfId="11" priority="119">
      <formula>#REF!="Pilot-/Demonstrationsprojekt (P+D)"</formula>
    </cfRule>
  </conditionalFormatting>
  <dataValidations count="1">
    <dataValidation allowBlank="1" showInputMessage="1" showErrorMessage="1" sqref="D30:D47 D11:D28 D58:D95" xr:uid="{4116C117-3CE1-4A29-8F23-B0218ADDBEF7}"/>
  </dataValidations>
  <pageMargins left="0.23622047244094491" right="0.23622047244094491" top="0.74803149606299213" bottom="0.74803149606299213" header="0.31496062992125984" footer="0.31496062992125984"/>
  <pageSetup paperSize="9" scale="82" orientation="landscape" r:id="rId1"/>
  <headerFooter>
    <oddHeader xml:space="preserve">&amp;C&amp;"Arial,Fett"&amp;14Investitionskosten
</oddHeader>
  </headerFooter>
  <colBreaks count="2" manualBreakCount="2">
    <brk id="5" max="34" man="1"/>
    <brk id="28" max="35" man="1"/>
  </colBreaks>
  <ignoredErrors>
    <ignoredError sqref="G54:AA54" unlockedFormula="1"/>
  </ignoredErrors>
  <extLst>
    <ext xmlns:x14="http://schemas.microsoft.com/office/spreadsheetml/2009/9/main" uri="{78C0D931-6437-407d-A8EE-F0AAD7539E65}">
      <x14:conditionalFormattings>
        <x14:conditionalFormatting xmlns:xm="http://schemas.microsoft.com/office/excel/2006/main">
          <x14:cfRule type="expression" priority="35" id="{E374E123-3D69-4D1E-ACD8-B07BED04FCA7}">
            <xm:f>'(4) Finanzierung &amp; Finanzhilfe'!$K$24&lt;&gt;#REF!+$AC$49</xm:f>
            <x14:dxf>
              <fill>
                <patternFill>
                  <bgColor rgb="FFFF0000"/>
                </patternFill>
              </fill>
            </x14:dxf>
          </x14:cfRule>
          <xm:sqref>G96:AC96</xm:sqref>
        </x14:conditionalFormatting>
        <x14:conditionalFormatting xmlns:xm="http://schemas.microsoft.com/office/excel/2006/main">
          <x14:cfRule type="expression" priority="123" id="{81989A7B-184C-4C22-8C32-99311B052A18}">
            <xm:f>'(4) Finanzierung &amp; Finanzhilfe'!$K$24&lt;&gt;#REF!+$AC$49</xm:f>
            <x14:dxf>
              <fill>
                <patternFill>
                  <bgColor rgb="FFFF0000"/>
                </patternFill>
              </fill>
            </x14:dxf>
          </x14:cfRule>
          <xm:sqref>H49:I50 K49:L50 N49:O50 Q49:R50 T49:U50 W49:X50 Z49:AC50 G49:G52 J49:J52 M49:M52 P49:P52 S49:S52 V49:V52 Y49:Y52 AB52:AC52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49F5001-7F44-4F89-BB54-89CBEED54633}">
          <x14:formula1>
            <xm:f>'(1) Übersicht'!$E$15:$E$25</xm:f>
          </x14:formula1>
          <xm:sqref>F9:F48 F56:F95</xm:sqref>
        </x14:dataValidation>
        <x14:dataValidation type="list" allowBlank="1" showInputMessage="1" showErrorMessage="1" xr:uid="{1A4EE9FF-91EA-4718-8CF0-04C291D75E86}">
          <x14:formula1>
            <xm:f>Legende!$A$2:$A$8</xm:f>
          </x14:formula1>
          <xm:sqref>E9:E48 E56:E95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M121"/>
  <sheetViews>
    <sheetView zoomScaleNormal="100" workbookViewId="0">
      <selection activeCell="D13" sqref="D13"/>
    </sheetView>
  </sheetViews>
  <sheetFormatPr baseColWidth="10" defaultColWidth="0" defaultRowHeight="12.5" zeroHeight="1" x14ac:dyDescent="0.25"/>
  <cols>
    <col min="1" max="1" width="3.1796875" customWidth="1"/>
    <col min="2" max="2" width="2.7265625" style="39" customWidth="1"/>
    <col min="3" max="3" width="46.453125" style="39" customWidth="1"/>
    <col min="4" max="10" width="13" style="39" customWidth="1"/>
    <col min="11" max="11" width="13" style="616" customWidth="1"/>
    <col min="12" max="12" width="8.7265625" style="39" customWidth="1"/>
    <col min="13" max="13" width="11.453125" style="85" customWidth="1"/>
    <col min="14" max="16384" width="11.453125" hidden="1"/>
  </cols>
  <sheetData>
    <row r="1" spans="1:13" x14ac:dyDescent="0.25">
      <c r="A1" s="12"/>
      <c r="B1" s="54"/>
      <c r="C1" s="27"/>
      <c r="D1" s="13"/>
      <c r="E1" s="13"/>
      <c r="F1" s="13"/>
      <c r="G1" s="13"/>
      <c r="H1" s="13"/>
      <c r="I1" s="13"/>
      <c r="J1" s="13"/>
      <c r="K1" s="581"/>
      <c r="L1" s="45"/>
      <c r="M1" s="12"/>
    </row>
    <row r="2" spans="1:13" ht="12.75" customHeight="1" x14ac:dyDescent="0.25">
      <c r="A2" s="14"/>
      <c r="B2" s="519" t="s">
        <v>106</v>
      </c>
      <c r="C2" s="520"/>
      <c r="D2" s="520"/>
      <c r="E2" s="520"/>
      <c r="F2" s="520"/>
      <c r="G2" s="520"/>
      <c r="H2" s="520"/>
      <c r="I2" s="520"/>
      <c r="J2" s="520"/>
      <c r="K2" s="520"/>
      <c r="L2" s="521"/>
      <c r="M2" s="17"/>
    </row>
    <row r="3" spans="1:13" ht="12.75" customHeight="1" x14ac:dyDescent="0.25">
      <c r="A3" s="14"/>
      <c r="B3" s="522"/>
      <c r="C3" s="523"/>
      <c r="D3" s="523"/>
      <c r="E3" s="523"/>
      <c r="F3" s="523"/>
      <c r="G3" s="523"/>
      <c r="H3" s="523"/>
      <c r="I3" s="523"/>
      <c r="J3" s="523"/>
      <c r="K3" s="523"/>
      <c r="L3" s="524"/>
      <c r="M3" s="17"/>
    </row>
    <row r="4" spans="1:13" ht="12.75" customHeight="1" x14ac:dyDescent="0.25">
      <c r="A4" s="14"/>
      <c r="B4" s="522"/>
      <c r="C4" s="523"/>
      <c r="D4" s="523"/>
      <c r="E4" s="523"/>
      <c r="F4" s="523"/>
      <c r="G4" s="523"/>
      <c r="H4" s="523"/>
      <c r="I4" s="523"/>
      <c r="J4" s="523"/>
      <c r="K4" s="523"/>
      <c r="L4" s="524"/>
      <c r="M4" s="17"/>
    </row>
    <row r="5" spans="1:13" ht="85.5" customHeight="1" x14ac:dyDescent="0.25">
      <c r="A5" s="14"/>
      <c r="B5" s="525"/>
      <c r="C5" s="526"/>
      <c r="D5" s="526"/>
      <c r="E5" s="526"/>
      <c r="F5" s="526"/>
      <c r="G5" s="526"/>
      <c r="H5" s="526"/>
      <c r="I5" s="526"/>
      <c r="J5" s="526"/>
      <c r="K5" s="526"/>
      <c r="L5" s="527"/>
      <c r="M5" s="17"/>
    </row>
    <row r="6" spans="1:13" x14ac:dyDescent="0.25">
      <c r="A6" s="12"/>
      <c r="B6" s="35"/>
      <c r="C6" s="16"/>
      <c r="D6" s="16"/>
      <c r="E6" s="16"/>
      <c r="F6" s="16"/>
      <c r="G6" s="16"/>
      <c r="H6" s="16"/>
      <c r="I6" s="16"/>
      <c r="J6" s="16"/>
      <c r="K6" s="582"/>
      <c r="L6" s="35"/>
      <c r="M6" s="12"/>
    </row>
    <row r="7" spans="1:13" x14ac:dyDescent="0.25">
      <c r="A7" s="14"/>
      <c r="B7" s="55"/>
      <c r="C7" s="47"/>
      <c r="D7" s="47"/>
      <c r="E7" s="47"/>
      <c r="F7" s="47"/>
      <c r="G7" s="47"/>
      <c r="H7" s="47"/>
      <c r="I7" s="47"/>
      <c r="J7" s="47"/>
      <c r="K7" s="583"/>
      <c r="L7" s="40"/>
      <c r="M7" s="17"/>
    </row>
    <row r="8" spans="1:13" ht="15.5" x14ac:dyDescent="0.25">
      <c r="A8" s="14"/>
      <c r="B8" s="56"/>
      <c r="C8" s="52" t="s">
        <v>19</v>
      </c>
      <c r="D8" s="15"/>
      <c r="E8" s="15"/>
      <c r="F8" s="15"/>
      <c r="G8" s="15"/>
      <c r="H8" s="15"/>
      <c r="I8" s="15"/>
      <c r="J8" s="15"/>
      <c r="K8" s="584"/>
      <c r="L8" s="49"/>
      <c r="M8" s="17"/>
    </row>
    <row r="9" spans="1:13" ht="13" x14ac:dyDescent="0.25">
      <c r="A9" s="14"/>
      <c r="B9" s="48"/>
      <c r="C9" s="51" t="s">
        <v>27</v>
      </c>
      <c r="D9" s="12"/>
      <c r="E9" s="12"/>
      <c r="F9" s="12"/>
      <c r="G9" s="12"/>
      <c r="H9" s="12"/>
      <c r="I9" s="12"/>
      <c r="J9" s="12"/>
      <c r="K9" s="276"/>
      <c r="L9" s="41"/>
      <c r="M9" s="17"/>
    </row>
    <row r="10" spans="1:13" ht="13" thickBot="1" x14ac:dyDescent="0.3">
      <c r="A10" s="14"/>
      <c r="B10" s="48"/>
      <c r="C10" s="37" t="s">
        <v>28</v>
      </c>
      <c r="D10" s="12"/>
      <c r="E10" s="12"/>
      <c r="F10" s="12"/>
      <c r="G10" s="12"/>
      <c r="H10" s="12"/>
      <c r="I10" s="12"/>
      <c r="J10" s="12"/>
      <c r="K10" s="276"/>
      <c r="L10" s="41"/>
      <c r="M10" s="17"/>
    </row>
    <row r="11" spans="1:13" ht="14.5" customHeight="1" thickBot="1" x14ac:dyDescent="0.3">
      <c r="A11" s="14"/>
      <c r="B11" s="48"/>
      <c r="C11" s="12"/>
      <c r="D11" s="450" t="s">
        <v>33</v>
      </c>
      <c r="E11" s="451"/>
      <c r="F11" s="451"/>
      <c r="G11" s="451"/>
      <c r="H11" s="451"/>
      <c r="I11" s="451"/>
      <c r="J11" s="452"/>
      <c r="K11" s="585"/>
      <c r="L11" s="41"/>
      <c r="M11" s="17"/>
    </row>
    <row r="12" spans="1:13" ht="13.5" thickBot="1" x14ac:dyDescent="0.3">
      <c r="A12" s="14"/>
      <c r="B12" s="57"/>
      <c r="C12" s="50" t="s">
        <v>1</v>
      </c>
      <c r="D12" s="79" t="s">
        <v>14</v>
      </c>
      <c r="E12" s="79" t="s">
        <v>14</v>
      </c>
      <c r="F12" s="79" t="s">
        <v>14</v>
      </c>
      <c r="G12" s="79" t="s">
        <v>14</v>
      </c>
      <c r="H12" s="34" t="s">
        <v>14</v>
      </c>
      <c r="I12" s="34" t="s">
        <v>14</v>
      </c>
      <c r="J12" s="34" t="s">
        <v>14</v>
      </c>
      <c r="K12" s="586" t="s">
        <v>2</v>
      </c>
      <c r="L12" s="58"/>
      <c r="M12" s="17"/>
    </row>
    <row r="13" spans="1:13" x14ac:dyDescent="0.25">
      <c r="A13" s="14"/>
      <c r="B13" s="57"/>
      <c r="C13" s="379">
        <f>'(1) Übersicht'!E15</f>
        <v>0</v>
      </c>
      <c r="D13" s="361"/>
      <c r="E13" s="361"/>
      <c r="F13" s="361"/>
      <c r="G13" s="361"/>
      <c r="H13" s="361"/>
      <c r="I13" s="361"/>
      <c r="J13" s="361"/>
      <c r="K13" s="587">
        <f>SUM(D13:J13)</f>
        <v>0</v>
      </c>
      <c r="L13" s="59"/>
      <c r="M13" s="17"/>
    </row>
    <row r="14" spans="1:13" x14ac:dyDescent="0.25">
      <c r="A14" s="14"/>
      <c r="B14" s="57"/>
      <c r="C14" s="380">
        <f>'(1) Übersicht'!E16</f>
        <v>0</v>
      </c>
      <c r="D14" s="362"/>
      <c r="E14" s="362"/>
      <c r="F14" s="362"/>
      <c r="G14" s="362"/>
      <c r="H14" s="362"/>
      <c r="I14" s="362"/>
      <c r="J14" s="362"/>
      <c r="K14" s="588">
        <f t="shared" ref="K14:K23" si="0">SUM(D14:J14)</f>
        <v>0</v>
      </c>
      <c r="L14" s="59"/>
      <c r="M14" s="17"/>
    </row>
    <row r="15" spans="1:13" x14ac:dyDescent="0.25">
      <c r="A15" s="14"/>
      <c r="B15" s="57"/>
      <c r="C15" s="380">
        <f>'(1) Übersicht'!E17</f>
        <v>0</v>
      </c>
      <c r="D15" s="362"/>
      <c r="E15" s="362"/>
      <c r="F15" s="362"/>
      <c r="G15" s="362"/>
      <c r="H15" s="362"/>
      <c r="I15" s="362"/>
      <c r="J15" s="362"/>
      <c r="K15" s="588">
        <f t="shared" ref="K15:K17" si="1">SUM(D15:J15)</f>
        <v>0</v>
      </c>
      <c r="L15" s="59"/>
      <c r="M15" s="17"/>
    </row>
    <row r="16" spans="1:13" x14ac:dyDescent="0.25">
      <c r="A16" s="14"/>
      <c r="B16" s="57"/>
      <c r="C16" s="380">
        <f>'(1) Übersicht'!E18</f>
        <v>0</v>
      </c>
      <c r="D16" s="362"/>
      <c r="E16" s="362"/>
      <c r="F16" s="362"/>
      <c r="G16" s="362"/>
      <c r="H16" s="362"/>
      <c r="I16" s="362"/>
      <c r="J16" s="362"/>
      <c r="K16" s="588">
        <f t="shared" si="1"/>
        <v>0</v>
      </c>
      <c r="L16" s="59"/>
      <c r="M16" s="17"/>
    </row>
    <row r="17" spans="1:13" x14ac:dyDescent="0.25">
      <c r="A17" s="14"/>
      <c r="B17" s="57"/>
      <c r="C17" s="380">
        <f>'(1) Übersicht'!E19</f>
        <v>0</v>
      </c>
      <c r="D17" s="362"/>
      <c r="E17" s="362"/>
      <c r="F17" s="362"/>
      <c r="G17" s="362"/>
      <c r="H17" s="362"/>
      <c r="I17" s="362"/>
      <c r="J17" s="362"/>
      <c r="K17" s="588">
        <f t="shared" si="1"/>
        <v>0</v>
      </c>
      <c r="L17" s="59"/>
      <c r="M17" s="17"/>
    </row>
    <row r="18" spans="1:13" x14ac:dyDescent="0.25">
      <c r="A18" s="14"/>
      <c r="B18" s="57"/>
      <c r="C18" s="380">
        <f>'(1) Übersicht'!E20</f>
        <v>0</v>
      </c>
      <c r="D18" s="362"/>
      <c r="E18" s="362"/>
      <c r="F18" s="362"/>
      <c r="G18" s="362"/>
      <c r="H18" s="362"/>
      <c r="I18" s="362"/>
      <c r="J18" s="362"/>
      <c r="K18" s="588">
        <f t="shared" si="0"/>
        <v>0</v>
      </c>
      <c r="L18" s="59"/>
      <c r="M18" s="17"/>
    </row>
    <row r="19" spans="1:13" x14ac:dyDescent="0.25">
      <c r="A19" s="14"/>
      <c r="B19" s="57"/>
      <c r="C19" s="380">
        <f>'(1) Übersicht'!E21</f>
        <v>0</v>
      </c>
      <c r="D19" s="362"/>
      <c r="E19" s="362"/>
      <c r="F19" s="362"/>
      <c r="G19" s="362"/>
      <c r="H19" s="362"/>
      <c r="I19" s="362"/>
      <c r="J19" s="362"/>
      <c r="K19" s="588">
        <f t="shared" si="0"/>
        <v>0</v>
      </c>
      <c r="L19" s="59"/>
      <c r="M19" s="17"/>
    </row>
    <row r="20" spans="1:13" x14ac:dyDescent="0.25">
      <c r="A20" s="14"/>
      <c r="B20" s="57"/>
      <c r="C20" s="380">
        <f>'(1) Übersicht'!E22</f>
        <v>0</v>
      </c>
      <c r="D20" s="362"/>
      <c r="E20" s="362"/>
      <c r="F20" s="362"/>
      <c r="G20" s="362"/>
      <c r="H20" s="362"/>
      <c r="I20" s="362"/>
      <c r="J20" s="362"/>
      <c r="K20" s="588">
        <f t="shared" si="0"/>
        <v>0</v>
      </c>
      <c r="L20" s="59"/>
      <c r="M20" s="17"/>
    </row>
    <row r="21" spans="1:13" x14ac:dyDescent="0.25">
      <c r="A21" s="14"/>
      <c r="B21" s="57"/>
      <c r="C21" s="380">
        <f>'(1) Übersicht'!E23</f>
        <v>0</v>
      </c>
      <c r="D21" s="362"/>
      <c r="E21" s="362"/>
      <c r="F21" s="362"/>
      <c r="G21" s="362"/>
      <c r="H21" s="362"/>
      <c r="I21" s="362"/>
      <c r="J21" s="362"/>
      <c r="K21" s="588">
        <f t="shared" si="0"/>
        <v>0</v>
      </c>
      <c r="L21" s="59"/>
      <c r="M21" s="17"/>
    </row>
    <row r="22" spans="1:13" x14ac:dyDescent="0.25">
      <c r="A22" s="14"/>
      <c r="B22" s="57"/>
      <c r="C22" s="380">
        <f>'(1) Übersicht'!E24</f>
        <v>0</v>
      </c>
      <c r="D22" s="362"/>
      <c r="E22" s="362"/>
      <c r="F22" s="362"/>
      <c r="G22" s="362"/>
      <c r="H22" s="362"/>
      <c r="I22" s="362"/>
      <c r="J22" s="362"/>
      <c r="K22" s="588">
        <f t="shared" si="0"/>
        <v>0</v>
      </c>
      <c r="L22" s="59"/>
      <c r="M22" s="17"/>
    </row>
    <row r="23" spans="1:13" ht="13" thickBot="1" x14ac:dyDescent="0.3">
      <c r="A23" s="14"/>
      <c r="B23" s="57"/>
      <c r="C23" s="381">
        <f>'(1) Übersicht'!E25</f>
        <v>0</v>
      </c>
      <c r="D23" s="363"/>
      <c r="E23" s="363"/>
      <c r="F23" s="363"/>
      <c r="G23" s="363"/>
      <c r="H23" s="363"/>
      <c r="I23" s="363"/>
      <c r="J23" s="363"/>
      <c r="K23" s="589">
        <f t="shared" si="0"/>
        <v>0</v>
      </c>
      <c r="L23" s="59"/>
      <c r="M23" s="38"/>
    </row>
    <row r="24" spans="1:13" ht="12.75" customHeight="1" x14ac:dyDescent="0.25">
      <c r="A24" s="14"/>
      <c r="B24" s="57"/>
      <c r="C24" s="24" t="s">
        <v>2</v>
      </c>
      <c r="D24" s="162">
        <f>SUM(D13:D23)</f>
        <v>0</v>
      </c>
      <c r="E24" s="162">
        <f>SUM(E13:E23)</f>
        <v>0</v>
      </c>
      <c r="F24" s="162">
        <f>SUM(F13:F23)</f>
        <v>0</v>
      </c>
      <c r="G24" s="162">
        <f>SUM(G13:G23)</f>
        <v>0</v>
      </c>
      <c r="H24" s="162">
        <f t="shared" ref="H24:J24" si="2">SUM(H13:H23)</f>
        <v>0</v>
      </c>
      <c r="I24" s="162">
        <f t="shared" si="2"/>
        <v>0</v>
      </c>
      <c r="J24" s="162">
        <f t="shared" si="2"/>
        <v>0</v>
      </c>
      <c r="K24" s="590">
        <f>ROUND(SUM(K13:K23),0)</f>
        <v>0</v>
      </c>
      <c r="L24" s="60"/>
      <c r="M24" s="528" t="str">
        <f>IF(K24&lt;&gt;'(2) Investitionskosten'!$D$6,"Check total (2)","")</f>
        <v/>
      </c>
    </row>
    <row r="25" spans="1:13" ht="13" x14ac:dyDescent="0.25">
      <c r="A25" s="14"/>
      <c r="B25" s="48"/>
      <c r="C25" s="14"/>
      <c r="D25" s="140"/>
      <c r="E25" s="84"/>
      <c r="F25" s="84"/>
      <c r="G25" s="84"/>
      <c r="H25" s="84"/>
      <c r="I25" s="84"/>
      <c r="J25" s="84"/>
      <c r="K25" s="226"/>
      <c r="L25" s="97"/>
      <c r="M25" s="529"/>
    </row>
    <row r="26" spans="1:13" ht="12.75" customHeight="1" x14ac:dyDescent="0.25">
      <c r="A26" s="14"/>
      <c r="B26" s="48"/>
      <c r="C26" s="21" t="s">
        <v>128</v>
      </c>
      <c r="D26" s="84"/>
      <c r="E26" s="84"/>
      <c r="F26" s="84"/>
      <c r="G26" s="84"/>
      <c r="H26" s="84"/>
      <c r="I26" s="84"/>
      <c r="J26" s="84"/>
      <c r="K26" s="226"/>
      <c r="L26" s="139"/>
      <c r="M26" s="530"/>
    </row>
    <row r="27" spans="1:13" ht="4.5" customHeight="1" x14ac:dyDescent="0.25">
      <c r="A27" s="14"/>
      <c r="B27" s="48"/>
      <c r="C27" s="21"/>
      <c r="D27" s="84"/>
      <c r="E27" s="84"/>
      <c r="F27" s="84"/>
      <c r="G27" s="84"/>
      <c r="H27" s="84"/>
      <c r="I27" s="84"/>
      <c r="J27" s="84"/>
      <c r="K27" s="226"/>
      <c r="L27" s="139"/>
      <c r="M27" s="17"/>
    </row>
    <row r="28" spans="1:13" ht="13.5" thickBot="1" x14ac:dyDescent="0.3">
      <c r="A28" s="14"/>
      <c r="B28" s="57"/>
      <c r="C28" s="50" t="s">
        <v>20</v>
      </c>
      <c r="D28" s="377" t="str">
        <f>D12</f>
        <v>20xx</v>
      </c>
      <c r="E28" s="377" t="str">
        <f t="shared" ref="E28:J28" si="3">E12</f>
        <v>20xx</v>
      </c>
      <c r="F28" s="377" t="str">
        <f t="shared" si="3"/>
        <v>20xx</v>
      </c>
      <c r="G28" s="377" t="str">
        <f t="shared" si="3"/>
        <v>20xx</v>
      </c>
      <c r="H28" s="377" t="str">
        <f t="shared" si="3"/>
        <v>20xx</v>
      </c>
      <c r="I28" s="377" t="str">
        <f t="shared" si="3"/>
        <v>20xx</v>
      </c>
      <c r="J28" s="377" t="str">
        <f t="shared" si="3"/>
        <v>20xx</v>
      </c>
      <c r="K28" s="586" t="s">
        <v>2</v>
      </c>
      <c r="L28" s="58"/>
      <c r="M28" s="17"/>
    </row>
    <row r="29" spans="1:13" ht="13.5" thickBot="1" x14ac:dyDescent="0.3">
      <c r="A29" s="14"/>
      <c r="B29" s="57"/>
      <c r="C29" s="163" t="s">
        <v>18</v>
      </c>
      <c r="D29" s="83"/>
      <c r="E29" s="83"/>
      <c r="F29" s="83"/>
      <c r="G29" s="83"/>
      <c r="H29" s="83"/>
      <c r="I29" s="83"/>
      <c r="J29" s="83"/>
      <c r="K29" s="591">
        <f t="shared" ref="K29:K39" si="4">SUM(D29:J29)</f>
        <v>0</v>
      </c>
      <c r="L29" s="60"/>
      <c r="M29" s="128"/>
    </row>
    <row r="30" spans="1:13" ht="12.75" customHeight="1" x14ac:dyDescent="0.25">
      <c r="A30" s="14"/>
      <c r="B30" s="57"/>
      <c r="C30" s="364" t="s">
        <v>21</v>
      </c>
      <c r="D30" s="361"/>
      <c r="E30" s="361"/>
      <c r="F30" s="361"/>
      <c r="G30" s="361"/>
      <c r="H30" s="361"/>
      <c r="I30" s="361"/>
      <c r="J30" s="361"/>
      <c r="K30" s="587">
        <f t="shared" si="4"/>
        <v>0</v>
      </c>
      <c r="L30" s="59"/>
      <c r="M30" s="17"/>
    </row>
    <row r="31" spans="1:13" ht="12.75" customHeight="1" x14ac:dyDescent="0.25">
      <c r="A31" s="14"/>
      <c r="B31" s="57"/>
      <c r="C31" s="365" t="s">
        <v>21</v>
      </c>
      <c r="D31" s="362"/>
      <c r="E31" s="362"/>
      <c r="F31" s="362"/>
      <c r="G31" s="362"/>
      <c r="H31" s="362"/>
      <c r="I31" s="362"/>
      <c r="J31" s="362"/>
      <c r="K31" s="588">
        <f t="shared" ref="K31:K34" si="5">SUM(D31:J31)</f>
        <v>0</v>
      </c>
      <c r="L31" s="59"/>
      <c r="M31" s="17"/>
    </row>
    <row r="32" spans="1:13" ht="12.75" customHeight="1" x14ac:dyDescent="0.25">
      <c r="A32" s="14"/>
      <c r="B32" s="57"/>
      <c r="C32" s="365" t="s">
        <v>21</v>
      </c>
      <c r="D32" s="362"/>
      <c r="E32" s="362"/>
      <c r="F32" s="362"/>
      <c r="G32" s="362"/>
      <c r="H32" s="362"/>
      <c r="I32" s="362"/>
      <c r="J32" s="362"/>
      <c r="K32" s="588">
        <f t="shared" si="5"/>
        <v>0</v>
      </c>
      <c r="L32" s="59"/>
      <c r="M32" s="17"/>
    </row>
    <row r="33" spans="1:13" ht="12.75" customHeight="1" x14ac:dyDescent="0.25">
      <c r="A33" s="14"/>
      <c r="B33" s="57"/>
      <c r="C33" s="365" t="s">
        <v>21</v>
      </c>
      <c r="D33" s="362"/>
      <c r="E33" s="362"/>
      <c r="F33" s="362"/>
      <c r="G33" s="362"/>
      <c r="H33" s="362"/>
      <c r="I33" s="362"/>
      <c r="J33" s="362"/>
      <c r="K33" s="588">
        <f t="shared" ref="K33" si="6">SUM(D33:J33)</f>
        <v>0</v>
      </c>
      <c r="L33" s="59"/>
      <c r="M33" s="17"/>
    </row>
    <row r="34" spans="1:13" ht="12.75" customHeight="1" x14ac:dyDescent="0.25">
      <c r="A34" s="14"/>
      <c r="B34" s="57"/>
      <c r="C34" s="365" t="s">
        <v>21</v>
      </c>
      <c r="D34" s="362"/>
      <c r="E34" s="362"/>
      <c r="F34" s="362"/>
      <c r="G34" s="362"/>
      <c r="H34" s="362"/>
      <c r="I34" s="362"/>
      <c r="J34" s="362"/>
      <c r="K34" s="588">
        <f t="shared" si="5"/>
        <v>0</v>
      </c>
      <c r="L34" s="59"/>
      <c r="M34" s="17"/>
    </row>
    <row r="35" spans="1:13" ht="12.75" customHeight="1" x14ac:dyDescent="0.25">
      <c r="A35" s="14"/>
      <c r="B35" s="57"/>
      <c r="C35" s="365" t="s">
        <v>21</v>
      </c>
      <c r="D35" s="362"/>
      <c r="E35" s="362"/>
      <c r="F35" s="362"/>
      <c r="G35" s="362"/>
      <c r="H35" s="362"/>
      <c r="I35" s="362"/>
      <c r="J35" s="362"/>
      <c r="K35" s="588">
        <f t="shared" ref="K35" si="7">SUM(D35:J35)</f>
        <v>0</v>
      </c>
      <c r="L35" s="59"/>
      <c r="M35" s="17"/>
    </row>
    <row r="36" spans="1:13" ht="12.75" customHeight="1" x14ac:dyDescent="0.25">
      <c r="A36" s="14"/>
      <c r="B36" s="57"/>
      <c r="C36" s="365" t="s">
        <v>21</v>
      </c>
      <c r="D36" s="362"/>
      <c r="E36" s="362"/>
      <c r="F36" s="362"/>
      <c r="G36" s="362"/>
      <c r="H36" s="362"/>
      <c r="I36" s="362"/>
      <c r="J36" s="362"/>
      <c r="K36" s="588">
        <f t="shared" ref="K36:K37" si="8">SUM(D36:J36)</f>
        <v>0</v>
      </c>
      <c r="L36" s="59"/>
      <c r="M36" s="17"/>
    </row>
    <row r="37" spans="1:13" ht="12.75" customHeight="1" x14ac:dyDescent="0.25">
      <c r="A37" s="14"/>
      <c r="B37" s="57"/>
      <c r="C37" s="365" t="s">
        <v>21</v>
      </c>
      <c r="D37" s="362"/>
      <c r="E37" s="362"/>
      <c r="F37" s="362"/>
      <c r="G37" s="362"/>
      <c r="H37" s="362"/>
      <c r="I37" s="362"/>
      <c r="J37" s="362"/>
      <c r="K37" s="588">
        <f t="shared" si="8"/>
        <v>0</v>
      </c>
      <c r="L37" s="59"/>
      <c r="M37" s="17"/>
    </row>
    <row r="38" spans="1:13" ht="12.75" customHeight="1" x14ac:dyDescent="0.25">
      <c r="A38" s="14"/>
      <c r="B38" s="57"/>
      <c r="C38" s="365" t="s">
        <v>21</v>
      </c>
      <c r="D38" s="362"/>
      <c r="E38" s="362"/>
      <c r="F38" s="362"/>
      <c r="G38" s="362"/>
      <c r="H38" s="362"/>
      <c r="I38" s="362"/>
      <c r="J38" s="362"/>
      <c r="K38" s="588">
        <f t="shared" ref="K38" si="9">SUM(D38:J38)</f>
        <v>0</v>
      </c>
      <c r="L38" s="59"/>
      <c r="M38" s="17"/>
    </row>
    <row r="39" spans="1:13" ht="12.75" customHeight="1" thickBot="1" x14ac:dyDescent="0.3">
      <c r="A39" s="14"/>
      <c r="B39" s="57"/>
      <c r="C39" s="366" t="s">
        <v>21</v>
      </c>
      <c r="D39" s="363"/>
      <c r="E39" s="363"/>
      <c r="F39" s="363"/>
      <c r="G39" s="363"/>
      <c r="H39" s="363"/>
      <c r="I39" s="363"/>
      <c r="J39" s="363"/>
      <c r="K39" s="589">
        <f t="shared" si="4"/>
        <v>0</v>
      </c>
      <c r="L39" s="59"/>
      <c r="M39" s="17"/>
    </row>
    <row r="40" spans="1:13" ht="12.75" customHeight="1" thickBot="1" x14ac:dyDescent="0.3">
      <c r="A40" s="14"/>
      <c r="B40" s="57"/>
      <c r="C40" s="168" t="s">
        <v>51</v>
      </c>
      <c r="D40" s="53"/>
      <c r="E40" s="53"/>
      <c r="F40" s="53"/>
      <c r="G40" s="53"/>
      <c r="H40" s="53"/>
      <c r="I40" s="53"/>
      <c r="J40" s="53"/>
      <c r="K40" s="592"/>
      <c r="L40" s="59"/>
      <c r="M40" s="17"/>
    </row>
    <row r="41" spans="1:13" x14ac:dyDescent="0.25">
      <c r="A41" s="14"/>
      <c r="B41" s="57"/>
      <c r="C41" s="379">
        <f>'(1) Übersicht'!E15</f>
        <v>0</v>
      </c>
      <c r="D41" s="361"/>
      <c r="E41" s="361"/>
      <c r="F41" s="361"/>
      <c r="G41" s="361"/>
      <c r="H41" s="361"/>
      <c r="I41" s="361"/>
      <c r="J41" s="361"/>
      <c r="K41" s="587">
        <f t="shared" ref="K41:K51" si="10">SUM(D41:J41)</f>
        <v>0</v>
      </c>
      <c r="L41" s="59"/>
      <c r="M41" s="17"/>
    </row>
    <row r="42" spans="1:13" x14ac:dyDescent="0.25">
      <c r="A42" s="14"/>
      <c r="B42" s="57"/>
      <c r="C42" s="380">
        <f>'(1) Übersicht'!E16</f>
        <v>0</v>
      </c>
      <c r="D42" s="362"/>
      <c r="E42" s="362"/>
      <c r="F42" s="362"/>
      <c r="G42" s="362"/>
      <c r="H42" s="362"/>
      <c r="I42" s="362"/>
      <c r="J42" s="362"/>
      <c r="K42" s="588">
        <f t="shared" si="10"/>
        <v>0</v>
      </c>
      <c r="L42" s="59"/>
      <c r="M42" s="17"/>
    </row>
    <row r="43" spans="1:13" x14ac:dyDescent="0.25">
      <c r="A43" s="14"/>
      <c r="B43" s="57"/>
      <c r="C43" s="380">
        <f>'(1) Übersicht'!E17</f>
        <v>0</v>
      </c>
      <c r="D43" s="362"/>
      <c r="E43" s="362"/>
      <c r="F43" s="362"/>
      <c r="G43" s="362"/>
      <c r="H43" s="362"/>
      <c r="I43" s="362"/>
      <c r="J43" s="362"/>
      <c r="K43" s="588">
        <f t="shared" si="10"/>
        <v>0</v>
      </c>
      <c r="L43" s="59"/>
      <c r="M43" s="17"/>
    </row>
    <row r="44" spans="1:13" x14ac:dyDescent="0.25">
      <c r="A44" s="14"/>
      <c r="B44" s="57"/>
      <c r="C44" s="380">
        <f>'(1) Übersicht'!E18</f>
        <v>0</v>
      </c>
      <c r="D44" s="362"/>
      <c r="E44" s="362"/>
      <c r="F44" s="362"/>
      <c r="G44" s="362"/>
      <c r="H44" s="362"/>
      <c r="I44" s="362"/>
      <c r="J44" s="362"/>
      <c r="K44" s="588">
        <f t="shared" si="10"/>
        <v>0</v>
      </c>
      <c r="L44" s="59"/>
      <c r="M44" s="17"/>
    </row>
    <row r="45" spans="1:13" x14ac:dyDescent="0.25">
      <c r="A45" s="14"/>
      <c r="B45" s="57"/>
      <c r="C45" s="380">
        <f>'(1) Übersicht'!E19</f>
        <v>0</v>
      </c>
      <c r="D45" s="362"/>
      <c r="E45" s="362"/>
      <c r="F45" s="362"/>
      <c r="G45" s="362"/>
      <c r="H45" s="362"/>
      <c r="I45" s="362"/>
      <c r="J45" s="362"/>
      <c r="K45" s="588">
        <f t="shared" si="10"/>
        <v>0</v>
      </c>
      <c r="L45" s="59"/>
      <c r="M45" s="17"/>
    </row>
    <row r="46" spans="1:13" x14ac:dyDescent="0.25">
      <c r="A46" s="14"/>
      <c r="B46" s="57"/>
      <c r="C46" s="380">
        <f>'(1) Übersicht'!E20</f>
        <v>0</v>
      </c>
      <c r="D46" s="362"/>
      <c r="E46" s="362"/>
      <c r="F46" s="362"/>
      <c r="G46" s="362"/>
      <c r="H46" s="362"/>
      <c r="I46" s="362"/>
      <c r="J46" s="362"/>
      <c r="K46" s="588">
        <f t="shared" si="10"/>
        <v>0</v>
      </c>
      <c r="L46" s="59"/>
      <c r="M46" s="17"/>
    </row>
    <row r="47" spans="1:13" x14ac:dyDescent="0.25">
      <c r="A47" s="14"/>
      <c r="B47" s="57"/>
      <c r="C47" s="380">
        <f>'(1) Übersicht'!E21</f>
        <v>0</v>
      </c>
      <c r="D47" s="362"/>
      <c r="E47" s="362"/>
      <c r="F47" s="362"/>
      <c r="G47" s="362"/>
      <c r="H47" s="362"/>
      <c r="I47" s="362"/>
      <c r="J47" s="362"/>
      <c r="K47" s="588">
        <f t="shared" si="10"/>
        <v>0</v>
      </c>
      <c r="L47" s="59"/>
      <c r="M47" s="17"/>
    </row>
    <row r="48" spans="1:13" x14ac:dyDescent="0.25">
      <c r="A48" s="14"/>
      <c r="B48" s="57"/>
      <c r="C48" s="380">
        <f>'(1) Übersicht'!E22</f>
        <v>0</v>
      </c>
      <c r="D48" s="362"/>
      <c r="E48" s="362"/>
      <c r="F48" s="362"/>
      <c r="G48" s="362"/>
      <c r="H48" s="362"/>
      <c r="I48" s="362"/>
      <c r="J48" s="362"/>
      <c r="K48" s="588">
        <f t="shared" ref="K48:K50" si="11">SUM(D48:J48)</f>
        <v>0</v>
      </c>
      <c r="L48" s="59"/>
      <c r="M48" s="17"/>
    </row>
    <row r="49" spans="1:13" x14ac:dyDescent="0.25">
      <c r="A49" s="14"/>
      <c r="B49" s="57"/>
      <c r="C49" s="380">
        <f>'(1) Übersicht'!E23</f>
        <v>0</v>
      </c>
      <c r="D49" s="362"/>
      <c r="E49" s="362"/>
      <c r="F49" s="362"/>
      <c r="G49" s="362"/>
      <c r="H49" s="362"/>
      <c r="I49" s="362"/>
      <c r="J49" s="362"/>
      <c r="K49" s="588">
        <f t="shared" si="11"/>
        <v>0</v>
      </c>
      <c r="L49" s="59"/>
      <c r="M49" s="17"/>
    </row>
    <row r="50" spans="1:13" x14ac:dyDescent="0.25">
      <c r="A50" s="14"/>
      <c r="B50" s="57"/>
      <c r="C50" s="380">
        <f>'(1) Übersicht'!E24</f>
        <v>0</v>
      </c>
      <c r="D50" s="362"/>
      <c r="E50" s="362"/>
      <c r="F50" s="362"/>
      <c r="G50" s="362"/>
      <c r="H50" s="362"/>
      <c r="I50" s="362"/>
      <c r="J50" s="362"/>
      <c r="K50" s="588">
        <f t="shared" si="11"/>
        <v>0</v>
      </c>
      <c r="L50" s="59"/>
      <c r="M50" s="17"/>
    </row>
    <row r="51" spans="1:13" ht="13" thickBot="1" x14ac:dyDescent="0.3">
      <c r="A51" s="14"/>
      <c r="B51" s="57"/>
      <c r="C51" s="381">
        <f>'(1) Übersicht'!E25</f>
        <v>0</v>
      </c>
      <c r="D51" s="367"/>
      <c r="E51" s="367"/>
      <c r="F51" s="367"/>
      <c r="G51" s="367"/>
      <c r="H51" s="367"/>
      <c r="I51" s="367"/>
      <c r="J51" s="367"/>
      <c r="K51" s="593">
        <f t="shared" si="10"/>
        <v>0</v>
      </c>
      <c r="L51" s="59"/>
      <c r="M51" s="17"/>
    </row>
    <row r="52" spans="1:13" ht="27.75" customHeight="1" thickBot="1" x14ac:dyDescent="0.3">
      <c r="A52" s="14"/>
      <c r="B52" s="57"/>
      <c r="C52" s="533" t="s">
        <v>107</v>
      </c>
      <c r="D52" s="534"/>
      <c r="E52" s="534"/>
      <c r="F52" s="534"/>
      <c r="G52" s="534"/>
      <c r="H52" s="534"/>
      <c r="I52" s="534"/>
      <c r="J52" s="534"/>
      <c r="K52" s="534"/>
      <c r="L52" s="59"/>
      <c r="M52" s="17"/>
    </row>
    <row r="53" spans="1:13" ht="13" thickBot="1" x14ac:dyDescent="0.3">
      <c r="A53" s="14"/>
      <c r="B53" s="57"/>
      <c r="C53" s="383"/>
      <c r="D53" s="340">
        <f>ROUND(IF(D24&lt;&gt;0,'(1) Übersicht'!$E$52/COUNTIF($D$24:$J$24,"&lt;&gt;0"),0),1)</f>
        <v>0</v>
      </c>
      <c r="E53" s="340">
        <f>ROUND(IF(E24&lt;&gt;0,'(1) Übersicht'!$E$52/COUNTIF($D$24:$J$24,"&lt;&gt;0"),0),1)</f>
        <v>0</v>
      </c>
      <c r="F53" s="340">
        <f>ROUND(IF(F24&lt;&gt;0,'(1) Übersicht'!$E$52/COUNTIF($D$24:$J$24,"&lt;&gt;0"),0),1)</f>
        <v>0</v>
      </c>
      <c r="G53" s="340">
        <f>ROUND(IF(G24&lt;&gt;0,'(1) Übersicht'!$E$52/COUNTIF($D$24:$J$24,"&lt;&gt;0"),0),1)</f>
        <v>0</v>
      </c>
      <c r="H53" s="340">
        <f>ROUND(IF(H24&lt;&gt;0,'(1) Übersicht'!$E$52/COUNTIF($D$24:$J$24,"&lt;&gt;0"),0),1)</f>
        <v>0</v>
      </c>
      <c r="I53" s="340">
        <f>ROUND(IF(I24&lt;&gt;0,'(1) Übersicht'!$E$52/COUNTIF($D$24:$J$24,"&lt;&gt;0"),0),1)</f>
        <v>0</v>
      </c>
      <c r="J53" s="340">
        <f>ROUND(IF(J24&lt;&gt;0,'(1) Übersicht'!$E$52/COUNTIF($D$24:$J$24,"&lt;&gt;0"),0),1)</f>
        <v>0</v>
      </c>
      <c r="K53" s="594">
        <f>SUM(D53:J53)</f>
        <v>0</v>
      </c>
      <c r="L53" s="59"/>
      <c r="M53" s="341"/>
    </row>
    <row r="54" spans="1:13" ht="12.75" customHeight="1" x14ac:dyDescent="0.25">
      <c r="A54" s="14"/>
      <c r="B54" s="342"/>
      <c r="C54" s="343"/>
      <c r="D54" s="344"/>
      <c r="E54" s="344"/>
      <c r="F54" s="344"/>
      <c r="G54" s="344"/>
      <c r="H54" s="344"/>
      <c r="I54" s="344"/>
      <c r="J54" s="344"/>
      <c r="K54" s="595"/>
      <c r="L54" s="345"/>
      <c r="M54" s="27"/>
    </row>
    <row r="55" spans="1:13" ht="13" x14ac:dyDescent="0.25">
      <c r="A55" s="14"/>
      <c r="B55" s="57"/>
      <c r="C55" s="347" t="s">
        <v>2</v>
      </c>
      <c r="D55" s="291">
        <f>SUM(D29:D53)</f>
        <v>0</v>
      </c>
      <c r="E55" s="291">
        <f t="shared" ref="E55:K55" si="12">SUM(E29:E53)</f>
        <v>0</v>
      </c>
      <c r="F55" s="291">
        <f t="shared" si="12"/>
        <v>0</v>
      </c>
      <c r="G55" s="291">
        <f t="shared" si="12"/>
        <v>0</v>
      </c>
      <c r="H55" s="291">
        <f t="shared" si="12"/>
        <v>0</v>
      </c>
      <c r="I55" s="291">
        <f t="shared" si="12"/>
        <v>0</v>
      </c>
      <c r="J55" s="291">
        <f t="shared" si="12"/>
        <v>0</v>
      </c>
      <c r="K55" s="596">
        <f t="shared" si="12"/>
        <v>0</v>
      </c>
      <c r="L55" s="60"/>
      <c r="M55" s="513" t="str">
        <f>IF(K55=K24,"","Check totals")</f>
        <v/>
      </c>
    </row>
    <row r="56" spans="1:13" ht="42" customHeight="1" x14ac:dyDescent="0.25">
      <c r="A56" s="14"/>
      <c r="B56" s="359"/>
      <c r="C56" s="355"/>
      <c r="D56" s="356" t="str">
        <f>IF(D29&gt;'(1) Übersicht'!$E$54,"Check amount requested","")</f>
        <v/>
      </c>
      <c r="E56" s="356" t="str">
        <f>IF(E29&gt;'(1) Übersicht'!$E$54,"Check amount requested","")</f>
        <v/>
      </c>
      <c r="F56" s="356" t="str">
        <f>IF(F29&gt;'(1) Übersicht'!$E$54,"Check amount requested","")</f>
        <v/>
      </c>
      <c r="G56" s="356" t="str">
        <f>IF(G29&gt;'(1) Übersicht'!$E$54,"Check amount requested","")</f>
        <v/>
      </c>
      <c r="H56" s="356" t="str">
        <f>IF(H29&gt;'(1) Übersicht'!$E$54,"Check amount requested","")</f>
        <v/>
      </c>
      <c r="I56" s="356" t="str">
        <f>IF(I29&gt;'(1) Übersicht'!$E$54,"Check amount requested","")</f>
        <v/>
      </c>
      <c r="J56" s="356" t="str">
        <f>IF(J29&gt;'(1) Übersicht'!$E$54,"Check amount requested","")</f>
        <v/>
      </c>
      <c r="K56" s="597" t="str">
        <f>IF(K29&gt;'(1) Übersicht'!$E$54,"Check amount requested","")</f>
        <v/>
      </c>
      <c r="L56" s="360"/>
      <c r="M56" s="514"/>
    </row>
    <row r="57" spans="1:13" ht="19.5" customHeight="1" x14ac:dyDescent="0.25">
      <c r="A57" s="14"/>
      <c r="B57" s="358"/>
      <c r="C57" s="346"/>
      <c r="D57" s="357" t="str">
        <f>IF(D24&lt;&gt;D55,"Check Totals","")</f>
        <v/>
      </c>
      <c r="E57" s="357" t="str">
        <f t="shared" ref="E57:K57" si="13">IF(E24&lt;&gt;E55,"Check Totals","")</f>
        <v/>
      </c>
      <c r="F57" s="357" t="str">
        <f t="shared" si="13"/>
        <v/>
      </c>
      <c r="G57" s="357" t="str">
        <f t="shared" si="13"/>
        <v/>
      </c>
      <c r="H57" s="357" t="str">
        <f t="shared" si="13"/>
        <v/>
      </c>
      <c r="I57" s="357" t="str">
        <f t="shared" si="13"/>
        <v/>
      </c>
      <c r="J57" s="357" t="str">
        <f t="shared" si="13"/>
        <v/>
      </c>
      <c r="K57" s="598" t="str">
        <f t="shared" si="13"/>
        <v/>
      </c>
      <c r="L57" s="62"/>
      <c r="M57" s="515"/>
    </row>
    <row r="58" spans="1:13" ht="13" x14ac:dyDescent="0.25">
      <c r="A58" s="12"/>
      <c r="B58" s="35"/>
      <c r="C58" s="63"/>
      <c r="D58" s="64"/>
      <c r="E58" s="64"/>
      <c r="F58" s="64"/>
      <c r="G58" s="64"/>
      <c r="H58" s="64"/>
      <c r="I58" s="64"/>
      <c r="J58" s="64"/>
      <c r="K58" s="599"/>
      <c r="L58" s="65"/>
      <c r="M58" s="130"/>
    </row>
    <row r="59" spans="1:13" ht="13" x14ac:dyDescent="0.25">
      <c r="A59" s="14"/>
      <c r="B59" s="55"/>
      <c r="C59" s="66"/>
      <c r="D59" s="67"/>
      <c r="E59" s="67"/>
      <c r="F59" s="67"/>
      <c r="G59" s="67"/>
      <c r="H59" s="67"/>
      <c r="I59" s="67"/>
      <c r="J59" s="67"/>
      <c r="K59" s="600"/>
      <c r="L59" s="68"/>
      <c r="M59" s="129"/>
    </row>
    <row r="60" spans="1:13" ht="15.5" x14ac:dyDescent="0.25">
      <c r="A60" s="14"/>
      <c r="B60" s="56"/>
      <c r="C60" s="52" t="s">
        <v>22</v>
      </c>
      <c r="D60" s="15"/>
      <c r="E60" s="15"/>
      <c r="F60" s="15"/>
      <c r="G60" s="15"/>
      <c r="H60" s="15"/>
      <c r="I60" s="15"/>
      <c r="J60" s="15"/>
      <c r="K60" s="584"/>
      <c r="L60" s="49"/>
      <c r="M60" s="17"/>
    </row>
    <row r="61" spans="1:13" ht="13.5" thickBot="1" x14ac:dyDescent="0.3">
      <c r="A61" s="14"/>
      <c r="B61" s="48"/>
      <c r="C61" s="348" t="s">
        <v>66</v>
      </c>
      <c r="D61" s="276"/>
      <c r="E61" s="276"/>
      <c r="F61" s="276"/>
      <c r="G61" s="276"/>
      <c r="H61" s="276"/>
      <c r="I61" s="276"/>
      <c r="J61" s="276"/>
      <c r="K61" s="276"/>
      <c r="L61" s="61"/>
      <c r="M61" s="131"/>
    </row>
    <row r="62" spans="1:13" ht="13.5" thickBot="1" x14ac:dyDescent="0.3">
      <c r="A62" s="14"/>
      <c r="B62" s="48"/>
      <c r="C62" s="276"/>
      <c r="D62" s="459" t="s">
        <v>34</v>
      </c>
      <c r="E62" s="460"/>
      <c r="F62" s="460"/>
      <c r="G62" s="460"/>
      <c r="H62" s="460"/>
      <c r="I62" s="460"/>
      <c r="J62" s="461"/>
      <c r="K62" s="276"/>
      <c r="L62" s="61"/>
      <c r="M62" s="131"/>
    </row>
    <row r="63" spans="1:13" ht="13.5" thickBot="1" x14ac:dyDescent="0.3">
      <c r="A63" s="14"/>
      <c r="B63" s="57"/>
      <c r="C63" s="349"/>
      <c r="D63" s="350" t="str">
        <f t="shared" ref="D63:J63" si="14">D70</f>
        <v>20xx</v>
      </c>
      <c r="E63" s="350" t="str">
        <f t="shared" si="14"/>
        <v>20xx</v>
      </c>
      <c r="F63" s="350" t="str">
        <f t="shared" si="14"/>
        <v>20xx</v>
      </c>
      <c r="G63" s="350" t="str">
        <f t="shared" si="14"/>
        <v>20xx</v>
      </c>
      <c r="H63" s="350" t="str">
        <f t="shared" si="14"/>
        <v>20xx</v>
      </c>
      <c r="I63" s="350" t="str">
        <f t="shared" si="14"/>
        <v>20xx</v>
      </c>
      <c r="J63" s="350" t="str">
        <f t="shared" si="14"/>
        <v>20xx</v>
      </c>
      <c r="K63" s="601"/>
      <c r="L63" s="58"/>
      <c r="M63" s="131"/>
    </row>
    <row r="64" spans="1:13" ht="13" x14ac:dyDescent="0.25">
      <c r="A64" s="14"/>
      <c r="B64" s="57"/>
      <c r="C64" s="277" t="s">
        <v>66</v>
      </c>
      <c r="D64" s="351">
        <f>'(3) Betriebskosten fix'!I49+'(3) Betriebskosten variabel'!I49</f>
        <v>0</v>
      </c>
      <c r="E64" s="351">
        <f>'(3) Betriebskosten fix'!I49+'(3) Betriebskosten variabel'!L49</f>
        <v>0</v>
      </c>
      <c r="F64" s="351">
        <f>'(3) Betriebskosten fix'!I49+'(3) Betriebskosten variabel'!O49</f>
        <v>0</v>
      </c>
      <c r="G64" s="351">
        <f>'(3) Betriebskosten fix'!I49+'(3) Betriebskosten variabel'!R49</f>
        <v>0</v>
      </c>
      <c r="H64" s="351">
        <f>'(3) Betriebskosten fix'!I49+'(3) Betriebskosten variabel'!U49</f>
        <v>0</v>
      </c>
      <c r="I64" s="351">
        <f>'(3) Betriebskosten fix'!I49+'(3) Betriebskosten variabel'!X49</f>
        <v>0</v>
      </c>
      <c r="J64" s="351">
        <f>'(3) Betriebskosten fix'!I49+'(3) Betriebskosten variabel'!AA49</f>
        <v>0</v>
      </c>
      <c r="K64" s="602"/>
      <c r="L64" s="58"/>
      <c r="M64" s="131"/>
    </row>
    <row r="65" spans="1:13" ht="13" x14ac:dyDescent="0.25">
      <c r="A65" s="14"/>
      <c r="B65" s="57"/>
      <c r="C65" s="277" t="s">
        <v>67</v>
      </c>
      <c r="D65" s="352">
        <f>D64-('(3) Betriebskosten fix'!I74+'(3) Betriebskosten variabel'!I96)</f>
        <v>0</v>
      </c>
      <c r="E65" s="352">
        <f>E64-('(3) Betriebskosten fix'!I74+'(3) Betriebskosten variabel'!L96)</f>
        <v>0</v>
      </c>
      <c r="F65" s="352">
        <f>F64-('(3) Betriebskosten fix'!I74+'(3) Betriebskosten variabel'!O96)</f>
        <v>0</v>
      </c>
      <c r="G65" s="352">
        <f>G64-('(3) Betriebskosten fix'!I74+'(3) Betriebskosten variabel'!R96)</f>
        <v>0</v>
      </c>
      <c r="H65" s="352">
        <f>H64-('(3) Betriebskosten fix'!I74+'(3) Betriebskosten variabel'!U96)</f>
        <v>0</v>
      </c>
      <c r="I65" s="352">
        <f>I64-('(3) Betriebskosten fix'!I74+'(3) Betriebskosten variabel'!X96)</f>
        <v>0</v>
      </c>
      <c r="J65" s="352">
        <f>J64-('(3) Betriebskosten fix'!I74+'(3) Betriebskosten variabel'!AA96)</f>
        <v>0</v>
      </c>
      <c r="K65" s="602"/>
      <c r="L65" s="58"/>
      <c r="M65" s="131"/>
    </row>
    <row r="66" spans="1:13" ht="13.5" thickBot="1" x14ac:dyDescent="0.3">
      <c r="A66" s="14"/>
      <c r="B66" s="57"/>
      <c r="C66" s="277" t="s">
        <v>68</v>
      </c>
      <c r="D66" s="353">
        <f>D65*'(1) Übersicht'!E29</f>
        <v>0</v>
      </c>
      <c r="E66" s="353">
        <f>E65*'(1) Übersicht'!E29</f>
        <v>0</v>
      </c>
      <c r="F66" s="353">
        <f>F65*'(1) Übersicht'!E29</f>
        <v>0</v>
      </c>
      <c r="G66" s="353">
        <f>G65*'(1) Übersicht'!E29</f>
        <v>0</v>
      </c>
      <c r="H66" s="353">
        <f>H65*'(1) Übersicht'!E29</f>
        <v>0</v>
      </c>
      <c r="I66" s="353">
        <f>I65*'(1) Übersicht'!E29</f>
        <v>0</v>
      </c>
      <c r="J66" s="353">
        <f>J65*'(1) Übersicht'!E29</f>
        <v>0</v>
      </c>
      <c r="K66" s="602"/>
      <c r="L66" s="58"/>
      <c r="M66" s="131"/>
    </row>
    <row r="67" spans="1:13" ht="13" x14ac:dyDescent="0.25">
      <c r="A67" s="14"/>
      <c r="B67" s="57"/>
      <c r="C67" s="277"/>
      <c r="D67" s="278"/>
      <c r="E67" s="278"/>
      <c r="F67" s="278"/>
      <c r="G67" s="278"/>
      <c r="H67" s="278"/>
      <c r="I67" s="278"/>
      <c r="J67" s="278"/>
      <c r="K67" s="603"/>
      <c r="L67" s="58"/>
      <c r="M67" s="131"/>
    </row>
    <row r="68" spans="1:13" ht="13.5" thickBot="1" x14ac:dyDescent="0.3">
      <c r="A68" s="14"/>
      <c r="B68" s="48"/>
      <c r="C68" s="20" t="s">
        <v>23</v>
      </c>
      <c r="D68" s="15"/>
      <c r="E68" s="15"/>
      <c r="F68" s="15"/>
      <c r="G68" s="15"/>
      <c r="H68" s="15"/>
      <c r="I68" s="15"/>
      <c r="J68" s="15"/>
      <c r="K68" s="276"/>
      <c r="L68" s="61"/>
      <c r="M68" s="131"/>
    </row>
    <row r="69" spans="1:13" ht="13.5" thickBot="1" x14ac:dyDescent="0.3">
      <c r="A69" s="14"/>
      <c r="B69" s="48"/>
      <c r="C69" s="12"/>
      <c r="D69" s="450" t="s">
        <v>34</v>
      </c>
      <c r="E69" s="451"/>
      <c r="F69" s="451"/>
      <c r="G69" s="451"/>
      <c r="H69" s="451"/>
      <c r="I69" s="451"/>
      <c r="J69" s="452"/>
      <c r="K69" s="276"/>
      <c r="L69" s="61"/>
      <c r="M69" s="131"/>
    </row>
    <row r="70" spans="1:13" ht="13.5" thickBot="1" x14ac:dyDescent="0.3">
      <c r="A70" s="14"/>
      <c r="B70" s="57"/>
      <c r="C70" s="50" t="s">
        <v>1</v>
      </c>
      <c r="D70" s="79" t="s">
        <v>14</v>
      </c>
      <c r="E70" s="79" t="s">
        <v>14</v>
      </c>
      <c r="F70" s="79" t="s">
        <v>14</v>
      </c>
      <c r="G70" s="79" t="s">
        <v>14</v>
      </c>
      <c r="H70" s="79" t="s">
        <v>14</v>
      </c>
      <c r="I70" s="79" t="s">
        <v>14</v>
      </c>
      <c r="J70" s="79" t="s">
        <v>14</v>
      </c>
      <c r="K70" s="604"/>
      <c r="L70" s="58"/>
      <c r="M70" s="131"/>
    </row>
    <row r="71" spans="1:13" x14ac:dyDescent="0.25">
      <c r="A71" s="14"/>
      <c r="B71" s="57"/>
      <c r="C71" s="379">
        <f>'(1) Übersicht'!E15</f>
        <v>0</v>
      </c>
      <c r="D71" s="368"/>
      <c r="E71" s="368"/>
      <c r="F71" s="368"/>
      <c r="G71" s="368"/>
      <c r="H71" s="368"/>
      <c r="I71" s="368"/>
      <c r="J71" s="368"/>
      <c r="K71" s="605"/>
      <c r="L71" s="59"/>
      <c r="M71" s="131"/>
    </row>
    <row r="72" spans="1:13" x14ac:dyDescent="0.25">
      <c r="A72" s="14"/>
      <c r="B72" s="57"/>
      <c r="C72" s="380">
        <f>'(1) Übersicht'!E16</f>
        <v>0</v>
      </c>
      <c r="D72" s="369"/>
      <c r="E72" s="369"/>
      <c r="F72" s="369"/>
      <c r="G72" s="369"/>
      <c r="H72" s="369"/>
      <c r="I72" s="369"/>
      <c r="J72" s="369"/>
      <c r="K72" s="605"/>
      <c r="L72" s="59"/>
      <c r="M72" s="131"/>
    </row>
    <row r="73" spans="1:13" x14ac:dyDescent="0.25">
      <c r="A73" s="14"/>
      <c r="B73" s="57"/>
      <c r="C73" s="380">
        <f>'(1) Übersicht'!E17</f>
        <v>0</v>
      </c>
      <c r="D73" s="369"/>
      <c r="E73" s="369"/>
      <c r="F73" s="369"/>
      <c r="G73" s="369"/>
      <c r="H73" s="369"/>
      <c r="I73" s="369"/>
      <c r="J73" s="369"/>
      <c r="K73" s="605"/>
      <c r="L73" s="59"/>
      <c r="M73" s="131"/>
    </row>
    <row r="74" spans="1:13" x14ac:dyDescent="0.25">
      <c r="A74" s="14"/>
      <c r="B74" s="57"/>
      <c r="C74" s="380">
        <f>'(1) Übersicht'!E18</f>
        <v>0</v>
      </c>
      <c r="D74" s="370"/>
      <c r="E74" s="370"/>
      <c r="F74" s="370"/>
      <c r="G74" s="370"/>
      <c r="H74" s="370"/>
      <c r="I74" s="370"/>
      <c r="J74" s="370"/>
      <c r="K74" s="605"/>
      <c r="L74" s="59"/>
      <c r="M74" s="131"/>
    </row>
    <row r="75" spans="1:13" x14ac:dyDescent="0.25">
      <c r="A75" s="14"/>
      <c r="B75" s="57"/>
      <c r="C75" s="380">
        <f>'(1) Übersicht'!E19</f>
        <v>0</v>
      </c>
      <c r="D75" s="370"/>
      <c r="E75" s="370"/>
      <c r="F75" s="370"/>
      <c r="G75" s="370"/>
      <c r="H75" s="370"/>
      <c r="I75" s="370"/>
      <c r="J75" s="370"/>
      <c r="K75" s="605"/>
      <c r="L75" s="59"/>
      <c r="M75" s="131"/>
    </row>
    <row r="76" spans="1:13" x14ac:dyDescent="0.25">
      <c r="A76" s="14"/>
      <c r="B76" s="57"/>
      <c r="C76" s="380">
        <f>'(1) Übersicht'!E20</f>
        <v>0</v>
      </c>
      <c r="D76" s="370"/>
      <c r="E76" s="370"/>
      <c r="F76" s="370"/>
      <c r="G76" s="370"/>
      <c r="H76" s="370"/>
      <c r="I76" s="370"/>
      <c r="J76" s="370"/>
      <c r="K76" s="605"/>
      <c r="L76" s="59"/>
      <c r="M76" s="131"/>
    </row>
    <row r="77" spans="1:13" x14ac:dyDescent="0.25">
      <c r="A77" s="14"/>
      <c r="B77" s="57"/>
      <c r="C77" s="380">
        <f>'(1) Übersicht'!E21</f>
        <v>0</v>
      </c>
      <c r="D77" s="370"/>
      <c r="E77" s="370"/>
      <c r="F77" s="370"/>
      <c r="G77" s="370"/>
      <c r="H77" s="370"/>
      <c r="I77" s="370"/>
      <c r="J77" s="370"/>
      <c r="K77" s="605"/>
      <c r="L77" s="59"/>
      <c r="M77" s="131"/>
    </row>
    <row r="78" spans="1:13" x14ac:dyDescent="0.25">
      <c r="A78" s="14"/>
      <c r="B78" s="57"/>
      <c r="C78" s="380">
        <f>'(1) Übersicht'!E22</f>
        <v>0</v>
      </c>
      <c r="D78" s="370"/>
      <c r="E78" s="370"/>
      <c r="F78" s="370"/>
      <c r="G78" s="370"/>
      <c r="H78" s="370"/>
      <c r="I78" s="370"/>
      <c r="J78" s="370"/>
      <c r="K78" s="605"/>
      <c r="L78" s="59"/>
      <c r="M78" s="131"/>
    </row>
    <row r="79" spans="1:13" x14ac:dyDescent="0.25">
      <c r="A79" s="14"/>
      <c r="B79" s="57"/>
      <c r="C79" s="380">
        <f>'(1) Übersicht'!E23</f>
        <v>0</v>
      </c>
      <c r="D79" s="370"/>
      <c r="E79" s="370"/>
      <c r="F79" s="370"/>
      <c r="G79" s="370"/>
      <c r="H79" s="370"/>
      <c r="I79" s="370"/>
      <c r="J79" s="370"/>
      <c r="K79" s="605"/>
      <c r="L79" s="59"/>
      <c r="M79" s="131"/>
    </row>
    <row r="80" spans="1:13" x14ac:dyDescent="0.25">
      <c r="A80" s="14"/>
      <c r="B80" s="57"/>
      <c r="C80" s="380">
        <f>'(1) Übersicht'!E24</f>
        <v>0</v>
      </c>
      <c r="D80" s="370"/>
      <c r="E80" s="370"/>
      <c r="F80" s="370"/>
      <c r="G80" s="370"/>
      <c r="H80" s="370"/>
      <c r="I80" s="370"/>
      <c r="J80" s="370"/>
      <c r="K80" s="605"/>
      <c r="L80" s="59"/>
      <c r="M80" s="131"/>
    </row>
    <row r="81" spans="1:13" ht="13" thickBot="1" x14ac:dyDescent="0.3">
      <c r="A81" s="14"/>
      <c r="B81" s="57"/>
      <c r="C81" s="381">
        <f>'(1) Übersicht'!E25</f>
        <v>0</v>
      </c>
      <c r="D81" s="371"/>
      <c r="E81" s="371"/>
      <c r="F81" s="371"/>
      <c r="G81" s="371"/>
      <c r="H81" s="371"/>
      <c r="I81" s="371"/>
      <c r="J81" s="371"/>
      <c r="K81" s="605"/>
      <c r="L81" s="59"/>
      <c r="M81" s="131"/>
    </row>
    <row r="82" spans="1:13" ht="12.75" customHeight="1" x14ac:dyDescent="0.25">
      <c r="A82" s="14"/>
      <c r="B82" s="57"/>
      <c r="C82" s="24" t="s">
        <v>2</v>
      </c>
      <c r="D82" s="162">
        <f>SUM(D71:D81)</f>
        <v>0</v>
      </c>
      <c r="E82" s="162">
        <f>SUM(E71:E81)</f>
        <v>0</v>
      </c>
      <c r="F82" s="162">
        <f>SUM(F71:F81)</f>
        <v>0</v>
      </c>
      <c r="G82" s="162">
        <f>SUM(G71:G81)</f>
        <v>0</v>
      </c>
      <c r="H82" s="162">
        <f t="shared" ref="H82:J82" si="15">SUM(H71:H81)</f>
        <v>0</v>
      </c>
      <c r="I82" s="162">
        <f t="shared" si="15"/>
        <v>0</v>
      </c>
      <c r="J82" s="162">
        <f t="shared" si="15"/>
        <v>0</v>
      </c>
      <c r="K82" s="606"/>
      <c r="L82" s="60"/>
      <c r="M82" s="132"/>
    </row>
    <row r="83" spans="1:13" ht="41.25" customHeight="1" x14ac:dyDescent="0.25">
      <c r="A83" s="14"/>
      <c r="B83" s="48"/>
      <c r="C83" s="14"/>
      <c r="D83" s="140" t="str">
        <f t="shared" ref="D83:J83" si="16">IF(D82&lt;&gt;D64,"Total muss jährl. OPEX entsprechen","")</f>
        <v/>
      </c>
      <c r="E83" s="140" t="str">
        <f t="shared" si="16"/>
        <v/>
      </c>
      <c r="F83" s="140" t="str">
        <f t="shared" si="16"/>
        <v/>
      </c>
      <c r="G83" s="140" t="str">
        <f t="shared" si="16"/>
        <v/>
      </c>
      <c r="H83" s="140" t="str">
        <f t="shared" si="16"/>
        <v/>
      </c>
      <c r="I83" s="140" t="str">
        <f t="shared" si="16"/>
        <v/>
      </c>
      <c r="J83" s="140" t="str">
        <f t="shared" si="16"/>
        <v/>
      </c>
      <c r="K83" s="226"/>
      <c r="L83" s="97"/>
      <c r="M83" s="131"/>
    </row>
    <row r="84" spans="1:13" ht="31.5" customHeight="1" x14ac:dyDescent="0.25">
      <c r="A84" s="14"/>
      <c r="B84" s="48"/>
      <c r="C84" s="531" t="s">
        <v>109</v>
      </c>
      <c r="D84" s="532"/>
      <c r="E84" s="532"/>
      <c r="F84" s="532"/>
      <c r="G84" s="532"/>
      <c r="H84" s="532"/>
      <c r="I84" s="532"/>
      <c r="J84" s="532"/>
      <c r="K84" s="532"/>
      <c r="L84" s="139"/>
      <c r="M84" s="17"/>
    </row>
    <row r="85" spans="1:13" ht="4.5" customHeight="1" x14ac:dyDescent="0.25">
      <c r="A85" s="14"/>
      <c r="B85" s="48"/>
      <c r="C85" s="21"/>
      <c r="D85" s="84"/>
      <c r="E85" s="84"/>
      <c r="F85" s="84"/>
      <c r="G85" s="84"/>
      <c r="H85" s="84"/>
      <c r="I85" s="84"/>
      <c r="J85" s="84"/>
      <c r="K85" s="226"/>
      <c r="L85" s="139"/>
      <c r="M85" s="17"/>
    </row>
    <row r="86" spans="1:13" ht="13.5" thickBot="1" x14ac:dyDescent="0.3">
      <c r="A86" s="14"/>
      <c r="B86" s="57"/>
      <c r="C86" s="50" t="s">
        <v>20</v>
      </c>
      <c r="D86" s="377" t="str">
        <f>D70</f>
        <v>20xx</v>
      </c>
      <c r="E86" s="377" t="str">
        <f t="shared" ref="E86:J86" si="17">E70</f>
        <v>20xx</v>
      </c>
      <c r="F86" s="377" t="str">
        <f t="shared" si="17"/>
        <v>20xx</v>
      </c>
      <c r="G86" s="377" t="str">
        <f t="shared" si="17"/>
        <v>20xx</v>
      </c>
      <c r="H86" s="377" t="str">
        <f t="shared" si="17"/>
        <v>20xx</v>
      </c>
      <c r="I86" s="377" t="str">
        <f t="shared" si="17"/>
        <v>20xx</v>
      </c>
      <c r="J86" s="378" t="str">
        <f t="shared" si="17"/>
        <v>20xx</v>
      </c>
      <c r="K86" s="602"/>
      <c r="L86" s="58"/>
      <c r="M86" s="17"/>
    </row>
    <row r="87" spans="1:13" ht="16" customHeight="1" thickBot="1" x14ac:dyDescent="0.3">
      <c r="A87" s="14"/>
      <c r="B87" s="57"/>
      <c r="C87" s="163" t="s">
        <v>108</v>
      </c>
      <c r="D87" s="265"/>
      <c r="E87" s="265"/>
      <c r="F87" s="265"/>
      <c r="G87" s="265"/>
      <c r="H87" s="265"/>
      <c r="I87" s="265"/>
      <c r="J87" s="265"/>
      <c r="K87" s="607"/>
      <c r="L87" s="60"/>
      <c r="M87" s="128"/>
    </row>
    <row r="88" spans="1:13" ht="12.75" customHeight="1" thickBot="1" x14ac:dyDescent="0.3">
      <c r="A88" s="14"/>
      <c r="B88" s="57"/>
      <c r="C88" s="164" t="s">
        <v>48</v>
      </c>
      <c r="D88" s="165"/>
      <c r="E88" s="133"/>
      <c r="F88" s="133"/>
      <c r="G88" s="133"/>
      <c r="H88" s="133"/>
      <c r="I88" s="133"/>
      <c r="J88" s="279"/>
      <c r="K88" s="608"/>
      <c r="L88" s="59"/>
      <c r="M88" s="17"/>
    </row>
    <row r="89" spans="1:13" ht="12.75" customHeight="1" x14ac:dyDescent="0.25">
      <c r="A89" s="14"/>
      <c r="B89" s="57"/>
      <c r="C89" s="364" t="s">
        <v>4</v>
      </c>
      <c r="D89" s="368"/>
      <c r="E89" s="368"/>
      <c r="F89" s="368"/>
      <c r="G89" s="368"/>
      <c r="H89" s="368"/>
      <c r="I89" s="368"/>
      <c r="J89" s="368"/>
      <c r="K89" s="609"/>
      <c r="L89" s="59"/>
      <c r="M89" s="17"/>
    </row>
    <row r="90" spans="1:13" ht="12.75" customHeight="1" x14ac:dyDescent="0.25">
      <c r="A90" s="14"/>
      <c r="B90" s="57"/>
      <c r="C90" s="365" t="s">
        <v>4</v>
      </c>
      <c r="D90" s="369"/>
      <c r="E90" s="369"/>
      <c r="F90" s="369"/>
      <c r="G90" s="369"/>
      <c r="H90" s="369"/>
      <c r="I90" s="369"/>
      <c r="J90" s="369"/>
      <c r="K90" s="609"/>
      <c r="L90" s="59"/>
      <c r="M90" s="17"/>
    </row>
    <row r="91" spans="1:13" ht="12.75" customHeight="1" x14ac:dyDescent="0.25">
      <c r="A91" s="14"/>
      <c r="B91" s="57"/>
      <c r="C91" s="365" t="s">
        <v>4</v>
      </c>
      <c r="D91" s="369"/>
      <c r="E91" s="369"/>
      <c r="F91" s="369"/>
      <c r="G91" s="369"/>
      <c r="H91" s="369"/>
      <c r="I91" s="369"/>
      <c r="J91" s="369"/>
      <c r="K91" s="609"/>
      <c r="L91" s="59"/>
      <c r="M91" s="17"/>
    </row>
    <row r="92" spans="1:13" ht="12.75" customHeight="1" x14ac:dyDescent="0.25">
      <c r="A92" s="14"/>
      <c r="B92" s="57"/>
      <c r="C92" s="365" t="s">
        <v>4</v>
      </c>
      <c r="D92" s="369"/>
      <c r="E92" s="369"/>
      <c r="F92" s="369"/>
      <c r="G92" s="369"/>
      <c r="H92" s="369"/>
      <c r="I92" s="369"/>
      <c r="J92" s="369"/>
      <c r="K92" s="609"/>
      <c r="L92" s="59"/>
      <c r="M92" s="17"/>
    </row>
    <row r="93" spans="1:13" ht="12.75" customHeight="1" x14ac:dyDescent="0.25">
      <c r="A93" s="14"/>
      <c r="B93" s="57"/>
      <c r="C93" s="365" t="s">
        <v>4</v>
      </c>
      <c r="D93" s="369"/>
      <c r="E93" s="369"/>
      <c r="F93" s="369"/>
      <c r="G93" s="369"/>
      <c r="H93" s="369"/>
      <c r="I93" s="369"/>
      <c r="J93" s="369"/>
      <c r="K93" s="609"/>
      <c r="L93" s="59"/>
      <c r="M93" s="17"/>
    </row>
    <row r="94" spans="1:13" ht="12.75" customHeight="1" x14ac:dyDescent="0.25">
      <c r="A94" s="14"/>
      <c r="B94" s="57"/>
      <c r="C94" s="365" t="s">
        <v>4</v>
      </c>
      <c r="D94" s="369"/>
      <c r="E94" s="369"/>
      <c r="F94" s="369"/>
      <c r="G94" s="369"/>
      <c r="H94" s="369"/>
      <c r="I94" s="369"/>
      <c r="J94" s="369"/>
      <c r="K94" s="609"/>
      <c r="L94" s="59"/>
      <c r="M94" s="17"/>
    </row>
    <row r="95" spans="1:13" ht="12.75" customHeight="1" x14ac:dyDescent="0.25">
      <c r="A95" s="14"/>
      <c r="B95" s="57"/>
      <c r="C95" s="365" t="s">
        <v>4</v>
      </c>
      <c r="D95" s="369"/>
      <c r="E95" s="369"/>
      <c r="F95" s="369"/>
      <c r="G95" s="369"/>
      <c r="H95" s="369"/>
      <c r="I95" s="369"/>
      <c r="J95" s="369"/>
      <c r="K95" s="609"/>
      <c r="L95" s="59"/>
      <c r="M95" s="17"/>
    </row>
    <row r="96" spans="1:13" ht="12.75" customHeight="1" x14ac:dyDescent="0.25">
      <c r="A96" s="14"/>
      <c r="B96" s="57"/>
      <c r="C96" s="365" t="s">
        <v>4</v>
      </c>
      <c r="D96" s="369"/>
      <c r="E96" s="369"/>
      <c r="F96" s="369"/>
      <c r="G96" s="369"/>
      <c r="H96" s="369"/>
      <c r="I96" s="369"/>
      <c r="J96" s="369"/>
      <c r="K96" s="609"/>
      <c r="L96" s="59"/>
      <c r="M96" s="17"/>
    </row>
    <row r="97" spans="1:13" ht="12.75" customHeight="1" x14ac:dyDescent="0.25">
      <c r="A97" s="14"/>
      <c r="B97" s="57"/>
      <c r="C97" s="365" t="s">
        <v>4</v>
      </c>
      <c r="D97" s="369"/>
      <c r="E97" s="369"/>
      <c r="F97" s="369"/>
      <c r="G97" s="369"/>
      <c r="H97" s="369"/>
      <c r="I97" s="369"/>
      <c r="J97" s="369"/>
      <c r="K97" s="609"/>
      <c r="L97" s="59"/>
      <c r="M97" s="17"/>
    </row>
    <row r="98" spans="1:13" ht="12.75" customHeight="1" thickBot="1" x14ac:dyDescent="0.3">
      <c r="A98" s="14"/>
      <c r="B98" s="57"/>
      <c r="C98" s="372" t="s">
        <v>4</v>
      </c>
      <c r="D98" s="373"/>
      <c r="E98" s="373"/>
      <c r="F98" s="373"/>
      <c r="G98" s="373"/>
      <c r="H98" s="373"/>
      <c r="I98" s="373"/>
      <c r="J98" s="373"/>
      <c r="K98" s="609"/>
      <c r="L98" s="59"/>
      <c r="M98" s="17"/>
    </row>
    <row r="99" spans="1:13" ht="12.75" customHeight="1" thickBot="1" x14ac:dyDescent="0.3">
      <c r="A99" s="14"/>
      <c r="B99" s="57"/>
      <c r="C99" s="168" t="s">
        <v>51</v>
      </c>
      <c r="D99" s="133"/>
      <c r="E99" s="133"/>
      <c r="F99" s="133"/>
      <c r="G99" s="133"/>
      <c r="H99" s="133"/>
      <c r="I99" s="133"/>
      <c r="J99" s="279"/>
      <c r="K99" s="608"/>
      <c r="L99" s="59"/>
      <c r="M99" s="17"/>
    </row>
    <row r="100" spans="1:13" x14ac:dyDescent="0.25">
      <c r="A100" s="14"/>
      <c r="B100" s="57"/>
      <c r="C100" s="379">
        <f>'(1) Übersicht'!E15</f>
        <v>0</v>
      </c>
      <c r="D100" s="374"/>
      <c r="E100" s="374"/>
      <c r="F100" s="374"/>
      <c r="G100" s="374"/>
      <c r="H100" s="374"/>
      <c r="I100" s="374"/>
      <c r="J100" s="374"/>
      <c r="K100" s="609"/>
      <c r="L100" s="59"/>
      <c r="M100" s="17"/>
    </row>
    <row r="101" spans="1:13" x14ac:dyDescent="0.25">
      <c r="A101" s="14"/>
      <c r="B101" s="57"/>
      <c r="C101" s="380">
        <f>'(1) Übersicht'!E16</f>
        <v>0</v>
      </c>
      <c r="D101" s="375"/>
      <c r="E101" s="369"/>
      <c r="F101" s="369"/>
      <c r="G101" s="369"/>
      <c r="H101" s="369"/>
      <c r="I101" s="369"/>
      <c r="J101" s="369"/>
      <c r="K101" s="609"/>
      <c r="L101" s="59"/>
      <c r="M101" s="17"/>
    </row>
    <row r="102" spans="1:13" x14ac:dyDescent="0.25">
      <c r="A102" s="14"/>
      <c r="B102" s="57"/>
      <c r="C102" s="380">
        <f>'(1) Übersicht'!E17</f>
        <v>0</v>
      </c>
      <c r="D102" s="375"/>
      <c r="E102" s="369"/>
      <c r="F102" s="369"/>
      <c r="G102" s="369"/>
      <c r="H102" s="369"/>
      <c r="I102" s="369"/>
      <c r="J102" s="369"/>
      <c r="K102" s="609"/>
      <c r="L102" s="59"/>
      <c r="M102" s="17"/>
    </row>
    <row r="103" spans="1:13" x14ac:dyDescent="0.25">
      <c r="A103" s="14"/>
      <c r="B103" s="57"/>
      <c r="C103" s="380">
        <f>'(1) Übersicht'!E21</f>
        <v>0</v>
      </c>
      <c r="D103" s="375"/>
      <c r="E103" s="369"/>
      <c r="F103" s="369"/>
      <c r="G103" s="369"/>
      <c r="H103" s="369"/>
      <c r="I103" s="369"/>
      <c r="J103" s="369"/>
      <c r="K103" s="609"/>
      <c r="L103" s="59"/>
      <c r="M103" s="17"/>
    </row>
    <row r="104" spans="1:13" x14ac:dyDescent="0.25">
      <c r="A104" s="14"/>
      <c r="B104" s="57"/>
      <c r="C104" s="380">
        <f>'(1) Übersicht'!E22</f>
        <v>0</v>
      </c>
      <c r="D104" s="375"/>
      <c r="E104" s="369"/>
      <c r="F104" s="369"/>
      <c r="G104" s="369"/>
      <c r="H104" s="369"/>
      <c r="I104" s="369"/>
      <c r="J104" s="369"/>
      <c r="K104" s="609"/>
      <c r="L104" s="59"/>
      <c r="M104" s="17"/>
    </row>
    <row r="105" spans="1:13" x14ac:dyDescent="0.25">
      <c r="A105" s="14"/>
      <c r="B105" s="57"/>
      <c r="C105" s="380">
        <f>'(1) Übersicht'!E23</f>
        <v>0</v>
      </c>
      <c r="D105" s="375"/>
      <c r="E105" s="369"/>
      <c r="F105" s="369"/>
      <c r="G105" s="369"/>
      <c r="H105" s="369"/>
      <c r="I105" s="369"/>
      <c r="J105" s="369"/>
      <c r="K105" s="609"/>
      <c r="L105" s="59"/>
      <c r="M105" s="17"/>
    </row>
    <row r="106" spans="1:13" x14ac:dyDescent="0.25">
      <c r="A106" s="14"/>
      <c r="B106" s="57"/>
      <c r="C106" s="380">
        <f>'(1) Übersicht'!E21</f>
        <v>0</v>
      </c>
      <c r="D106" s="375"/>
      <c r="E106" s="369"/>
      <c r="F106" s="369"/>
      <c r="G106" s="369"/>
      <c r="H106" s="369"/>
      <c r="I106" s="369"/>
      <c r="J106" s="369"/>
      <c r="K106" s="609"/>
      <c r="L106" s="59"/>
      <c r="M106" s="17"/>
    </row>
    <row r="107" spans="1:13" x14ac:dyDescent="0.25">
      <c r="A107" s="14"/>
      <c r="B107" s="57"/>
      <c r="C107" s="380">
        <f>'(1) Übersicht'!E22</f>
        <v>0</v>
      </c>
      <c r="D107" s="375"/>
      <c r="E107" s="369"/>
      <c r="F107" s="369"/>
      <c r="G107" s="369"/>
      <c r="H107" s="369"/>
      <c r="I107" s="369"/>
      <c r="J107" s="369"/>
      <c r="K107" s="609"/>
      <c r="L107" s="59"/>
      <c r="M107" s="17"/>
    </row>
    <row r="108" spans="1:13" x14ac:dyDescent="0.25">
      <c r="A108" s="14"/>
      <c r="B108" s="57"/>
      <c r="C108" s="380">
        <f>'(1) Übersicht'!E23</f>
        <v>0</v>
      </c>
      <c r="D108" s="375"/>
      <c r="E108" s="369"/>
      <c r="F108" s="369"/>
      <c r="G108" s="369"/>
      <c r="H108" s="369"/>
      <c r="I108" s="369"/>
      <c r="J108" s="369"/>
      <c r="K108" s="609"/>
      <c r="L108" s="59"/>
      <c r="M108" s="17"/>
    </row>
    <row r="109" spans="1:13" x14ac:dyDescent="0.25">
      <c r="A109" s="14"/>
      <c r="B109" s="57"/>
      <c r="C109" s="380">
        <f>'(1) Übersicht'!E24</f>
        <v>0</v>
      </c>
      <c r="D109" s="375"/>
      <c r="E109" s="369"/>
      <c r="F109" s="369"/>
      <c r="G109" s="369"/>
      <c r="H109" s="369"/>
      <c r="I109" s="369"/>
      <c r="J109" s="369"/>
      <c r="K109" s="609"/>
      <c r="L109" s="59"/>
      <c r="M109" s="17"/>
    </row>
    <row r="110" spans="1:13" ht="13" thickBot="1" x14ac:dyDescent="0.3">
      <c r="A110" s="14"/>
      <c r="B110" s="57"/>
      <c r="C110" s="381">
        <f>'(1) Übersicht'!E25</f>
        <v>0</v>
      </c>
      <c r="D110" s="376"/>
      <c r="E110" s="373"/>
      <c r="F110" s="373"/>
      <c r="G110" s="373"/>
      <c r="H110" s="373"/>
      <c r="I110" s="373"/>
      <c r="J110" s="373"/>
      <c r="K110" s="609"/>
      <c r="L110" s="59"/>
      <c r="M110" s="17"/>
    </row>
    <row r="111" spans="1:13" ht="27.75" customHeight="1" thickBot="1" x14ac:dyDescent="0.3">
      <c r="A111" s="14"/>
      <c r="B111" s="57"/>
      <c r="C111" s="533" t="s">
        <v>107</v>
      </c>
      <c r="D111" s="534"/>
      <c r="E111" s="534"/>
      <c r="F111" s="534"/>
      <c r="G111" s="534"/>
      <c r="H111" s="534"/>
      <c r="I111" s="534"/>
      <c r="J111" s="534"/>
      <c r="K111" s="535"/>
      <c r="L111" s="59"/>
      <c r="M111" s="27"/>
    </row>
    <row r="112" spans="1:13" ht="13.5" thickBot="1" x14ac:dyDescent="0.3">
      <c r="A112" s="14"/>
      <c r="B112" s="57"/>
      <c r="C112" s="382"/>
      <c r="D112" s="340">
        <f>'(1) Übersicht'!G52</f>
        <v>0</v>
      </c>
      <c r="E112" s="340">
        <f>'(1) Übersicht'!I52</f>
        <v>0</v>
      </c>
      <c r="F112" s="340">
        <f>'(1) Übersicht'!K52</f>
        <v>0</v>
      </c>
      <c r="G112" s="340">
        <f>'(1) Übersicht'!M52</f>
        <v>0</v>
      </c>
      <c r="H112" s="340">
        <f>'(1) Übersicht'!O52</f>
        <v>0</v>
      </c>
      <c r="I112" s="340">
        <f>'(1) Übersicht'!Q52</f>
        <v>0</v>
      </c>
      <c r="J112" s="340">
        <f>'(1) Übersicht'!S52</f>
        <v>0</v>
      </c>
      <c r="K112" s="610"/>
      <c r="L112" s="59"/>
      <c r="M112" s="27"/>
    </row>
    <row r="113" spans="1:13" ht="13" x14ac:dyDescent="0.25">
      <c r="A113" s="14"/>
      <c r="B113" s="57"/>
      <c r="C113" s="354"/>
      <c r="D113" s="344"/>
      <c r="E113" s="344"/>
      <c r="F113" s="344"/>
      <c r="G113" s="344"/>
      <c r="H113" s="344"/>
      <c r="I113" s="344"/>
      <c r="J113" s="344"/>
      <c r="K113" s="595"/>
      <c r="L113" s="59"/>
      <c r="M113" s="27"/>
    </row>
    <row r="114" spans="1:13" ht="13" x14ac:dyDescent="0.25">
      <c r="A114" s="14"/>
      <c r="B114" s="57"/>
      <c r="C114" s="347" t="s">
        <v>2</v>
      </c>
      <c r="D114" s="78">
        <f>SUM(D87:D112)</f>
        <v>0</v>
      </c>
      <c r="E114" s="78">
        <f t="shared" ref="E114:J114" si="18">SUM(E87:E112)</f>
        <v>0</v>
      </c>
      <c r="F114" s="78">
        <f t="shared" si="18"/>
        <v>0</v>
      </c>
      <c r="G114" s="78">
        <f t="shared" si="18"/>
        <v>0</v>
      </c>
      <c r="H114" s="78">
        <f t="shared" si="18"/>
        <v>0</v>
      </c>
      <c r="I114" s="78">
        <f t="shared" si="18"/>
        <v>0</v>
      </c>
      <c r="J114" s="78">
        <f t="shared" si="18"/>
        <v>0</v>
      </c>
      <c r="K114" s="611"/>
      <c r="L114" s="60"/>
      <c r="M114" s="513"/>
    </row>
    <row r="115" spans="1:13" ht="42" customHeight="1" x14ac:dyDescent="0.25">
      <c r="A115" s="14"/>
      <c r="B115" s="359"/>
      <c r="C115" s="355"/>
      <c r="D115" s="356" t="str">
        <f>IF(D87&gt;D66,"Check amount requested","")</f>
        <v/>
      </c>
      <c r="E115" s="356" t="str">
        <f t="shared" ref="E115:J115" si="19">IF(E87&gt;E66,"Check amount requested","")</f>
        <v/>
      </c>
      <c r="F115" s="356" t="str">
        <f t="shared" si="19"/>
        <v/>
      </c>
      <c r="G115" s="356" t="str">
        <f t="shared" si="19"/>
        <v/>
      </c>
      <c r="H115" s="356" t="str">
        <f t="shared" si="19"/>
        <v/>
      </c>
      <c r="I115" s="356" t="str">
        <f t="shared" si="19"/>
        <v/>
      </c>
      <c r="J115" s="356" t="str">
        <f t="shared" si="19"/>
        <v/>
      </c>
      <c r="K115" s="612"/>
      <c r="L115" s="360"/>
      <c r="M115" s="514"/>
    </row>
    <row r="116" spans="1:13" ht="42" customHeight="1" x14ac:dyDescent="0.25">
      <c r="A116" s="14"/>
      <c r="B116" s="358"/>
      <c r="C116" s="346"/>
      <c r="D116" s="357" t="str">
        <f>IF(D82&lt;&gt;D114,"Check Totals","")</f>
        <v/>
      </c>
      <c r="E116" s="357" t="str">
        <f t="shared" ref="E116:J116" si="20">IF(E82&lt;&gt;E114,"Check Totals","")</f>
        <v/>
      </c>
      <c r="F116" s="357" t="str">
        <f t="shared" si="20"/>
        <v/>
      </c>
      <c r="G116" s="357" t="str">
        <f t="shared" si="20"/>
        <v/>
      </c>
      <c r="H116" s="357" t="str">
        <f t="shared" si="20"/>
        <v/>
      </c>
      <c r="I116" s="357" t="str">
        <f t="shared" si="20"/>
        <v/>
      </c>
      <c r="J116" s="357" t="str">
        <f t="shared" si="20"/>
        <v/>
      </c>
      <c r="K116" s="613"/>
      <c r="L116" s="62"/>
      <c r="M116" s="515"/>
    </row>
    <row r="117" spans="1:13" ht="17.25" customHeight="1" x14ac:dyDescent="0.25">
      <c r="A117" s="12"/>
      <c r="B117" s="36"/>
      <c r="C117" s="134" t="s">
        <v>10</v>
      </c>
      <c r="D117" s="134"/>
      <c r="E117" s="135"/>
      <c r="F117" s="135"/>
      <c r="G117" s="135"/>
      <c r="H117" s="135"/>
      <c r="I117" s="135"/>
      <c r="J117" s="135"/>
      <c r="K117" s="614"/>
      <c r="L117" s="136"/>
      <c r="M117" s="12"/>
    </row>
    <row r="118" spans="1:13" ht="11.25" customHeight="1" x14ac:dyDescent="0.25">
      <c r="A118" s="12"/>
      <c r="B118" s="43"/>
      <c r="C118" s="516" t="s">
        <v>110</v>
      </c>
      <c r="D118" s="517"/>
      <c r="E118" s="517"/>
      <c r="F118" s="517"/>
      <c r="G118" s="517"/>
      <c r="H118" s="517"/>
      <c r="I118" s="517"/>
      <c r="J118" s="517"/>
      <c r="K118" s="518"/>
      <c r="L118" s="137"/>
      <c r="M118" s="12"/>
    </row>
    <row r="119" spans="1:13" x14ac:dyDescent="0.25">
      <c r="A119" s="10"/>
      <c r="B119" s="138"/>
      <c r="C119" s="10"/>
      <c r="D119" s="10"/>
      <c r="E119" s="10"/>
      <c r="F119" s="10"/>
      <c r="G119" s="10"/>
      <c r="H119" s="10"/>
      <c r="I119" s="10"/>
      <c r="J119" s="10"/>
      <c r="K119" s="615"/>
      <c r="L119" s="138"/>
      <c r="M119" s="10"/>
    </row>
    <row r="120" spans="1:13" hidden="1" x14ac:dyDescent="0.25">
      <c r="B120" s="85"/>
      <c r="C120"/>
      <c r="D120"/>
      <c r="E120"/>
      <c r="F120"/>
      <c r="G120"/>
      <c r="H120"/>
      <c r="I120"/>
      <c r="J120"/>
      <c r="K120" s="30"/>
      <c r="L120" s="85"/>
      <c r="M120"/>
    </row>
    <row r="121" spans="1:13" x14ac:dyDescent="0.25"/>
  </sheetData>
  <sheetProtection algorithmName="SHA-512" hashValue="1KOHFpgDDvaY+swPkBuh5ShgpePMWnH9njmG/JBbgNjO214uUz0CiukHfAAJ3MP+JtPj5J0UGrAfT7ZWp4fg6w==" saltValue="USY9UIY5kcVOGYmrfWjVBg==" spinCount="100000" sheet="1" selectLockedCells="1"/>
  <mergeCells count="11">
    <mergeCell ref="M55:M57"/>
    <mergeCell ref="C118:K118"/>
    <mergeCell ref="M114:M116"/>
    <mergeCell ref="B2:L5"/>
    <mergeCell ref="D11:J11"/>
    <mergeCell ref="D69:J69"/>
    <mergeCell ref="M24:M26"/>
    <mergeCell ref="C84:K84"/>
    <mergeCell ref="D62:J62"/>
    <mergeCell ref="C52:K52"/>
    <mergeCell ref="C111:K111"/>
  </mergeCells>
  <conditionalFormatting sqref="D82:J82">
    <cfRule type="expression" dxfId="9" priority="1">
      <formula>D82&lt;&gt;D64</formula>
    </cfRule>
  </conditionalFormatting>
  <conditionalFormatting sqref="D87:J87">
    <cfRule type="expression" dxfId="8" priority="5">
      <formula>D87&gt;D66</formula>
    </cfRule>
  </conditionalFormatting>
  <conditionalFormatting sqref="D114:J114">
    <cfRule type="expression" dxfId="7" priority="4">
      <formula>D114&lt;&gt;D82</formula>
    </cfRule>
  </conditionalFormatting>
  <conditionalFormatting sqref="D55:K55">
    <cfRule type="expression" dxfId="6" priority="2">
      <formula>D55&lt;&gt;D24</formula>
    </cfRule>
  </conditionalFormatting>
  <conditionalFormatting sqref="K112">
    <cfRule type="expression" dxfId="5" priority="6">
      <formula>$K$55&lt;&gt;$K$24</formula>
    </cfRule>
  </conditionalFormatting>
  <conditionalFormatting sqref="K29:L29">
    <cfRule type="expression" dxfId="4" priority="34">
      <formula>AND(#REF!="Pilot-/Demonstrationsprojekt (P+D)",#REF!&gt;0.4)</formula>
    </cfRule>
  </conditionalFormatting>
  <conditionalFormatting sqref="K87:L87 K89:L98">
    <cfRule type="expression" dxfId="3" priority="13">
      <formula>AND(#REF!="Pilot-/Demonstrationsprojekt (P+D)",#REF!&gt;0.4)</formula>
    </cfRule>
  </conditionalFormatting>
  <pageMargins left="0.23622047244094491" right="0.23622047244094491" top="0.74803149606299213" bottom="0.74803149606299213" header="0.31496062992125984" footer="0.31496062992125984"/>
  <pageSetup paperSize="9" scale="86" orientation="landscape" r:id="rId1"/>
  <headerFooter>
    <oddHeader>&amp;C&amp;"Arial,Fett"&amp;14Zeitliche Verteilung der Projektkosten und deren Finanzierung</oddHeader>
  </headerFooter>
  <customProperties>
    <customPr name="_pios_id" r:id="rId2"/>
  </customProperties>
  <ignoredErrors>
    <ignoredError sqref="D28 E28:J28 E86:J86 D63:D65 E63:E65 F63:J65 D66:J66" unlockedFormula="1"/>
  </ignoredErrors>
  <extLst>
    <ext xmlns:x14="http://schemas.microsoft.com/office/spreadsheetml/2009/9/main" uri="{78C0D931-6437-407d-A8EE-F0AAD7539E65}">
      <x14:conditionalFormattings>
        <x14:conditionalFormatting xmlns:xm="http://schemas.microsoft.com/office/excel/2006/main">
          <x14:cfRule type="expression" priority="3" id="{004C9059-CA83-40B7-AA69-CDF0FD5A2869}">
            <xm:f>D29&gt;'(1) Übersicht'!$E$54</xm:f>
            <x14:dxf>
              <fill>
                <patternFill>
                  <bgColor rgb="FFFF0000"/>
                </patternFill>
              </fill>
            </x14:dxf>
          </x14:cfRule>
          <xm:sqref>D29:J29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2CC93-2145-44B4-91FD-F86BD95EED97}">
  <dimension ref="A1:XFC82"/>
  <sheetViews>
    <sheetView showWhiteSpace="0" view="pageLayout" topLeftCell="A5" zoomScaleNormal="110" workbookViewId="0">
      <selection activeCell="E20" sqref="E20"/>
    </sheetView>
  </sheetViews>
  <sheetFormatPr baseColWidth="10" defaultColWidth="0" defaultRowHeight="12.5" zeroHeight="1" x14ac:dyDescent="0.25"/>
  <cols>
    <col min="1" max="1" width="10.453125" customWidth="1"/>
    <col min="2" max="2" width="2.453125" customWidth="1"/>
    <col min="3" max="3" width="25.26953125" customWidth="1"/>
    <col min="4" max="4" width="31" customWidth="1"/>
    <col min="5" max="5" width="17.1796875" customWidth="1"/>
    <col min="6" max="6" width="12.7265625" customWidth="1"/>
    <col min="7" max="7" width="22.26953125" customWidth="1"/>
    <col min="8" max="8" width="12.7265625" style="85" customWidth="1"/>
    <col min="9" max="9" width="12.7265625" customWidth="1"/>
    <col min="10" max="10" width="12.7265625" style="85" customWidth="1"/>
    <col min="11" max="12" width="12.7265625" customWidth="1"/>
    <col min="13" max="15" width="12.7265625" style="85" customWidth="1"/>
    <col min="16" max="24" width="12.7265625" customWidth="1"/>
    <col min="25" max="29" width="12.7265625" hidden="1" customWidth="1"/>
    <col min="30" max="30" width="4" customWidth="1"/>
    <col min="31" max="31" width="8.7265625" customWidth="1"/>
    <col min="32" max="16380" width="2.1796875" hidden="1" customWidth="1"/>
    <col min="16381" max="16381" width="3.7265625" hidden="1" customWidth="1"/>
    <col min="16382" max="16382" width="4.7265625" hidden="1" customWidth="1"/>
    <col min="16383" max="16383" width="3" hidden="1" customWidth="1"/>
    <col min="16384" max="16384" width="5.453125" hidden="1" customWidth="1"/>
  </cols>
  <sheetData>
    <row r="1" spans="1:31" ht="23" hidden="1" x14ac:dyDescent="0.25">
      <c r="A1" s="85"/>
      <c r="B1" s="85"/>
      <c r="C1" s="85"/>
      <c r="D1" s="85"/>
      <c r="E1" s="85"/>
      <c r="F1" s="85"/>
      <c r="G1" s="85"/>
      <c r="I1" s="85"/>
      <c r="K1" s="85"/>
      <c r="L1" s="85"/>
      <c r="P1" s="85"/>
      <c r="Q1" s="221"/>
      <c r="Z1" s="221"/>
      <c r="AA1" s="221"/>
      <c r="AB1" s="85"/>
      <c r="AC1" s="85"/>
      <c r="AD1" s="85"/>
      <c r="AE1" s="85"/>
    </row>
    <row r="2" spans="1:31" hidden="1" x14ac:dyDescent="0.25">
      <c r="A2" s="85"/>
      <c r="B2" s="85"/>
      <c r="C2" s="85"/>
      <c r="D2" s="85"/>
      <c r="E2" s="85"/>
      <c r="F2" s="85"/>
      <c r="G2" s="85"/>
      <c r="I2" s="85"/>
      <c r="K2" s="85"/>
      <c r="L2" s="85"/>
      <c r="P2" s="85"/>
      <c r="Q2" s="85"/>
      <c r="Z2" s="85"/>
      <c r="AA2" s="85"/>
      <c r="AB2" s="85"/>
      <c r="AC2" s="85"/>
      <c r="AD2" s="85"/>
      <c r="AE2" s="85"/>
    </row>
    <row r="3" spans="1:31" hidden="1" x14ac:dyDescent="0.25">
      <c r="A3" s="85"/>
      <c r="B3" s="85"/>
      <c r="C3" s="85"/>
      <c r="D3" s="85"/>
      <c r="E3" s="85"/>
      <c r="F3" s="85"/>
      <c r="G3" s="85"/>
      <c r="I3" s="85"/>
      <c r="K3" s="85"/>
      <c r="L3" s="85"/>
      <c r="P3" s="85"/>
      <c r="Q3" s="85"/>
      <c r="Z3" s="85"/>
      <c r="AA3" s="85"/>
      <c r="AB3" s="85"/>
      <c r="AC3" s="85"/>
      <c r="AD3" s="85"/>
      <c r="AE3" s="85"/>
    </row>
    <row r="4" spans="1:31" hidden="1" x14ac:dyDescent="0.25">
      <c r="A4" s="299"/>
      <c r="B4" s="300"/>
      <c r="C4" s="300"/>
      <c r="D4" s="300"/>
      <c r="E4" s="300"/>
      <c r="F4" s="300"/>
      <c r="G4" s="300"/>
      <c r="H4" s="300"/>
      <c r="I4" s="300"/>
      <c r="J4" s="300"/>
      <c r="K4" s="300"/>
      <c r="L4" s="300"/>
      <c r="M4" s="300"/>
      <c r="N4" s="300"/>
      <c r="O4" s="300"/>
      <c r="P4" s="300"/>
      <c r="Q4" s="300"/>
      <c r="R4" s="85"/>
      <c r="S4" s="85"/>
      <c r="T4" s="85"/>
      <c r="U4" s="85"/>
      <c r="V4" s="85"/>
      <c r="W4" s="85"/>
      <c r="X4" s="85"/>
      <c r="Y4" s="85"/>
      <c r="Z4" s="300"/>
      <c r="AA4" s="300"/>
      <c r="AB4" s="85"/>
      <c r="AC4" s="85"/>
      <c r="AD4" s="85"/>
      <c r="AE4" s="85"/>
    </row>
    <row r="5" spans="1:31" ht="12.75" customHeight="1" x14ac:dyDescent="0.25">
      <c r="A5" s="402" t="s">
        <v>79</v>
      </c>
      <c r="B5" s="402"/>
      <c r="C5" s="402"/>
      <c r="D5" s="402"/>
      <c r="E5" s="402"/>
      <c r="F5" s="402"/>
      <c r="G5" s="402"/>
      <c r="H5" s="402"/>
      <c r="I5" s="402"/>
      <c r="J5" s="402"/>
      <c r="K5" s="402"/>
      <c r="L5" s="402"/>
      <c r="M5" s="402"/>
      <c r="N5" s="402"/>
      <c r="O5" s="402"/>
      <c r="P5" s="402"/>
      <c r="Q5" s="85"/>
      <c r="R5" s="85"/>
      <c r="S5" s="85"/>
      <c r="T5" s="85"/>
      <c r="U5" s="85"/>
      <c r="V5" s="85"/>
      <c r="W5" s="85"/>
      <c r="X5" s="85"/>
      <c r="Y5" s="85"/>
      <c r="Z5" s="85"/>
      <c r="AA5" s="85"/>
      <c r="AB5" s="85"/>
      <c r="AC5" s="85"/>
      <c r="AD5" s="85"/>
      <c r="AE5" s="85"/>
    </row>
    <row r="6" spans="1:31" ht="11.15" customHeight="1" x14ac:dyDescent="0.25">
      <c r="A6" s="402"/>
      <c r="B6" s="402"/>
      <c r="C6" s="402"/>
      <c r="D6" s="402"/>
      <c r="E6" s="402"/>
      <c r="F6" s="402"/>
      <c r="G6" s="402"/>
      <c r="H6" s="402"/>
      <c r="I6" s="402"/>
      <c r="J6" s="402"/>
      <c r="K6" s="402"/>
      <c r="L6" s="402"/>
      <c r="M6" s="402"/>
      <c r="N6" s="402"/>
      <c r="O6" s="402"/>
      <c r="P6" s="402"/>
      <c r="Q6" s="221"/>
      <c r="R6" s="85"/>
      <c r="S6" s="85"/>
      <c r="T6" s="85"/>
      <c r="U6" s="85"/>
      <c r="V6" s="85"/>
      <c r="W6" s="85"/>
      <c r="X6" s="85"/>
      <c r="Y6" s="85"/>
      <c r="Z6" s="221"/>
      <c r="AA6" s="221"/>
      <c r="AB6" s="85"/>
      <c r="AC6" s="85"/>
      <c r="AD6" s="85"/>
      <c r="AE6" s="85"/>
    </row>
    <row r="7" spans="1:31" ht="9.65" customHeight="1" x14ac:dyDescent="0.25">
      <c r="A7" s="402"/>
      <c r="B7" s="402"/>
      <c r="C7" s="402"/>
      <c r="D7" s="402"/>
      <c r="E7" s="402"/>
      <c r="F7" s="402"/>
      <c r="G7" s="402"/>
      <c r="H7" s="402"/>
      <c r="I7" s="402"/>
      <c r="J7" s="402"/>
      <c r="K7" s="402"/>
      <c r="L7" s="402"/>
      <c r="M7" s="402"/>
      <c r="N7" s="402"/>
      <c r="O7" s="402"/>
      <c r="P7" s="402"/>
      <c r="Q7" s="221"/>
      <c r="R7" s="85"/>
      <c r="S7" s="85"/>
      <c r="T7" s="85"/>
      <c r="U7" s="85"/>
      <c r="V7" s="85"/>
      <c r="W7" s="85"/>
      <c r="X7" s="85"/>
      <c r="Y7" s="85"/>
      <c r="Z7" s="221"/>
      <c r="AA7" s="221"/>
      <c r="AB7" s="85"/>
      <c r="AC7" s="85"/>
      <c r="AD7" s="85"/>
      <c r="AE7" s="85"/>
    </row>
    <row r="8" spans="1:31" ht="6.75" customHeight="1" x14ac:dyDescent="0.25">
      <c r="A8" s="403"/>
      <c r="B8" s="403"/>
      <c r="C8" s="403"/>
      <c r="D8" s="403"/>
      <c r="E8" s="403"/>
      <c r="F8" s="403"/>
      <c r="G8" s="403"/>
      <c r="H8" s="403"/>
      <c r="I8" s="403"/>
      <c r="J8" s="403"/>
      <c r="K8" s="403"/>
      <c r="L8" s="403"/>
      <c r="M8" s="403"/>
      <c r="N8" s="403"/>
      <c r="O8" s="403"/>
      <c r="P8" s="403"/>
      <c r="Q8" s="221"/>
      <c r="R8" s="85"/>
      <c r="S8" s="85"/>
      <c r="T8" s="85"/>
      <c r="U8" s="85"/>
      <c r="V8" s="85"/>
      <c r="W8" s="85"/>
      <c r="X8" s="85"/>
      <c r="Y8" s="85"/>
      <c r="Z8" s="221"/>
      <c r="AA8" s="221"/>
      <c r="AB8" s="85"/>
      <c r="AC8" s="85"/>
      <c r="AD8" s="85"/>
      <c r="AE8" s="85"/>
    </row>
    <row r="9" spans="1:31" ht="3.75" customHeight="1" x14ac:dyDescent="0.25">
      <c r="A9" s="37"/>
      <c r="B9" s="88"/>
      <c r="C9" s="13"/>
      <c r="D9" s="13"/>
      <c r="E9" s="13"/>
      <c r="F9" s="13"/>
      <c r="G9" s="13"/>
      <c r="H9" s="88"/>
      <c r="I9" s="13"/>
      <c r="J9" s="88"/>
      <c r="K9" s="13"/>
      <c r="L9" s="13"/>
      <c r="M9" s="88"/>
      <c r="N9" s="88"/>
      <c r="O9" s="88"/>
      <c r="P9" s="28"/>
      <c r="Q9" s="84"/>
      <c r="R9" s="85"/>
      <c r="S9" s="85"/>
      <c r="T9" s="85"/>
      <c r="U9" s="85"/>
      <c r="V9" s="85"/>
      <c r="W9" s="85"/>
      <c r="X9" s="85"/>
      <c r="Y9" s="85"/>
      <c r="Z9" s="84"/>
      <c r="AA9" s="84"/>
      <c r="AB9" s="85"/>
      <c r="AC9" s="85"/>
      <c r="AD9" s="85"/>
      <c r="AE9" s="85"/>
    </row>
    <row r="10" spans="1:31" ht="12.75" customHeight="1" x14ac:dyDescent="0.25">
      <c r="A10" s="43"/>
      <c r="B10" s="541" t="s">
        <v>80</v>
      </c>
      <c r="C10" s="542"/>
      <c r="D10" s="542"/>
      <c r="E10" s="542"/>
      <c r="F10" s="542"/>
      <c r="G10" s="542"/>
      <c r="H10" s="542"/>
      <c r="I10" s="542"/>
      <c r="J10" s="542"/>
      <c r="K10" s="542"/>
      <c r="L10" s="542"/>
      <c r="M10" s="542"/>
      <c r="N10" s="542"/>
      <c r="O10" s="542"/>
      <c r="P10" s="543"/>
      <c r="Q10" s="266"/>
      <c r="R10" s="85"/>
      <c r="S10" s="85"/>
      <c r="T10" s="85"/>
      <c r="U10" s="85"/>
      <c r="V10" s="85"/>
      <c r="W10" s="85"/>
      <c r="X10" s="85"/>
      <c r="Y10" s="85"/>
      <c r="Z10" s="266"/>
      <c r="AA10" s="266"/>
      <c r="AB10" s="85"/>
      <c r="AC10" s="85"/>
      <c r="AD10" s="85"/>
      <c r="AE10" s="85"/>
    </row>
    <row r="11" spans="1:31" ht="153.75" customHeight="1" x14ac:dyDescent="0.25">
      <c r="A11" s="43"/>
      <c r="B11" s="544"/>
      <c r="C11" s="545"/>
      <c r="D11" s="545"/>
      <c r="E11" s="545"/>
      <c r="F11" s="545"/>
      <c r="G11" s="545"/>
      <c r="H11" s="545"/>
      <c r="I11" s="545"/>
      <c r="J11" s="545"/>
      <c r="K11" s="545"/>
      <c r="L11" s="545"/>
      <c r="M11" s="545"/>
      <c r="N11" s="545"/>
      <c r="O11" s="545"/>
      <c r="P11" s="546"/>
      <c r="Q11" s="266"/>
      <c r="R11" s="85"/>
      <c r="S11" s="85"/>
      <c r="T11" s="85"/>
      <c r="U11" s="85"/>
      <c r="V11" s="85"/>
      <c r="W11" s="85"/>
      <c r="X11" s="85"/>
      <c r="Y11" s="85"/>
      <c r="Z11" s="266"/>
      <c r="AA11" s="266"/>
      <c r="AB11" s="85"/>
      <c r="AC11" s="85"/>
      <c r="AD11" s="85"/>
      <c r="AE11" s="85"/>
    </row>
    <row r="12" spans="1:31" s="30" customFormat="1" ht="15.75" customHeight="1" x14ac:dyDescent="0.35">
      <c r="A12" s="12"/>
      <c r="B12" s="16"/>
      <c r="C12" s="301"/>
      <c r="D12" s="267"/>
      <c r="E12" s="267"/>
      <c r="F12" s="267"/>
      <c r="G12" s="268"/>
      <c r="H12" s="85"/>
      <c r="I12" s="85"/>
      <c r="J12" s="85"/>
      <c r="K12" s="86"/>
      <c r="L12" s="84"/>
      <c r="M12" s="84"/>
      <c r="N12" s="84"/>
      <c r="O12" s="84"/>
      <c r="P12" s="85"/>
      <c r="Q12" s="226"/>
      <c r="R12" s="223"/>
      <c r="S12" s="223"/>
      <c r="T12" s="223"/>
      <c r="U12" s="223"/>
      <c r="V12" s="223"/>
      <c r="W12" s="223"/>
      <c r="X12" s="223"/>
      <c r="Y12" s="223"/>
      <c r="Z12" s="226"/>
      <c r="AA12" s="226"/>
      <c r="AB12" s="223"/>
      <c r="AC12" s="223"/>
      <c r="AD12" s="223"/>
      <c r="AE12" s="223"/>
    </row>
    <row r="13" spans="1:31" s="85" customFormat="1" ht="12.65" customHeight="1" x14ac:dyDescent="0.25">
      <c r="A13" s="14"/>
      <c r="B13" s="115"/>
      <c r="C13" s="116"/>
      <c r="D13" s="302"/>
      <c r="E13" s="93"/>
      <c r="F13" s="93"/>
      <c r="G13" s="93"/>
      <c r="H13" s="303"/>
    </row>
    <row r="14" spans="1:31" s="85" customFormat="1" ht="15.5" x14ac:dyDescent="0.25">
      <c r="A14" s="14"/>
      <c r="B14" s="119"/>
      <c r="C14" s="52" t="s">
        <v>81</v>
      </c>
      <c r="D14" s="84"/>
      <c r="H14" s="167"/>
    </row>
    <row r="15" spans="1:31" s="85" customFormat="1" ht="13" x14ac:dyDescent="0.25">
      <c r="A15" s="14"/>
      <c r="B15" s="119"/>
      <c r="C15" s="200" t="s">
        <v>82</v>
      </c>
      <c r="D15" s="84"/>
      <c r="E15" s="200"/>
      <c r="F15" s="200"/>
      <c r="G15" s="200"/>
      <c r="H15" s="167"/>
    </row>
    <row r="16" spans="1:31" s="85" customFormat="1" ht="15.5" x14ac:dyDescent="0.3">
      <c r="A16" s="14"/>
      <c r="B16" s="119"/>
      <c r="C16" s="52"/>
      <c r="D16" s="84"/>
      <c r="E16" s="304" t="s">
        <v>83</v>
      </c>
      <c r="F16" s="305"/>
      <c r="G16" s="306" t="s">
        <v>84</v>
      </c>
      <c r="H16" s="167"/>
    </row>
    <row r="17" spans="1:8" s="85" customFormat="1" x14ac:dyDescent="0.25">
      <c r="A17" s="14"/>
      <c r="B17" s="48"/>
      <c r="C17" s="37"/>
      <c r="D17" s="36"/>
      <c r="E17" s="122"/>
      <c r="F17" s="123"/>
      <c r="G17" s="114"/>
      <c r="H17" s="167"/>
    </row>
    <row r="18" spans="1:8" s="85" customFormat="1" ht="13" customHeight="1" x14ac:dyDescent="0.3">
      <c r="A18" s="14"/>
      <c r="B18" s="48"/>
      <c r="C18" s="90" t="s">
        <v>8</v>
      </c>
      <c r="D18" s="90"/>
      <c r="E18" s="124">
        <f>'(1) Übersicht'!E35</f>
        <v>0</v>
      </c>
      <c r="F18" s="204"/>
      <c r="G18" s="124">
        <f>'(2) Investitionskosten'!G6</f>
        <v>0</v>
      </c>
      <c r="H18" s="167"/>
    </row>
    <row r="19" spans="1:8" s="85" customFormat="1" ht="12.65" customHeight="1" x14ac:dyDescent="0.3">
      <c r="A19" s="14"/>
      <c r="B19" s="48"/>
      <c r="C19" s="90"/>
      <c r="D19" s="305"/>
      <c r="E19" s="307"/>
      <c r="F19" s="212"/>
      <c r="G19" s="212"/>
      <c r="H19" s="167"/>
    </row>
    <row r="20" spans="1:8" s="85" customFormat="1" ht="34" customHeight="1" x14ac:dyDescent="0.3">
      <c r="A20" s="14"/>
      <c r="B20" s="48"/>
      <c r="C20" s="547" t="s">
        <v>124</v>
      </c>
      <c r="D20" s="548"/>
      <c r="E20" s="313"/>
      <c r="F20" s="212"/>
      <c r="G20" s="313"/>
      <c r="H20" s="167"/>
    </row>
    <row r="21" spans="1:8" s="85" customFormat="1" ht="13" x14ac:dyDescent="0.3">
      <c r="A21" s="14"/>
      <c r="B21" s="48"/>
      <c r="C21" s="90"/>
      <c r="D21" s="305"/>
      <c r="E21" s="207"/>
      <c r="F21" s="207"/>
      <c r="G21" s="208"/>
      <c r="H21" s="167"/>
    </row>
    <row r="22" spans="1:8" s="85" customFormat="1" ht="30" customHeight="1" x14ac:dyDescent="0.3">
      <c r="A22" s="14"/>
      <c r="B22" s="48"/>
      <c r="C22" s="549" t="s">
        <v>120</v>
      </c>
      <c r="D22" s="550"/>
      <c r="E22" s="124">
        <f>E63</f>
        <v>0</v>
      </c>
      <c r="F22" s="204"/>
      <c r="G22" s="308" t="s">
        <v>85</v>
      </c>
      <c r="H22" s="167"/>
    </row>
    <row r="23" spans="1:8" s="85" customFormat="1" ht="13" x14ac:dyDescent="0.3">
      <c r="A23" s="14"/>
      <c r="B23" s="48"/>
      <c r="C23" s="309"/>
      <c r="D23" s="305"/>
      <c r="E23" s="207"/>
      <c r="F23" s="207"/>
      <c r="G23" s="208"/>
      <c r="H23" s="167"/>
    </row>
    <row r="24" spans="1:8" s="85" customFormat="1" ht="23.25" customHeight="1" x14ac:dyDescent="0.3">
      <c r="A24" s="14"/>
      <c r="B24" s="48"/>
      <c r="C24" s="551" t="s">
        <v>86</v>
      </c>
      <c r="D24" s="552"/>
      <c r="E24" s="124">
        <f>E18+E20</f>
        <v>0</v>
      </c>
      <c r="F24" s="207"/>
      <c r="G24" s="124">
        <f>G18+G20</f>
        <v>0</v>
      </c>
      <c r="H24" s="167"/>
    </row>
    <row r="25" spans="1:8" s="85" customFormat="1" ht="13" x14ac:dyDescent="0.3">
      <c r="A25" s="14"/>
      <c r="B25" s="48"/>
      <c r="C25" s="305"/>
      <c r="D25" s="305"/>
      <c r="E25" s="207"/>
      <c r="F25" s="207"/>
      <c r="G25" s="208"/>
      <c r="H25" s="167"/>
    </row>
    <row r="26" spans="1:8" s="85" customFormat="1" ht="13" customHeight="1" x14ac:dyDescent="0.3">
      <c r="A26" s="14"/>
      <c r="B26" s="48"/>
      <c r="C26" s="536" t="s">
        <v>87</v>
      </c>
      <c r="D26" s="537"/>
      <c r="E26" s="538">
        <f>E24-E22-G24</f>
        <v>0</v>
      </c>
      <c r="F26" s="539"/>
      <c r="G26" s="540"/>
      <c r="H26" s="167"/>
    </row>
    <row r="27" spans="1:8" s="85" customFormat="1" ht="12.65" customHeight="1" x14ac:dyDescent="0.3">
      <c r="A27" s="14"/>
      <c r="B27" s="48"/>
      <c r="C27" s="310"/>
      <c r="D27" s="305"/>
      <c r="E27" s="311"/>
      <c r="F27" s="212"/>
      <c r="G27" s="212"/>
      <c r="H27" s="167"/>
    </row>
    <row r="28" spans="1:8" s="85" customFormat="1" ht="13" x14ac:dyDescent="0.3">
      <c r="A28" s="14"/>
      <c r="B28" s="48"/>
      <c r="C28" s="536" t="s">
        <v>88</v>
      </c>
      <c r="D28" s="537"/>
      <c r="E28" s="554" t="e">
        <f>E26/E24</f>
        <v>#DIV/0!</v>
      </c>
      <c r="F28" s="555"/>
      <c r="G28" s="556"/>
      <c r="H28" s="167"/>
    </row>
    <row r="29" spans="1:8" s="85" customFormat="1" ht="15" customHeight="1" x14ac:dyDescent="0.3">
      <c r="A29" s="14"/>
      <c r="B29" s="48"/>
      <c r="C29" s="52"/>
      <c r="D29" s="306"/>
      <c r="E29" s="311"/>
      <c r="G29" s="207"/>
      <c r="H29" s="167"/>
    </row>
    <row r="30" spans="1:8" s="90" customFormat="1" ht="13" x14ac:dyDescent="0.3">
      <c r="A30" s="21"/>
      <c r="B30" s="126"/>
      <c r="C30" s="547" t="s">
        <v>125</v>
      </c>
      <c r="D30" s="548"/>
      <c r="E30" s="538" t="e">
        <f>IF(E28&gt;=0.1,"Ja","Nein")</f>
        <v>#DIV/0!</v>
      </c>
      <c r="F30" s="539"/>
      <c r="G30" s="540"/>
      <c r="H30" s="167"/>
    </row>
    <row r="31" spans="1:8" s="90" customFormat="1" ht="13" x14ac:dyDescent="0.3">
      <c r="A31" s="21"/>
      <c r="B31" s="126"/>
      <c r="C31" s="127"/>
      <c r="E31" s="213"/>
      <c r="F31" s="213"/>
      <c r="G31" s="213"/>
      <c r="H31" s="167"/>
    </row>
    <row r="32" spans="1:8" s="85" customFormat="1" ht="81" customHeight="1" x14ac:dyDescent="0.25">
      <c r="A32" s="86"/>
      <c r="B32" s="102"/>
      <c r="C32" s="557" t="s">
        <v>126</v>
      </c>
      <c r="D32" s="557"/>
      <c r="E32" s="557"/>
      <c r="F32" s="557"/>
      <c r="G32" s="557"/>
      <c r="H32" s="558"/>
    </row>
    <row r="33" spans="2:30" s="85" customFormat="1" ht="13" thickBot="1" x14ac:dyDescent="0.3"/>
    <row r="34" spans="2:30" s="85" customFormat="1" ht="23.15" customHeight="1" thickBot="1" x14ac:dyDescent="0.3">
      <c r="B34" s="459" t="s">
        <v>89</v>
      </c>
      <c r="C34" s="460"/>
      <c r="D34" s="460"/>
      <c r="E34" s="460"/>
      <c r="F34" s="460"/>
      <c r="G34" s="460"/>
      <c r="H34" s="461"/>
    </row>
    <row r="35" spans="2:30" s="85" customFormat="1" ht="13" x14ac:dyDescent="0.3">
      <c r="B35" s="101"/>
      <c r="C35" s="90"/>
      <c r="H35" s="100"/>
    </row>
    <row r="36" spans="2:30" s="85" customFormat="1" ht="37.5" customHeight="1" x14ac:dyDescent="0.25">
      <c r="B36" s="101"/>
      <c r="C36" s="553" t="s">
        <v>90</v>
      </c>
      <c r="D36" s="553"/>
      <c r="E36" s="553"/>
      <c r="G36" s="313"/>
      <c r="H36" s="100"/>
    </row>
    <row r="37" spans="2:30" s="85" customFormat="1" x14ac:dyDescent="0.25">
      <c r="B37" s="101"/>
      <c r="C37" s="559"/>
      <c r="D37" s="559"/>
      <c r="E37" s="559"/>
      <c r="H37" s="100"/>
    </row>
    <row r="38" spans="2:30" s="85" customFormat="1" ht="49.5" customHeight="1" x14ac:dyDescent="0.25">
      <c r="B38" s="101"/>
      <c r="C38" s="553" t="s">
        <v>91</v>
      </c>
      <c r="D38" s="553"/>
      <c r="E38" s="553"/>
      <c r="G38" s="313"/>
      <c r="H38" s="100"/>
    </row>
    <row r="39" spans="2:30" s="85" customFormat="1" x14ac:dyDescent="0.25">
      <c r="B39" s="101"/>
      <c r="C39" s="559"/>
      <c r="D39" s="559"/>
      <c r="E39" s="559"/>
      <c r="H39" s="100"/>
    </row>
    <row r="40" spans="2:30" s="85" customFormat="1" ht="63" customHeight="1" x14ac:dyDescent="0.25">
      <c r="B40" s="101"/>
      <c r="C40" s="560" t="s">
        <v>92</v>
      </c>
      <c r="D40" s="560"/>
      <c r="E40" s="560"/>
      <c r="G40" s="313"/>
      <c r="H40" s="100"/>
    </row>
    <row r="41" spans="2:30" s="85" customFormat="1" x14ac:dyDescent="0.25">
      <c r="B41" s="101"/>
      <c r="C41" s="314"/>
      <c r="D41" s="315"/>
      <c r="H41" s="100"/>
    </row>
    <row r="42" spans="2:30" s="85" customFormat="1" ht="27" customHeight="1" x14ac:dyDescent="0.25">
      <c r="B42" s="101"/>
      <c r="C42" s="553" t="s">
        <v>93</v>
      </c>
      <c r="D42" s="553"/>
      <c r="E42" s="553"/>
      <c r="G42" s="316"/>
      <c r="H42" s="100"/>
    </row>
    <row r="43" spans="2:30" s="85" customFormat="1" x14ac:dyDescent="0.25">
      <c r="B43" s="102"/>
      <c r="C43" s="317"/>
      <c r="D43" s="317"/>
      <c r="E43" s="317"/>
      <c r="F43" s="103"/>
      <c r="G43" s="103"/>
      <c r="H43" s="106"/>
    </row>
    <row r="44" spans="2:30" s="85" customFormat="1" ht="27" customHeight="1" x14ac:dyDescent="0.25">
      <c r="C44" s="312"/>
      <c r="D44" s="312"/>
      <c r="E44" s="312"/>
      <c r="G44" s="318"/>
    </row>
    <row r="45" spans="2:30" s="85" customFormat="1" ht="36.75" customHeight="1" x14ac:dyDescent="0.25">
      <c r="B45" s="562" t="s">
        <v>94</v>
      </c>
      <c r="C45" s="563"/>
      <c r="D45" s="563"/>
      <c r="E45" s="563"/>
      <c r="F45" s="563"/>
      <c r="G45" s="563"/>
      <c r="H45" s="563"/>
      <c r="I45" s="563"/>
      <c r="J45" s="563"/>
      <c r="K45" s="563"/>
      <c r="L45" s="563"/>
      <c r="M45" s="563"/>
      <c r="N45" s="563"/>
      <c r="O45" s="563"/>
      <c r="P45" s="563"/>
      <c r="Q45" s="563"/>
      <c r="R45" s="563"/>
      <c r="S45" s="563"/>
      <c r="T45" s="563"/>
      <c r="U45" s="563"/>
      <c r="V45" s="563"/>
      <c r="W45" s="563"/>
      <c r="X45" s="563"/>
      <c r="Y45" s="563"/>
      <c r="Z45" s="563"/>
      <c r="AA45" s="563"/>
      <c r="AB45" s="563"/>
      <c r="AC45" s="563"/>
      <c r="AD45" s="564"/>
    </row>
    <row r="46" spans="2:30" s="85" customFormat="1" ht="69.75" customHeight="1" x14ac:dyDescent="0.25">
      <c r="B46" s="101"/>
      <c r="C46" s="565" t="s">
        <v>95</v>
      </c>
      <c r="D46" s="565"/>
      <c r="E46" s="565"/>
      <c r="F46" s="565"/>
      <c r="G46" s="565"/>
      <c r="H46" s="565"/>
      <c r="I46" s="565"/>
      <c r="J46" s="565"/>
      <c r="K46" s="565"/>
      <c r="L46" s="565"/>
      <c r="M46" s="565"/>
      <c r="N46" s="565"/>
      <c r="O46" s="565"/>
      <c r="AD46" s="100"/>
    </row>
    <row r="47" spans="2:30" s="85" customFormat="1" x14ac:dyDescent="0.25">
      <c r="B47" s="101"/>
      <c r="C47" s="319" t="s">
        <v>96</v>
      </c>
      <c r="AD47" s="100"/>
    </row>
    <row r="48" spans="2:30" s="85" customFormat="1" ht="27" customHeight="1" x14ac:dyDescent="0.25">
      <c r="B48" s="101"/>
      <c r="E48" s="320" t="s">
        <v>97</v>
      </c>
      <c r="F48" s="566" t="s">
        <v>98</v>
      </c>
      <c r="G48" s="567"/>
      <c r="H48" s="567"/>
      <c r="I48" s="567"/>
      <c r="J48" s="567"/>
      <c r="K48" s="567"/>
      <c r="L48" s="567"/>
      <c r="M48" s="567"/>
      <c r="N48" s="567"/>
      <c r="O48" s="567"/>
      <c r="P48" s="567"/>
      <c r="Q48" s="567"/>
      <c r="R48" s="567"/>
      <c r="S48" s="567"/>
      <c r="T48" s="567"/>
      <c r="U48" s="567"/>
      <c r="V48" s="567"/>
      <c r="W48" s="567"/>
      <c r="X48" s="567"/>
      <c r="Y48" s="567"/>
      <c r="Z48" s="567"/>
      <c r="AA48" s="567"/>
      <c r="AB48" s="567"/>
      <c r="AC48" s="568"/>
      <c r="AD48" s="100"/>
    </row>
    <row r="49" spans="2:30" s="85" customFormat="1" ht="19.5" customHeight="1" thickBot="1" x14ac:dyDescent="0.3">
      <c r="B49" s="101"/>
      <c r="C49" s="321"/>
      <c r="D49" s="50"/>
      <c r="E49" s="79"/>
      <c r="F49" s="322" t="str">
        <f t="shared" ref="F49:AC49" si="0">IF(ISNUMBER(E49),IF(E49+1-$E$49&lt;$G$36,E49+1,""),"")</f>
        <v/>
      </c>
      <c r="G49" s="322" t="str">
        <f t="shared" si="0"/>
        <v/>
      </c>
      <c r="H49" s="322" t="str">
        <f t="shared" si="0"/>
        <v/>
      </c>
      <c r="I49" s="322" t="str">
        <f t="shared" si="0"/>
        <v/>
      </c>
      <c r="J49" s="322" t="str">
        <f t="shared" si="0"/>
        <v/>
      </c>
      <c r="K49" s="322" t="str">
        <f t="shared" si="0"/>
        <v/>
      </c>
      <c r="L49" s="322" t="str">
        <f t="shared" si="0"/>
        <v/>
      </c>
      <c r="M49" s="322" t="str">
        <f t="shared" si="0"/>
        <v/>
      </c>
      <c r="N49" s="322" t="str">
        <f t="shared" si="0"/>
        <v/>
      </c>
      <c r="O49" s="322" t="str">
        <f t="shared" si="0"/>
        <v/>
      </c>
      <c r="P49" s="322" t="str">
        <f t="shared" si="0"/>
        <v/>
      </c>
      <c r="Q49" s="322" t="str">
        <f t="shared" si="0"/>
        <v/>
      </c>
      <c r="R49" s="322" t="str">
        <f t="shared" si="0"/>
        <v/>
      </c>
      <c r="S49" s="322" t="str">
        <f t="shared" si="0"/>
        <v/>
      </c>
      <c r="T49" s="322" t="str">
        <f t="shared" si="0"/>
        <v/>
      </c>
      <c r="U49" s="322" t="str">
        <f t="shared" si="0"/>
        <v/>
      </c>
      <c r="V49" s="322" t="str">
        <f t="shared" si="0"/>
        <v/>
      </c>
      <c r="W49" s="322" t="str">
        <f t="shared" si="0"/>
        <v/>
      </c>
      <c r="X49" s="322" t="str">
        <f t="shared" si="0"/>
        <v/>
      </c>
      <c r="Y49" s="323" t="str">
        <f t="shared" si="0"/>
        <v/>
      </c>
      <c r="Z49" s="324" t="str">
        <f t="shared" si="0"/>
        <v/>
      </c>
      <c r="AA49" s="324" t="str">
        <f t="shared" si="0"/>
        <v/>
      </c>
      <c r="AB49" s="324" t="str">
        <f t="shared" si="0"/>
        <v/>
      </c>
      <c r="AC49" s="324" t="str">
        <f t="shared" si="0"/>
        <v/>
      </c>
      <c r="AD49" s="100"/>
    </row>
    <row r="50" spans="2:30" s="85" customFormat="1" ht="45" customHeight="1" thickBot="1" x14ac:dyDescent="0.3">
      <c r="B50" s="101"/>
      <c r="C50" s="569" t="s">
        <v>119</v>
      </c>
      <c r="D50" s="570"/>
      <c r="E50" s="325" t="str">
        <f>IF(ISNUMBER(E49),AVERAGE(E51:E53),"")</f>
        <v/>
      </c>
      <c r="F50" s="325" t="str">
        <f>IF(ISNUMBER(F49),AVERAGE(F51:F53),"")</f>
        <v/>
      </c>
      <c r="G50" s="325" t="str">
        <f t="shared" ref="G50:V50" si="1">IF(ISNUMBER(G49),AVERAGE(G51:G53),"")</f>
        <v/>
      </c>
      <c r="H50" s="325" t="str">
        <f t="shared" si="1"/>
        <v/>
      </c>
      <c r="I50" s="325" t="str">
        <f t="shared" si="1"/>
        <v/>
      </c>
      <c r="J50" s="325" t="str">
        <f t="shared" si="1"/>
        <v/>
      </c>
      <c r="K50" s="325" t="str">
        <f t="shared" si="1"/>
        <v/>
      </c>
      <c r="L50" s="325" t="str">
        <f t="shared" si="1"/>
        <v/>
      </c>
      <c r="M50" s="325" t="str">
        <f t="shared" si="1"/>
        <v/>
      </c>
      <c r="N50" s="325" t="str">
        <f t="shared" si="1"/>
        <v/>
      </c>
      <c r="O50" s="325" t="str">
        <f t="shared" si="1"/>
        <v/>
      </c>
      <c r="P50" s="325" t="str">
        <f t="shared" si="1"/>
        <v/>
      </c>
      <c r="Q50" s="325" t="str">
        <f t="shared" si="1"/>
        <v/>
      </c>
      <c r="R50" s="325" t="str">
        <f t="shared" si="1"/>
        <v/>
      </c>
      <c r="S50" s="325" t="str">
        <f t="shared" si="1"/>
        <v/>
      </c>
      <c r="T50" s="325" t="str">
        <f t="shared" si="1"/>
        <v/>
      </c>
      <c r="U50" s="325" t="str">
        <f t="shared" si="1"/>
        <v/>
      </c>
      <c r="V50" s="325" t="str">
        <f t="shared" si="1"/>
        <v/>
      </c>
      <c r="W50" s="325" t="str">
        <f>IF(ISNUMBER(W49),AVERAGE(W51:W53),"")</f>
        <v/>
      </c>
      <c r="X50" s="325" t="str">
        <f t="shared" ref="X50:AC50" si="2">IF(ISNUMBER(X49),AVERAGE(X51:X53),"")</f>
        <v/>
      </c>
      <c r="Y50" s="325" t="str">
        <f t="shared" si="2"/>
        <v/>
      </c>
      <c r="Z50" s="325" t="str">
        <f t="shared" si="2"/>
        <v/>
      </c>
      <c r="AA50" s="325" t="str">
        <f t="shared" si="2"/>
        <v/>
      </c>
      <c r="AB50" s="325" t="str">
        <f t="shared" si="2"/>
        <v/>
      </c>
      <c r="AC50" s="325" t="str">
        <f t="shared" si="2"/>
        <v/>
      </c>
      <c r="AD50" s="100"/>
    </row>
    <row r="51" spans="2:30" s="85" customFormat="1" ht="37.5" x14ac:dyDescent="0.25">
      <c r="B51" s="101"/>
      <c r="C51" s="326" t="s">
        <v>99</v>
      </c>
      <c r="D51" s="7" t="s">
        <v>114</v>
      </c>
      <c r="E51" s="292"/>
      <c r="F51" s="292"/>
      <c r="G51" s="292"/>
      <c r="H51" s="292"/>
      <c r="I51" s="292"/>
      <c r="J51" s="292"/>
      <c r="K51" s="292"/>
      <c r="L51" s="292"/>
      <c r="M51" s="292"/>
      <c r="N51" s="292"/>
      <c r="O51" s="292"/>
      <c r="P51" s="292"/>
      <c r="Q51" s="292"/>
      <c r="R51" s="292"/>
      <c r="S51" s="292"/>
      <c r="T51" s="292"/>
      <c r="U51" s="292"/>
      <c r="V51" s="292"/>
      <c r="W51" s="292"/>
      <c r="X51" s="292"/>
      <c r="Y51" s="292">
        <v>197.52000000000004</v>
      </c>
      <c r="Z51" s="292">
        <v>201.39000000000004</v>
      </c>
      <c r="AA51" s="292">
        <v>205.26000000000005</v>
      </c>
      <c r="AB51" s="292">
        <v>209.13000000000005</v>
      </c>
      <c r="AC51" s="292">
        <v>213.00000000000006</v>
      </c>
      <c r="AD51" s="100"/>
    </row>
    <row r="52" spans="2:30" s="85" customFormat="1" ht="25" x14ac:dyDescent="0.25">
      <c r="B52" s="101"/>
      <c r="C52" s="326" t="s">
        <v>99</v>
      </c>
      <c r="D52" s="7" t="s">
        <v>115</v>
      </c>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100"/>
    </row>
    <row r="53" spans="2:30" s="85" customFormat="1" ht="25" x14ac:dyDescent="0.25">
      <c r="B53" s="101"/>
      <c r="C53" s="326" t="s">
        <v>99</v>
      </c>
      <c r="D53" s="7" t="s">
        <v>116</v>
      </c>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100"/>
    </row>
    <row r="54" spans="2:30" s="85" customFormat="1" x14ac:dyDescent="0.25">
      <c r="B54" s="102"/>
      <c r="C54" s="103"/>
      <c r="D54" s="103"/>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106"/>
    </row>
    <row r="55" spans="2:30" s="85" customFormat="1" ht="13" x14ac:dyDescent="0.3">
      <c r="D55" s="328"/>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row>
    <row r="56" spans="2:30" s="85" customFormat="1" ht="13" x14ac:dyDescent="0.3">
      <c r="B56" s="107"/>
      <c r="C56" s="93"/>
      <c r="D56" s="330"/>
      <c r="E56" s="331"/>
      <c r="F56" s="331"/>
      <c r="G56" s="331"/>
      <c r="H56" s="331"/>
      <c r="I56" s="331"/>
      <c r="J56" s="331"/>
      <c r="K56" s="331"/>
      <c r="L56" s="331"/>
      <c r="M56" s="331"/>
      <c r="N56" s="331"/>
      <c r="O56" s="331"/>
      <c r="P56" s="331"/>
      <c r="Q56" s="331"/>
      <c r="R56" s="331"/>
      <c r="S56" s="331"/>
      <c r="T56" s="331"/>
      <c r="U56" s="331"/>
      <c r="V56" s="331"/>
      <c r="W56" s="331"/>
      <c r="X56" s="331"/>
      <c r="Y56" s="331"/>
      <c r="Z56" s="331"/>
      <c r="AA56" s="331"/>
      <c r="AB56" s="331"/>
      <c r="AC56" s="331"/>
      <c r="AD56" s="95"/>
    </row>
    <row r="57" spans="2:30" s="85" customFormat="1" ht="15.5" x14ac:dyDescent="0.25">
      <c r="B57" s="101"/>
      <c r="C57" s="332" t="s">
        <v>100</v>
      </c>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100"/>
    </row>
    <row r="58" spans="2:30" s="85" customFormat="1" ht="26" x14ac:dyDescent="0.3">
      <c r="B58" s="101"/>
      <c r="C58" s="328" t="s">
        <v>101</v>
      </c>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100"/>
    </row>
    <row r="59" spans="2:30" s="85" customFormat="1" ht="32.25" customHeight="1" x14ac:dyDescent="0.25">
      <c r="B59" s="101"/>
      <c r="C59" s="560" t="s">
        <v>102</v>
      </c>
      <c r="D59" s="571"/>
      <c r="E59" s="333">
        <f>IF(ISNUMBER(E50),$G$38*E50,0)</f>
        <v>0</v>
      </c>
      <c r="F59" s="333">
        <f t="shared" ref="F59:AC59" si="3">IF(ISNUMBER(F50),$G$38*F50,0)</f>
        <v>0</v>
      </c>
      <c r="G59" s="333">
        <f t="shared" si="3"/>
        <v>0</v>
      </c>
      <c r="H59" s="333">
        <f t="shared" si="3"/>
        <v>0</v>
      </c>
      <c r="I59" s="333">
        <f t="shared" si="3"/>
        <v>0</v>
      </c>
      <c r="J59" s="333">
        <f t="shared" si="3"/>
        <v>0</v>
      </c>
      <c r="K59" s="333">
        <f t="shared" si="3"/>
        <v>0</v>
      </c>
      <c r="L59" s="333">
        <f t="shared" si="3"/>
        <v>0</v>
      </c>
      <c r="M59" s="333">
        <f t="shared" si="3"/>
        <v>0</v>
      </c>
      <c r="N59" s="333">
        <f t="shared" si="3"/>
        <v>0</v>
      </c>
      <c r="O59" s="333">
        <f t="shared" si="3"/>
        <v>0</v>
      </c>
      <c r="P59" s="333">
        <f t="shared" si="3"/>
        <v>0</v>
      </c>
      <c r="Q59" s="333">
        <f t="shared" si="3"/>
        <v>0</v>
      </c>
      <c r="R59" s="333">
        <f t="shared" si="3"/>
        <v>0</v>
      </c>
      <c r="S59" s="333">
        <f t="shared" si="3"/>
        <v>0</v>
      </c>
      <c r="T59" s="333">
        <f t="shared" si="3"/>
        <v>0</v>
      </c>
      <c r="U59" s="333">
        <f t="shared" si="3"/>
        <v>0</v>
      </c>
      <c r="V59" s="333">
        <f t="shared" si="3"/>
        <v>0</v>
      </c>
      <c r="W59" s="333">
        <f t="shared" si="3"/>
        <v>0</v>
      </c>
      <c r="X59" s="333">
        <f t="shared" si="3"/>
        <v>0</v>
      </c>
      <c r="Y59" s="333">
        <f t="shared" si="3"/>
        <v>0</v>
      </c>
      <c r="Z59" s="333">
        <f t="shared" si="3"/>
        <v>0</v>
      </c>
      <c r="AA59" s="333">
        <f t="shared" si="3"/>
        <v>0</v>
      </c>
      <c r="AB59" s="333">
        <f t="shared" si="3"/>
        <v>0</v>
      </c>
      <c r="AC59" s="333">
        <f t="shared" si="3"/>
        <v>0</v>
      </c>
      <c r="AD59" s="100"/>
    </row>
    <row r="60" spans="2:30" s="85" customFormat="1" x14ac:dyDescent="0.25">
      <c r="B60" s="101"/>
      <c r="D60" s="334"/>
      <c r="E60" s="315"/>
      <c r="AD60" s="100"/>
    </row>
    <row r="61" spans="2:30" s="85" customFormat="1" ht="29.25" customHeight="1" x14ac:dyDescent="0.25">
      <c r="B61" s="101"/>
      <c r="C61" s="560" t="s">
        <v>103</v>
      </c>
      <c r="D61" s="571"/>
      <c r="E61" s="333">
        <f>IF(ISNUMBER(E50),$G$40*E50,0)</f>
        <v>0</v>
      </c>
      <c r="F61" s="333">
        <f t="shared" ref="F61:AC61" si="4">IF(ISNUMBER(F50),$G$40*F50,0)</f>
        <v>0</v>
      </c>
      <c r="G61" s="333">
        <f t="shared" si="4"/>
        <v>0</v>
      </c>
      <c r="H61" s="333">
        <f t="shared" si="4"/>
        <v>0</v>
      </c>
      <c r="I61" s="333">
        <f t="shared" si="4"/>
        <v>0</v>
      </c>
      <c r="J61" s="333">
        <f t="shared" si="4"/>
        <v>0</v>
      </c>
      <c r="K61" s="333">
        <f t="shared" si="4"/>
        <v>0</v>
      </c>
      <c r="L61" s="333">
        <f t="shared" si="4"/>
        <v>0</v>
      </c>
      <c r="M61" s="333">
        <f t="shared" si="4"/>
        <v>0</v>
      </c>
      <c r="N61" s="333">
        <f t="shared" si="4"/>
        <v>0</v>
      </c>
      <c r="O61" s="333">
        <f t="shared" si="4"/>
        <v>0</v>
      </c>
      <c r="P61" s="333">
        <f t="shared" si="4"/>
        <v>0</v>
      </c>
      <c r="Q61" s="333">
        <f t="shared" si="4"/>
        <v>0</v>
      </c>
      <c r="R61" s="333">
        <f t="shared" si="4"/>
        <v>0</v>
      </c>
      <c r="S61" s="333">
        <f t="shared" si="4"/>
        <v>0</v>
      </c>
      <c r="T61" s="333">
        <f t="shared" si="4"/>
        <v>0</v>
      </c>
      <c r="U61" s="333">
        <f t="shared" si="4"/>
        <v>0</v>
      </c>
      <c r="V61" s="333">
        <f t="shared" si="4"/>
        <v>0</v>
      </c>
      <c r="W61" s="333">
        <f t="shared" si="4"/>
        <v>0</v>
      </c>
      <c r="X61" s="333">
        <f t="shared" si="4"/>
        <v>0</v>
      </c>
      <c r="Y61" s="333">
        <f t="shared" si="4"/>
        <v>0</v>
      </c>
      <c r="Z61" s="333">
        <f t="shared" si="4"/>
        <v>0</v>
      </c>
      <c r="AA61" s="333">
        <f t="shared" si="4"/>
        <v>0</v>
      </c>
      <c r="AB61" s="333">
        <f t="shared" si="4"/>
        <v>0</v>
      </c>
      <c r="AC61" s="333">
        <f t="shared" si="4"/>
        <v>0</v>
      </c>
      <c r="AD61" s="100"/>
    </row>
    <row r="62" spans="2:30" s="85" customFormat="1" ht="13" x14ac:dyDescent="0.3">
      <c r="B62" s="101"/>
      <c r="C62" s="328"/>
      <c r="D62" s="315"/>
      <c r="AD62" s="100"/>
    </row>
    <row r="63" spans="2:30" s="85" customFormat="1" ht="51" customHeight="1" x14ac:dyDescent="0.25">
      <c r="B63" s="101"/>
      <c r="C63" s="399" t="s">
        <v>117</v>
      </c>
      <c r="D63" s="572"/>
      <c r="E63" s="333">
        <f>SUM(E59:X59)+SUM(E61:X61)</f>
        <v>0</v>
      </c>
      <c r="AD63" s="100"/>
    </row>
    <row r="64" spans="2:30" s="85" customFormat="1" x14ac:dyDescent="0.25">
      <c r="B64" s="101"/>
      <c r="AD64" s="100"/>
    </row>
    <row r="65" spans="1:30" s="85" customFormat="1" x14ac:dyDescent="0.25">
      <c r="B65" s="102"/>
      <c r="C65" s="335"/>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6"/>
    </row>
    <row r="66" spans="1:30" s="85" customFormat="1" x14ac:dyDescent="0.25">
      <c r="C66" s="336"/>
    </row>
    <row r="67" spans="1:30" s="85" customFormat="1" x14ac:dyDescent="0.25">
      <c r="B67" s="107"/>
      <c r="C67" s="337"/>
      <c r="D67" s="93"/>
      <c r="E67" s="93"/>
      <c r="F67" s="93"/>
      <c r="G67" s="93"/>
      <c r="H67" s="95"/>
    </row>
    <row r="68" spans="1:30" s="85" customFormat="1" ht="15.5" x14ac:dyDescent="0.3">
      <c r="B68" s="101"/>
      <c r="C68" s="332" t="s">
        <v>104</v>
      </c>
      <c r="E68" s="573"/>
      <c r="F68" s="573"/>
      <c r="G68" s="573"/>
      <c r="H68" s="100"/>
    </row>
    <row r="69" spans="1:30" s="85" customFormat="1" ht="12.75" customHeight="1" x14ac:dyDescent="0.3">
      <c r="B69" s="101"/>
      <c r="D69" s="161"/>
      <c r="E69" s="161"/>
      <c r="F69" s="338"/>
      <c r="H69" s="100"/>
    </row>
    <row r="70" spans="1:30" s="85" customFormat="1" ht="30.75" customHeight="1" x14ac:dyDescent="0.25">
      <c r="B70" s="101"/>
      <c r="C70" s="574" t="s">
        <v>105</v>
      </c>
      <c r="D70" s="575"/>
      <c r="E70" s="339">
        <v>69.5</v>
      </c>
      <c r="F70" s="576"/>
      <c r="G70" s="576"/>
      <c r="H70" s="100"/>
    </row>
    <row r="71" spans="1:30" s="85" customFormat="1" x14ac:dyDescent="0.25">
      <c r="B71" s="101"/>
      <c r="C71" s="384"/>
      <c r="D71" s="384"/>
      <c r="E71" s="384"/>
      <c r="F71" s="576"/>
      <c r="G71" s="576"/>
      <c r="H71" s="100"/>
    </row>
    <row r="72" spans="1:30" s="85" customFormat="1" ht="30.75" customHeight="1" x14ac:dyDescent="0.25">
      <c r="B72" s="101"/>
      <c r="C72" s="579" t="s">
        <v>121</v>
      </c>
      <c r="D72" s="580"/>
      <c r="E72" s="385">
        <f>IF(G42="Ja",0,ROUND(E70*(G38+G40),0))</f>
        <v>0</v>
      </c>
      <c r="F72" s="576"/>
      <c r="G72" s="576"/>
      <c r="H72" s="100"/>
    </row>
    <row r="73" spans="1:30" s="85" customFormat="1" x14ac:dyDescent="0.25">
      <c r="B73" s="101"/>
      <c r="C73" s="384"/>
      <c r="D73" s="384"/>
      <c r="E73" s="384"/>
      <c r="F73" s="576"/>
      <c r="G73" s="576"/>
      <c r="H73" s="100"/>
    </row>
    <row r="74" spans="1:30" s="85" customFormat="1" ht="51" customHeight="1" x14ac:dyDescent="0.3">
      <c r="B74" s="101"/>
      <c r="C74" s="577" t="s">
        <v>118</v>
      </c>
      <c r="D74" s="578"/>
      <c r="E74" s="385">
        <f>E72*7</f>
        <v>0</v>
      </c>
      <c r="F74" s="576"/>
      <c r="G74" s="576"/>
      <c r="H74" s="100"/>
      <c r="J74" s="315"/>
    </row>
    <row r="75" spans="1:30" s="85" customFormat="1" ht="13" x14ac:dyDescent="0.3">
      <c r="B75" s="101"/>
      <c r="C75" s="338"/>
      <c r="F75" s="217"/>
      <c r="G75" s="217"/>
      <c r="H75" s="100"/>
    </row>
    <row r="76" spans="1:30" s="85" customFormat="1" ht="47.25" customHeight="1" x14ac:dyDescent="0.25">
      <c r="B76" s="101"/>
      <c r="C76" s="561" t="s">
        <v>122</v>
      </c>
      <c r="D76" s="561"/>
      <c r="E76" s="561"/>
      <c r="F76" s="561"/>
      <c r="G76" s="561"/>
      <c r="H76" s="100"/>
    </row>
    <row r="77" spans="1:30" s="85" customFormat="1" x14ac:dyDescent="0.25">
      <c r="B77" s="102"/>
      <c r="C77" s="335"/>
      <c r="D77" s="103"/>
      <c r="E77" s="103"/>
      <c r="F77" s="103"/>
      <c r="G77" s="103"/>
      <c r="H77" s="106"/>
    </row>
    <row r="78" spans="1:30" s="85" customFormat="1" x14ac:dyDescent="0.25">
      <c r="C78" s="336"/>
    </row>
    <row r="79" spans="1:30" x14ac:dyDescent="0.25">
      <c r="A79" s="85"/>
      <c r="B79" s="85"/>
      <c r="C79" s="85"/>
      <c r="D79" s="85"/>
      <c r="E79" s="85"/>
      <c r="F79" s="85"/>
      <c r="G79" s="85"/>
      <c r="I79" s="85"/>
      <c r="K79" s="85"/>
      <c r="L79" s="85"/>
      <c r="P79" s="85"/>
      <c r="Q79" s="85"/>
      <c r="R79" s="85"/>
      <c r="S79" s="85"/>
      <c r="T79" s="85"/>
      <c r="U79" s="85"/>
      <c r="V79" s="85"/>
      <c r="W79" s="85"/>
      <c r="X79" s="85"/>
      <c r="Y79" s="85"/>
      <c r="Z79" s="85"/>
      <c r="AA79" s="85"/>
    </row>
    <row r="80" spans="1:30" hidden="1" x14ac:dyDescent="0.25">
      <c r="J80"/>
      <c r="K80" s="85"/>
    </row>
    <row r="81" spans="10:11" hidden="1" x14ac:dyDescent="0.25">
      <c r="J81"/>
      <c r="K81" s="85"/>
    </row>
    <row r="82" spans="10:11" hidden="1" x14ac:dyDescent="0.25">
      <c r="J82"/>
      <c r="K82" s="85"/>
    </row>
  </sheetData>
  <sheetProtection algorithmName="SHA-512" hashValue="QpNgmWlr0qIUbmZdjknVhDSjYi0U/Kwhbhb2lFg5n5jJhFJ4Yumrdt3Y0UD5a4+j0HngOgw1XFk9UO+uMGkQfQ==" saltValue="ICDrs9nLpO0cDQ0PwDEVSA==" spinCount="100000" sheet="1" selectLockedCells="1"/>
  <mergeCells count="32">
    <mergeCell ref="C76:G76"/>
    <mergeCell ref="B45:AD45"/>
    <mergeCell ref="C46:O46"/>
    <mergeCell ref="F48:AC48"/>
    <mergeCell ref="C50:D50"/>
    <mergeCell ref="C59:D59"/>
    <mergeCell ref="C61:D61"/>
    <mergeCell ref="C63:D63"/>
    <mergeCell ref="E68:G68"/>
    <mergeCell ref="C70:D70"/>
    <mergeCell ref="F70:G74"/>
    <mergeCell ref="C74:D74"/>
    <mergeCell ref="C72:D72"/>
    <mergeCell ref="C42:E42"/>
    <mergeCell ref="C28:D28"/>
    <mergeCell ref="E28:G28"/>
    <mergeCell ref="C30:D30"/>
    <mergeCell ref="E30:G30"/>
    <mergeCell ref="C32:H32"/>
    <mergeCell ref="B34:H34"/>
    <mergeCell ref="C36:E36"/>
    <mergeCell ref="C37:E37"/>
    <mergeCell ref="C38:E38"/>
    <mergeCell ref="C39:E39"/>
    <mergeCell ref="C40:E40"/>
    <mergeCell ref="C26:D26"/>
    <mergeCell ref="E26:G26"/>
    <mergeCell ref="A5:P8"/>
    <mergeCell ref="B10:P11"/>
    <mergeCell ref="C20:D20"/>
    <mergeCell ref="C22:D22"/>
    <mergeCell ref="C24:D24"/>
  </mergeCells>
  <conditionalFormatting sqref="E30:G30">
    <cfRule type="cellIs" dxfId="2" priority="2" operator="equal">
      <formula>"Nein"</formula>
    </cfRule>
    <cfRule type="cellIs" dxfId="1" priority="3" operator="equal">
      <formula>"Ja"</formula>
    </cfRule>
  </conditionalFormatting>
  <conditionalFormatting sqref="G22">
    <cfRule type="expression" dxfId="0" priority="4">
      <formula>$D$103&gt;$D$99</formula>
    </cfRule>
  </conditionalFormatting>
  <dataValidations count="5">
    <dataValidation type="whole" allowBlank="1" showInputMessage="1" showErrorMessage="1" sqref="G36" xr:uid="{16FCF74F-6E71-427E-B3B4-E102FE05E3D3}">
      <formula1>0</formula1>
      <formula2>20</formula2>
    </dataValidation>
    <dataValidation type="whole" allowBlank="1" showInputMessage="1" showErrorMessage="1" sqref="E49" xr:uid="{1037B7CE-FA27-46E6-BED8-FA701C63BDD4}">
      <formula1>2000</formula1>
      <formula2>3000</formula2>
    </dataValidation>
    <dataValidation type="whole" allowBlank="1" showInputMessage="1" showErrorMessage="1" sqref="E51:AC53" xr:uid="{77BBFB9E-CA09-4FAD-B7FE-481421461550}">
      <formula1>0</formula1>
      <formula2>5000</formula2>
    </dataValidation>
    <dataValidation type="whole" operator="greaterThanOrEqual" allowBlank="1" showInputMessage="1" showErrorMessage="1" sqref="G38" xr:uid="{D65746E3-7770-4ECD-BDB8-D0F4BC9FDA04}">
      <formula1>0</formula1>
    </dataValidation>
    <dataValidation type="list" allowBlank="1" showInputMessage="1" showErrorMessage="1" sqref="G42" xr:uid="{2B012FE6-1D62-458E-B1C7-749AB2D6BEF3}">
      <formula1>"Ja,Nein"</formula1>
    </dataValidation>
  </dataValidations>
  <hyperlinks>
    <hyperlink ref="C47" r:id="rId1" xr:uid="{A51ECCBC-265A-4808-BE99-2EA4C30BE103}"/>
  </hyperlinks>
  <pageMargins left="0.23622047244094491" right="3.937007874015748E-2" top="0.98425196850393704" bottom="0.62992125984251968" header="0.31496062992125984" footer="0.31496062992125984"/>
  <pageSetup paperSize="9" scale="54" orientation="landscape" r:id="rId2"/>
  <headerFooter>
    <oddHeader>&amp;L&amp;G</oddHeader>
    <oddFooter>&amp;CSeite &amp;P</oddFooter>
  </headerFooter>
  <rowBreaks count="1" manualBreakCount="1">
    <brk id="43" max="16383" man="1"/>
  </row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D0AE-16B6-4DD0-9C12-547DDD2C6A50}">
  <dimension ref="A1:B3"/>
  <sheetViews>
    <sheetView workbookViewId="0">
      <selection activeCell="B1" sqref="B1"/>
    </sheetView>
  </sheetViews>
  <sheetFormatPr baseColWidth="10" defaultRowHeight="12.5" x14ac:dyDescent="0.25"/>
  <sheetData>
    <row r="1" spans="1:2" x14ac:dyDescent="0.25">
      <c r="A1" t="s">
        <v>8</v>
      </c>
      <c r="B1" t="s">
        <v>7</v>
      </c>
    </row>
    <row r="2" spans="1:2" x14ac:dyDescent="0.25">
      <c r="A2" t="s">
        <v>11</v>
      </c>
      <c r="B2" t="s">
        <v>11</v>
      </c>
    </row>
    <row r="3" spans="1:2" x14ac:dyDescent="0.25">
      <c r="A3" t="s">
        <v>12</v>
      </c>
      <c r="B3" t="s">
        <v>12</v>
      </c>
    </row>
  </sheetData>
  <pageMargins left="0.7" right="0.7" top="0.78740157499999996" bottom="0.78740157499999996"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1A244DEEC2E49498A753A14F1258AE1" ma:contentTypeVersion="2" ma:contentTypeDescription="Ein neues Dokument erstellen." ma:contentTypeScope="" ma:versionID="16abad36b94810472a78dc24d00e26bc">
  <xsd:schema xmlns:xsd="http://www.w3.org/2001/XMLSchema" xmlns:xs="http://www.w3.org/2001/XMLSchema" xmlns:p="http://schemas.microsoft.com/office/2006/metadata/properties" xmlns:ns2="312fd326-7b44-42ac-b7d0-d5b68cc79c5e" targetNamespace="http://schemas.microsoft.com/office/2006/metadata/properties" ma:root="true" ma:fieldsID="f37ddc459ae9725452acb466e995541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f:fields xmlns:f="http://schemas.fabasoft.com/folio/2007/fields">
  <f:record ref="">
    <f:field ref="objname" par="" edit="true" text="JJJJ.MM.TT_PROJEKTTITEL_INSTITUTION_Kosten-Finanzierung-NAM_EC"/>
    <f:field ref="objsubject" par="" edit="true" text=""/>
    <f:field ref="objcreatedby" par="" text="Wirz, Men (BFE - wie)"/>
    <f:field ref="objcreatedat" par="" text="29.08.2019 11:39:07"/>
    <f:field ref="objchangedby" par="" text="Wirz, Men (BFE - wie)"/>
    <f:field ref="objmodifiedat" par="" text="17.09.2019 17:24:51"/>
    <f:field ref="doc_FSCFOLIO_1_1001_FieldDocumentNumber" par="" text=""/>
    <f:field ref="doc_FSCFOLIO_1_1001_FieldSubject" par="" edit="true" text=""/>
    <f:field ref="FSCFOLIO_1_1001_FieldCurrentUser" par="" text="Men Wirz"/>
    <f:field ref="CCAPRECONFIG_15_1001_Objektname" par="" edit="true" text="JJJJ.MM.TT_PROJEKTTITEL_INSTITUTION_Kosten-Finanzierung-NAM_EC"/>
    <f:field ref="CHPRECONFIG_1_1001_Objektname" par="" edit="true" text="JJJJ.MM.TT_PROJEKTTITEL_INSTITUTION_Kosten-Finanzierung-NAM_EC"/>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C8FFDA15-B077-4DA3-914A-5603D2CAB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EFF7A-BB37-45E6-86B3-29634C413D04}">
  <ds:schemaRefs>
    <ds:schemaRef ds:uri="http://schemas.microsoft.com/sharepoint/v3/contenttype/forms"/>
  </ds:schemaRefs>
</ds:datastoreItem>
</file>

<file path=customXml/itemProps3.xml><?xml version="1.0" encoding="utf-8"?>
<ds:datastoreItem xmlns:ds="http://schemas.openxmlformats.org/officeDocument/2006/customXml" ds:itemID="{94A4B6D7-CB32-41F7-90CE-43B95DD9BBB1}">
  <ds:schemaRefs>
    <ds:schemaRef ds:uri="http://purl.org/dc/terms/"/>
    <ds:schemaRef ds:uri="312fd326-7b44-42ac-b7d0-d5b68cc79c5e"/>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(0) Hilfe zum Ausfüllen</vt:lpstr>
      <vt:lpstr>(1) Übersicht</vt:lpstr>
      <vt:lpstr>(2) Investitionskosten</vt:lpstr>
      <vt:lpstr>(3) Betriebskosten fix</vt:lpstr>
      <vt:lpstr>(3) Betriebskosten variabel</vt:lpstr>
      <vt:lpstr>(4) Finanzierung &amp; Finanzhilfe</vt:lpstr>
      <vt:lpstr>(5) Nachweis EHS Unternehmen</vt:lpstr>
      <vt:lpstr>Legende</vt:lpstr>
      <vt:lpstr>Betriebskosten</vt:lpstr>
      <vt:lpstr>Investitionskosten</vt:lpstr>
      <vt:lpstr>'(1) Übersicht'!Zone_d_impression</vt:lpstr>
      <vt:lpstr>'(2) Investitionskosten'!Zone_d_impression</vt:lpstr>
      <vt:lpstr>'(3) Betriebskosten fix'!Zone_d_impression</vt:lpstr>
      <vt:lpstr>'(3) Betriebskosten variabel'!Zone_d_impression</vt:lpstr>
      <vt:lpstr>'(5) Nachweis EHS Unternehmen'!Zone_d_impression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2024-12-19T11:35:05Z</cp:lastPrinted>
  <dcterms:created xsi:type="dcterms:W3CDTF">2019-03-21T10:55:09Z</dcterms:created>
  <dcterms:modified xsi:type="dcterms:W3CDTF">2026-06-22T10:15:51Z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Fachspezialist Cleantech</vt:lpwstr>
  </property>
  <property fmtid="{D5CDD505-2E9C-101B-9397-08002B2CF9AE}" pid="3" name="FSC#UVEKCFG@15.1700:FileRespOrg">
    <vt:lpwstr>Sektion Cleantech</vt:lpwstr>
  </property>
  <property fmtid="{D5CDD505-2E9C-101B-9397-08002B2CF9AE}" pid="4" name="FSC#UVEKCFG@15.1700:DefaultGroupFileResponsible">
    <vt:lpwstr>Sektion Cleantech</vt:lpwstr>
  </property>
  <property fmtid="{D5CDD505-2E9C-101B-9397-08002B2CF9AE}" pid="5" name="FSC#UVEKCFG@15.1700:FileRespFunction">
    <vt:lpwstr>Fachspezialist Cleantech</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Men Wirz</vt:lpwstr>
  </property>
  <property fmtid="{D5CDD505-2E9C-101B-9397-08002B2CF9AE}" pid="9" name="FSC#UVEKCFG@15.1700:FileResponsibleTel">
    <vt:lpwstr>+41 58 462 55 97</vt:lpwstr>
  </property>
  <property fmtid="{D5CDD505-2E9C-101B-9397-08002B2CF9AE}" pid="10" name="FSC#UVEKCFG@15.1700:FileResponsibleEmail">
    <vt:lpwstr>Men.Wirz@bfe.admin.ch</vt:lpwstr>
  </property>
  <property fmtid="{D5CDD505-2E9C-101B-9397-08002B2CF9AE}" pid="11" name="FSC#UVEKCFG@15.1700:FileResponsibleFax">
    <vt:lpwstr>+41 58 463 25 00</vt:lpwstr>
  </property>
  <property fmtid="{D5CDD505-2E9C-101B-9397-08002B2CF9AE}" pid="12" name="FSC#UVEKCFG@15.1700:FileResponsibleAddress">
    <vt:lpwstr>Mühlestrasse 4, 3063 Ittigen</vt:lpwstr>
  </property>
  <property fmtid="{D5CDD505-2E9C-101B-9397-08002B2CF9AE}" pid="13" name="FSC#UVEKCFG@15.1700:FileResponsibleStreet">
    <vt:lpwstr>Mühlestrasse 4</vt:lpwstr>
  </property>
  <property fmtid="{D5CDD505-2E9C-101B-9397-08002B2CF9AE}" pid="14" name="FSC#UVEKCFG@15.1700:FileResponsiblezipcode">
    <vt:lpwstr>3063</vt:lpwstr>
  </property>
  <property fmtid="{D5CDD505-2E9C-101B-9397-08002B2CF9AE}" pid="15" name="FSC#UVEKCFG@15.1700:FileResponsiblecity">
    <vt:lpwstr>Ittigen</vt:lpwstr>
  </property>
  <property fmtid="{D5CDD505-2E9C-101B-9397-08002B2CF9AE}" pid="16" name="FSC#UVEKCFG@15.1700:FileResponsibleAbbreviation">
    <vt:lpwstr>wie</vt:lpwstr>
  </property>
  <property fmtid="{D5CDD505-2E9C-101B-9397-08002B2CF9AE}" pid="17" name="FSC#UVEKCFG@15.1700:FileRespOrgHome">
    <vt:lpwstr>Mühlestrasse 4, 3003 Bern</vt:lpwstr>
  </property>
  <property fmtid="{D5CDD505-2E9C-101B-9397-08002B2CF9AE}" pid="18" name="FSC#UVEKCFG@15.1700:CurrUserAbbreviation">
    <vt:lpwstr>wie</vt:lpwstr>
  </property>
  <property fmtid="{D5CDD505-2E9C-101B-9397-08002B2CF9AE}" pid="19" name="FSC#UVEKCFG@15.1700:CategoryReference">
    <vt:lpwstr>033.4</vt:lpwstr>
  </property>
  <property fmtid="{D5CDD505-2E9C-101B-9397-08002B2CF9AE}" pid="20" name="FSC#UVEKCFG@15.1700:cooAddress">
    <vt:lpwstr>COO.2207.110.2.1859595</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JJJJ.MM.TT_PROJEKTTITEL_INSTITUTION_Kosten-Finanzierung-NAM_EC</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2019-08-29-0121</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Wirz</vt:lpwstr>
  </property>
  <property fmtid="{D5CDD505-2E9C-101B-9397-08002B2CF9AE}" pid="92" name="FSC#UVEKCFG@15.1700:Abs_Vorname">
    <vt:lpwstr>Men</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17.09.2019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JJJJ.MM.TT_PROJEKTTITEL_INSTITUTION_Kosten-Finanzierung-NAM_EC</vt:lpwstr>
  </property>
  <property fmtid="{D5CDD505-2E9C-101B-9397-08002B2CF9AE}" pid="100" name="FSC#UVEKCFG@15.1700:Nummer">
    <vt:lpwstr>2019-08-29-0121</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Mühlestrasse 4</vt:lpwstr>
  </property>
  <property fmtid="{D5CDD505-2E9C-101B-9397-08002B2CF9AE}" pid="104" name="FSC#UVEKCFG@15.1700:FileResponsiblezipcodePostal">
    <vt:lpwstr>3063</vt:lpwstr>
  </property>
  <property fmtid="{D5CDD505-2E9C-101B-9397-08002B2CF9AE}" pid="105" name="FSC#UVEKCFG@15.1700:FileResponsiblecityPostal">
    <vt:lpwstr>Ittigen</vt:lpwstr>
  </property>
  <property fmtid="{D5CDD505-2E9C-101B-9397-08002B2CF9AE}" pid="106" name="FSC#UVEKCFG@15.1700:FileResponsibleStreetInvoice">
    <vt:lpwstr>Mühlestrasse 4</vt:lpwstr>
  </property>
  <property fmtid="{D5CDD505-2E9C-101B-9397-08002B2CF9AE}" pid="107" name="FSC#UVEKCFG@15.1700:FileResponsiblezipcodeInvoice">
    <vt:lpwstr>3063</vt:lpwstr>
  </property>
  <property fmtid="{D5CDD505-2E9C-101B-9397-08002B2CF9AE}" pid="108" name="FSC#UVEKCFG@15.1700:FileResponsiblecityInvoice">
    <vt:lpwstr>Ittigen</vt:lpwstr>
  </property>
  <property fmtid="{D5CDD505-2E9C-101B-9397-08002B2CF9AE}" pid="109" name="FSC#UVEKCFG@15.1700:ResponsibleDefaultRoleOrg">
    <vt:lpwstr>CT</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033.4-00057</vt:lpwstr>
  </property>
  <property fmtid="{D5CDD505-2E9C-101B-9397-08002B2CF9AE}" pid="136" name="FSC#COOELAK@1.1001:FileRefYear">
    <vt:lpwstr>2019</vt:lpwstr>
  </property>
  <property fmtid="{D5CDD505-2E9C-101B-9397-08002B2CF9AE}" pid="137" name="FSC#COOELAK@1.1001:FileRefOrdinal">
    <vt:lpwstr>57</vt:lpwstr>
  </property>
  <property fmtid="{D5CDD505-2E9C-101B-9397-08002B2CF9AE}" pid="138" name="FSC#COOELAK@1.1001:FileRefOU">
    <vt:lpwstr>GL</vt:lpwstr>
  </property>
  <property fmtid="{D5CDD505-2E9C-101B-9397-08002B2CF9AE}" pid="139" name="FSC#COOELAK@1.1001:Organization">
    <vt:lpwstr/>
  </property>
  <property fmtid="{D5CDD505-2E9C-101B-9397-08002B2CF9AE}" pid="140" name="FSC#COOELAK@1.1001:Owner">
    <vt:lpwstr>Wirz Men</vt:lpwstr>
  </property>
  <property fmtid="{D5CDD505-2E9C-101B-9397-08002B2CF9AE}" pid="141" name="FSC#COOELAK@1.1001:OwnerExtension">
    <vt:lpwstr>+41 58 462 55 97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Cleantech (BFE)</vt:lpwstr>
  </property>
  <property fmtid="{D5CDD505-2E9C-101B-9397-08002B2CF9AE}" pid="148" name="FSC#COOELAK@1.1001:CreatedAt">
    <vt:lpwstr>29.08.2019</vt:lpwstr>
  </property>
  <property fmtid="{D5CDD505-2E9C-101B-9397-08002B2CF9AE}" pid="149" name="FSC#COOELAK@1.1001:OU">
    <vt:lpwstr>Direktion (BFE)</vt:lpwstr>
  </property>
  <property fmtid="{D5CDD505-2E9C-101B-9397-08002B2CF9AE}" pid="150" name="FSC#COOELAK@1.1001:Priority">
    <vt:lpwstr> ()</vt:lpwstr>
  </property>
  <property fmtid="{D5CDD505-2E9C-101B-9397-08002B2CF9AE}" pid="151" name="FSC#COOELAK@1.1001:ObjBarCode">
    <vt:lpwstr>*COO.2207.110.2.1859595*</vt:lpwstr>
  </property>
  <property fmtid="{D5CDD505-2E9C-101B-9397-08002B2CF9AE}" pid="152" name="FSC#COOELAK@1.1001:RefBarCode">
    <vt:lpwstr>*COO.2207.110.4.1859594*</vt:lpwstr>
  </property>
  <property fmtid="{D5CDD505-2E9C-101B-9397-08002B2CF9AE}" pid="153" name="FSC#COOELAK@1.1001:FileRefBarCode">
    <vt:lpwstr>*033.4-00057*</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033.4</vt:lpwstr>
  </property>
  <property fmtid="{D5CDD505-2E9C-101B-9397-08002B2CF9AE}" pid="167" name="FSC#COOELAK@1.1001:CurrentUserRolePos">
    <vt:lpwstr>Sachbearbeiter/in</vt:lpwstr>
  </property>
  <property fmtid="{D5CDD505-2E9C-101B-9397-08002B2CF9AE}" pid="168" name="FSC#COOELAK@1.1001:CurrentUserEmail">
    <vt:lpwstr>Men.Wirz@bfe.admin.ch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Men Wirz</vt:lpwstr>
  </property>
  <property fmtid="{D5CDD505-2E9C-101B-9397-08002B2CF9AE}" pid="176" name="FSC#ATSTATECFG@1.1001:AgentPhone">
    <vt:lpwstr>+41 58 462 55 97</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JJJJ.MM.TT_PROJEKTTITEL_INSTITUTION_Kosten-Finanzierung-NAM_EC_Konzeptentwurf_v04</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033.4-00057/00002/00004</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COO.2207.110.2.1859595</vt:lpwstr>
  </property>
  <property fmtid="{D5CDD505-2E9C-101B-9397-08002B2CF9AE}" pid="198" name="FSC#FSCFOLIO@1.1001:docpropproject">
    <vt:lpwstr/>
  </property>
  <property fmtid="{D5CDD505-2E9C-101B-9397-08002B2CF9AE}" pid="199" name="MSIP_Label_aa112399-b73b-40c1-8af2-919b124b9d91_Enabled">
    <vt:lpwstr>true</vt:lpwstr>
  </property>
  <property fmtid="{D5CDD505-2E9C-101B-9397-08002B2CF9AE}" pid="200" name="MSIP_Label_aa112399-b73b-40c1-8af2-919b124b9d91_SetDate">
    <vt:lpwstr>2024-11-20T12:08:16Z</vt:lpwstr>
  </property>
  <property fmtid="{D5CDD505-2E9C-101B-9397-08002B2CF9AE}" pid="201" name="MSIP_Label_aa112399-b73b-40c1-8af2-919b124b9d91_Method">
    <vt:lpwstr>Privileged</vt:lpwstr>
  </property>
  <property fmtid="{D5CDD505-2E9C-101B-9397-08002B2CF9AE}" pid="202" name="MSIP_Label_aa112399-b73b-40c1-8af2-919b124b9d91_Name">
    <vt:lpwstr>L2</vt:lpwstr>
  </property>
  <property fmtid="{D5CDD505-2E9C-101B-9397-08002B2CF9AE}" pid="203" name="MSIP_Label_aa112399-b73b-40c1-8af2-919b124b9d91_SiteId">
    <vt:lpwstr>6ae27add-8276-4a38-88c1-3a9c1f973767</vt:lpwstr>
  </property>
  <property fmtid="{D5CDD505-2E9C-101B-9397-08002B2CF9AE}" pid="204" name="MSIP_Label_aa112399-b73b-40c1-8af2-919b124b9d91_ActionId">
    <vt:lpwstr>429aa581-dcac-4420-8b75-d095900c2813</vt:lpwstr>
  </property>
  <property fmtid="{D5CDD505-2E9C-101B-9397-08002B2CF9AE}" pid="205" name="MSIP_Label_aa112399-b73b-40c1-8af2-919b124b9d91_ContentBits">
    <vt:lpwstr>0</vt:lpwstr>
  </property>
  <property fmtid="{D5CDD505-2E9C-101B-9397-08002B2CF9AE}" pid="206" name="ContentTypeId">
    <vt:lpwstr>0x010100E1A244DEEC2E49498A753A14F1258AE1</vt:lpwstr>
  </property>
</Properties>
</file>