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O:\AP\411 Statistiken\411-03 Teilstatistik GEST\411-03.2 Industrie und Dienstleistungen\EV Erhebung 2024\Bericht\Publikation\"/>
    </mc:Choice>
  </mc:AlternateContent>
  <xr:revisionPtr revIDLastSave="0" documentId="13_ncr:1_{8310BBC7-6D0D-42A4-85B8-643DB5164FD8}" xr6:coauthVersionLast="47" xr6:coauthVersionMax="47" xr10:uidLastSave="{00000000-0000-0000-0000-000000000000}"/>
  <bookViews>
    <workbookView xWindow="1665" yWindow="825" windowWidth="26445" windowHeight="14340" activeTab="2" xr2:uid="{00000000-000D-0000-FFFF-FFFF00000000}"/>
  </bookViews>
  <sheets>
    <sheet name="Titelblatt" sheetId="13" r:id="rId1"/>
    <sheet name="Sprachen" sheetId="12" state="hidden" r:id="rId2"/>
    <sheet name="Branchendefinition" sheetId="14" r:id="rId3"/>
    <sheet name="Elektrizität" sheetId="1" r:id="rId4"/>
    <sheet name="Erdgas" sheetId="3" r:id="rId5"/>
    <sheet name="Heizöl extra-leicht" sheetId="2" r:id="rId6"/>
    <sheet name="Heizöl mittel und schwer" sheetId="9" r:id="rId7"/>
    <sheet name="Industrieabfälle" sheetId="4" r:id="rId8"/>
    <sheet name="Kohle" sheetId="5" r:id="rId9"/>
    <sheet name="Fernwärme (Abgabe)" sheetId="6" r:id="rId10"/>
    <sheet name="Fernwärme (Bezug)" sheetId="7" r:id="rId11"/>
    <sheet name="Holz" sheetId="8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4" l="1"/>
  <c r="C13" i="13"/>
  <c r="C26" i="8"/>
  <c r="B26" i="8"/>
  <c r="C25" i="8"/>
  <c r="B25" i="8"/>
  <c r="C24" i="8"/>
  <c r="B24" i="8"/>
  <c r="C23" i="8"/>
  <c r="B23" i="8"/>
  <c r="C22" i="8"/>
  <c r="B22" i="8"/>
  <c r="C21" i="8"/>
  <c r="B21" i="8"/>
  <c r="C20" i="8"/>
  <c r="B20" i="8"/>
  <c r="B19" i="8"/>
  <c r="C18" i="8"/>
  <c r="B18" i="8"/>
  <c r="C17" i="8"/>
  <c r="B17" i="8"/>
  <c r="C16" i="8"/>
  <c r="B16" i="8"/>
  <c r="C15" i="8"/>
  <c r="B15" i="8"/>
  <c r="C14" i="8"/>
  <c r="B14" i="8"/>
  <c r="C13" i="8"/>
  <c r="B13" i="8"/>
  <c r="C12" i="8"/>
  <c r="B12" i="8"/>
  <c r="C11" i="8"/>
  <c r="B11" i="8"/>
  <c r="C10" i="8"/>
  <c r="B10" i="8"/>
  <c r="C9" i="8"/>
  <c r="B9" i="8"/>
  <c r="C8" i="8"/>
  <c r="B8" i="8"/>
  <c r="C7" i="8"/>
  <c r="B7" i="8"/>
  <c r="B6" i="8"/>
  <c r="B5" i="8"/>
  <c r="C4" i="8"/>
  <c r="B4" i="8"/>
  <c r="A4" i="8"/>
  <c r="A2" i="8"/>
  <c r="A1" i="8"/>
  <c r="C26" i="7"/>
  <c r="B26" i="7"/>
  <c r="C25" i="7"/>
  <c r="B25" i="7"/>
  <c r="C24" i="7"/>
  <c r="B24" i="7"/>
  <c r="C23" i="7"/>
  <c r="B23" i="7"/>
  <c r="C22" i="7"/>
  <c r="B22" i="7"/>
  <c r="C21" i="7"/>
  <c r="B21" i="7"/>
  <c r="C20" i="7"/>
  <c r="B20" i="7"/>
  <c r="B19" i="7"/>
  <c r="C18" i="7"/>
  <c r="B18" i="7"/>
  <c r="C17" i="7"/>
  <c r="B17" i="7"/>
  <c r="C16" i="7"/>
  <c r="B16" i="7"/>
  <c r="C15" i="7"/>
  <c r="B15" i="7"/>
  <c r="C14" i="7"/>
  <c r="B14" i="7"/>
  <c r="C13" i="7"/>
  <c r="B13" i="7"/>
  <c r="C12" i="7"/>
  <c r="B12" i="7"/>
  <c r="C11" i="7"/>
  <c r="B11" i="7"/>
  <c r="C10" i="7"/>
  <c r="B10" i="7"/>
  <c r="C9" i="7"/>
  <c r="B9" i="7"/>
  <c r="C8" i="7"/>
  <c r="B8" i="7"/>
  <c r="C7" i="7"/>
  <c r="B7" i="7"/>
  <c r="B6" i="7"/>
  <c r="B5" i="7"/>
  <c r="C4" i="7"/>
  <c r="B4" i="7"/>
  <c r="A4" i="7"/>
  <c r="A2" i="7"/>
  <c r="A1" i="7"/>
  <c r="C26" i="6"/>
  <c r="B26" i="6"/>
  <c r="C25" i="6"/>
  <c r="B25" i="6"/>
  <c r="C24" i="6"/>
  <c r="B24" i="6"/>
  <c r="C23" i="6"/>
  <c r="B23" i="6"/>
  <c r="C22" i="6"/>
  <c r="B22" i="6"/>
  <c r="C21" i="6"/>
  <c r="B21" i="6"/>
  <c r="C20" i="6"/>
  <c r="B20" i="6"/>
  <c r="B19" i="6"/>
  <c r="C18" i="6"/>
  <c r="B18" i="6"/>
  <c r="C17" i="6"/>
  <c r="B17" i="6"/>
  <c r="C16" i="6"/>
  <c r="B16" i="6"/>
  <c r="C15" i="6"/>
  <c r="B15" i="6"/>
  <c r="C14" i="6"/>
  <c r="B14" i="6"/>
  <c r="C13" i="6"/>
  <c r="B13" i="6"/>
  <c r="C12" i="6"/>
  <c r="B12" i="6"/>
  <c r="C11" i="6"/>
  <c r="B11" i="6"/>
  <c r="C10" i="6"/>
  <c r="B10" i="6"/>
  <c r="C9" i="6"/>
  <c r="B9" i="6"/>
  <c r="C8" i="6"/>
  <c r="B8" i="6"/>
  <c r="C7" i="6"/>
  <c r="B7" i="6"/>
  <c r="B6" i="6"/>
  <c r="B5" i="6"/>
  <c r="C4" i="6"/>
  <c r="B4" i="6"/>
  <c r="A4" i="6"/>
  <c r="A2" i="6"/>
  <c r="A1" i="6"/>
  <c r="C26" i="5"/>
  <c r="B26" i="5"/>
  <c r="C25" i="5"/>
  <c r="B25" i="5"/>
  <c r="C24" i="5"/>
  <c r="B24" i="5"/>
  <c r="C23" i="5"/>
  <c r="B23" i="5"/>
  <c r="C22" i="5"/>
  <c r="B22" i="5"/>
  <c r="C21" i="5"/>
  <c r="B21" i="5"/>
  <c r="C20" i="5"/>
  <c r="B20" i="5"/>
  <c r="B19" i="5"/>
  <c r="C18" i="5"/>
  <c r="B18" i="5"/>
  <c r="C17" i="5"/>
  <c r="B17" i="5"/>
  <c r="C16" i="5"/>
  <c r="B16" i="5"/>
  <c r="C15" i="5"/>
  <c r="B15" i="5"/>
  <c r="C14" i="5"/>
  <c r="B14" i="5"/>
  <c r="C13" i="5"/>
  <c r="B13" i="5"/>
  <c r="C12" i="5"/>
  <c r="B12" i="5"/>
  <c r="C11" i="5"/>
  <c r="B11" i="5"/>
  <c r="C10" i="5"/>
  <c r="B10" i="5"/>
  <c r="C9" i="5"/>
  <c r="B9" i="5"/>
  <c r="C8" i="5"/>
  <c r="B8" i="5"/>
  <c r="C7" i="5"/>
  <c r="B7" i="5"/>
  <c r="B6" i="5"/>
  <c r="B5" i="5"/>
  <c r="C4" i="5"/>
  <c r="B4" i="5"/>
  <c r="A4" i="5"/>
  <c r="A2" i="5"/>
  <c r="A1" i="5"/>
  <c r="C26" i="4"/>
  <c r="B26" i="4"/>
  <c r="C25" i="4"/>
  <c r="B25" i="4"/>
  <c r="C24" i="4"/>
  <c r="B24" i="4"/>
  <c r="C23" i="4"/>
  <c r="B23" i="4"/>
  <c r="C22" i="4"/>
  <c r="B22" i="4"/>
  <c r="C21" i="4"/>
  <c r="B21" i="4"/>
  <c r="C20" i="4"/>
  <c r="B20" i="4"/>
  <c r="B19" i="4"/>
  <c r="C18" i="4"/>
  <c r="B18" i="4"/>
  <c r="C17" i="4"/>
  <c r="B17" i="4"/>
  <c r="C16" i="4"/>
  <c r="B16" i="4"/>
  <c r="C15" i="4"/>
  <c r="B15" i="4"/>
  <c r="C14" i="4"/>
  <c r="B14" i="4"/>
  <c r="C13" i="4"/>
  <c r="B13" i="4"/>
  <c r="C12" i="4"/>
  <c r="B12" i="4"/>
  <c r="C11" i="4"/>
  <c r="B11" i="4"/>
  <c r="C10" i="4"/>
  <c r="B10" i="4"/>
  <c r="C9" i="4"/>
  <c r="B9" i="4"/>
  <c r="C8" i="4"/>
  <c r="B8" i="4"/>
  <c r="C7" i="4"/>
  <c r="B7" i="4"/>
  <c r="B6" i="4"/>
  <c r="B5" i="4"/>
  <c r="C4" i="4"/>
  <c r="B4" i="4"/>
  <c r="A4" i="4"/>
  <c r="A2" i="4"/>
  <c r="A1" i="4"/>
  <c r="C26" i="9"/>
  <c r="B26" i="9"/>
  <c r="C25" i="9"/>
  <c r="B25" i="9"/>
  <c r="C24" i="9"/>
  <c r="B24" i="9"/>
  <c r="C23" i="9"/>
  <c r="B23" i="9"/>
  <c r="C22" i="9"/>
  <c r="B22" i="9"/>
  <c r="C21" i="9"/>
  <c r="B21" i="9"/>
  <c r="C20" i="9"/>
  <c r="B20" i="9"/>
  <c r="B19" i="9"/>
  <c r="C18" i="9"/>
  <c r="B18" i="9"/>
  <c r="C17" i="9"/>
  <c r="B17" i="9"/>
  <c r="C16" i="9"/>
  <c r="B16" i="9"/>
  <c r="C15" i="9"/>
  <c r="B15" i="9"/>
  <c r="C14" i="9"/>
  <c r="B14" i="9"/>
  <c r="C13" i="9"/>
  <c r="B13" i="9"/>
  <c r="C12" i="9"/>
  <c r="B12" i="9"/>
  <c r="C11" i="9"/>
  <c r="B11" i="9"/>
  <c r="C10" i="9"/>
  <c r="B10" i="9"/>
  <c r="C9" i="9"/>
  <c r="B9" i="9"/>
  <c r="C8" i="9"/>
  <c r="B8" i="9"/>
  <c r="C7" i="9"/>
  <c r="B7" i="9"/>
  <c r="B6" i="9"/>
  <c r="B5" i="9"/>
  <c r="C4" i="9"/>
  <c r="B4" i="9"/>
  <c r="A4" i="9"/>
  <c r="A2" i="9"/>
  <c r="A1" i="9"/>
  <c r="C26" i="2"/>
  <c r="B26" i="2"/>
  <c r="C25" i="2"/>
  <c r="B25" i="2"/>
  <c r="C24" i="2"/>
  <c r="B24" i="2"/>
  <c r="C23" i="2"/>
  <c r="B23" i="2"/>
  <c r="C22" i="2"/>
  <c r="B22" i="2"/>
  <c r="C21" i="2"/>
  <c r="B21" i="2"/>
  <c r="C20" i="2"/>
  <c r="B20" i="2"/>
  <c r="B19" i="2"/>
  <c r="C18" i="2"/>
  <c r="B18" i="2"/>
  <c r="C17" i="2"/>
  <c r="B17" i="2"/>
  <c r="C16" i="2"/>
  <c r="B16" i="2"/>
  <c r="C15" i="2"/>
  <c r="B15" i="2"/>
  <c r="C14" i="2"/>
  <c r="B14" i="2"/>
  <c r="C13" i="2"/>
  <c r="B13" i="2"/>
  <c r="C12" i="2"/>
  <c r="B12" i="2"/>
  <c r="C11" i="2"/>
  <c r="B11" i="2"/>
  <c r="C10" i="2"/>
  <c r="B10" i="2"/>
  <c r="C9" i="2"/>
  <c r="B9" i="2"/>
  <c r="C8" i="2"/>
  <c r="B8" i="2"/>
  <c r="C7" i="2"/>
  <c r="B7" i="2"/>
  <c r="B6" i="2"/>
  <c r="B5" i="2"/>
  <c r="C4" i="2"/>
  <c r="B4" i="2"/>
  <c r="A4" i="2"/>
  <c r="A2" i="2"/>
  <c r="A1" i="2"/>
  <c r="C26" i="3"/>
  <c r="B26" i="3"/>
  <c r="C25" i="3"/>
  <c r="B25" i="3"/>
  <c r="C24" i="3"/>
  <c r="B24" i="3"/>
  <c r="C23" i="3"/>
  <c r="B23" i="3"/>
  <c r="C22" i="3"/>
  <c r="B22" i="3"/>
  <c r="C21" i="3"/>
  <c r="B21" i="3"/>
  <c r="C20" i="3"/>
  <c r="B20" i="3"/>
  <c r="B19" i="3"/>
  <c r="C18" i="3"/>
  <c r="B18" i="3"/>
  <c r="C17" i="3"/>
  <c r="B17" i="3"/>
  <c r="C16" i="3"/>
  <c r="B16" i="3"/>
  <c r="C15" i="3"/>
  <c r="B15" i="3"/>
  <c r="C14" i="3"/>
  <c r="B14" i="3"/>
  <c r="C13" i="3"/>
  <c r="B13" i="3"/>
  <c r="C12" i="3"/>
  <c r="B12" i="3"/>
  <c r="C11" i="3"/>
  <c r="B11" i="3"/>
  <c r="C10" i="3"/>
  <c r="B10" i="3"/>
  <c r="C9" i="3"/>
  <c r="B9" i="3"/>
  <c r="C8" i="3"/>
  <c r="B8" i="3"/>
  <c r="C7" i="3"/>
  <c r="B7" i="3"/>
  <c r="B6" i="3"/>
  <c r="B5" i="3"/>
  <c r="C4" i="3"/>
  <c r="B4" i="3"/>
  <c r="A4" i="3"/>
  <c r="A2" i="3"/>
  <c r="A1" i="3"/>
  <c r="C26" i="1"/>
  <c r="B26" i="1"/>
  <c r="C25" i="1"/>
  <c r="B25" i="1"/>
  <c r="C24" i="1"/>
  <c r="B24" i="1"/>
  <c r="C23" i="1"/>
  <c r="B23" i="1"/>
  <c r="C22" i="1"/>
  <c r="B22" i="1"/>
  <c r="C21" i="1"/>
  <c r="B21" i="1"/>
  <c r="C20" i="1"/>
  <c r="B20" i="1"/>
  <c r="B19" i="1"/>
  <c r="C18" i="1"/>
  <c r="B18" i="1"/>
  <c r="C17" i="1"/>
  <c r="B17" i="1"/>
  <c r="C16" i="1"/>
  <c r="B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  <c r="C8" i="1"/>
  <c r="B8" i="1"/>
  <c r="C7" i="1"/>
  <c r="B7" i="1"/>
  <c r="B6" i="1"/>
  <c r="B5" i="1"/>
  <c r="C4" i="1"/>
  <c r="B4" i="1"/>
  <c r="A4" i="1"/>
  <c r="A2" i="1"/>
  <c r="A1" i="1"/>
  <c r="B28" i="14"/>
  <c r="B27" i="14"/>
  <c r="B26" i="14"/>
  <c r="C22" i="14"/>
  <c r="C21" i="14"/>
  <c r="C20" i="14"/>
  <c r="C19" i="14"/>
  <c r="C18" i="14"/>
  <c r="C17" i="14"/>
  <c r="B17" i="14"/>
  <c r="C16" i="14"/>
  <c r="C15" i="14"/>
  <c r="C14" i="14"/>
  <c r="C13" i="14"/>
  <c r="C12" i="14"/>
  <c r="C11" i="14"/>
  <c r="C10" i="14"/>
  <c r="C9" i="14"/>
  <c r="C8" i="14"/>
  <c r="C7" i="14"/>
  <c r="C6" i="14"/>
  <c r="C5" i="14"/>
  <c r="B5" i="14"/>
  <c r="E4" i="14"/>
  <c r="D4" i="14"/>
  <c r="C4" i="14"/>
  <c r="B4" i="14"/>
  <c r="B2" i="14"/>
  <c r="H2" i="12"/>
  <c r="C8" i="13" s="1" a="1"/>
  <c r="C8" i="13" s="1"/>
  <c r="C42" i="13"/>
  <c r="C41" i="13"/>
  <c r="C40" i="13"/>
  <c r="C38" i="13"/>
  <c r="C37" i="13"/>
  <c r="C36" i="13"/>
  <c r="C33" i="13"/>
  <c r="C30" i="13"/>
  <c r="C28" i="13"/>
  <c r="C26" i="13"/>
  <c r="C25" i="13"/>
  <c r="C22" i="13"/>
  <c r="C21" i="13"/>
  <c r="C19" i="13"/>
  <c r="C11" i="13"/>
  <c r="G8" i="13"/>
  <c r="G5" i="13"/>
  <c r="G4" i="13"/>
  <c r="G3" i="13"/>
</calcChain>
</file>

<file path=xl/sharedStrings.xml><?xml version="1.0" encoding="utf-8"?>
<sst xmlns="http://schemas.openxmlformats.org/spreadsheetml/2006/main" count="263" uniqueCount="232">
  <si>
    <t>BranchenNr.</t>
  </si>
  <si>
    <t>Branchenname</t>
  </si>
  <si>
    <t>Sektor</t>
  </si>
  <si>
    <t>1_19</t>
  </si>
  <si>
    <t>Total</t>
  </si>
  <si>
    <t>1_12</t>
  </si>
  <si>
    <t>Total (Industrie)</t>
  </si>
  <si>
    <t>Nahrungsmittel</t>
  </si>
  <si>
    <t>Industrie</t>
  </si>
  <si>
    <t>Textil und Leder</t>
  </si>
  <si>
    <t>Papier und Druck</t>
  </si>
  <si>
    <t>Chemie und Pharma</t>
  </si>
  <si>
    <t>Zement und Beton</t>
  </si>
  <si>
    <t>Andere Nicht-Eisen-Mineralien</t>
  </si>
  <si>
    <t>Metall und Eisen</t>
  </si>
  <si>
    <t>Nicht-Eisen-Metalle</t>
  </si>
  <si>
    <t>Metall und Geräte</t>
  </si>
  <si>
    <t>Maschinen</t>
  </si>
  <si>
    <t>Andere Industrien</t>
  </si>
  <si>
    <t>Bau</t>
  </si>
  <si>
    <t>13_19</t>
  </si>
  <si>
    <t>Total (Dienstleistungen)</t>
  </si>
  <si>
    <t>Handel</t>
  </si>
  <si>
    <t>Dienstleistungen</t>
  </si>
  <si>
    <t>Gastgewerbe</t>
  </si>
  <si>
    <t>Kredite und Versicherungen</t>
  </si>
  <si>
    <t>Verwaltung</t>
  </si>
  <si>
    <t>Unterricht</t>
  </si>
  <si>
    <t>Gesundheits- und Sozialwesen</t>
  </si>
  <si>
    <t>Andere Dienstleistungen</t>
  </si>
  <si>
    <t>Français</t>
  </si>
  <si>
    <t>N° de branche</t>
  </si>
  <si>
    <t>Nom de la branche</t>
  </si>
  <si>
    <t>Secteur</t>
  </si>
  <si>
    <t>Settore</t>
  </si>
  <si>
    <t>Industria</t>
  </si>
  <si>
    <t>Services</t>
  </si>
  <si>
    <t>Servizi</t>
  </si>
  <si>
    <t>Totale</t>
  </si>
  <si>
    <t>Total (industrie)</t>
  </si>
  <si>
    <t>Totale (industria)</t>
  </si>
  <si>
    <t>Produits alimentaires</t>
  </si>
  <si>
    <t>Prodotti alimentari</t>
  </si>
  <si>
    <t>Textile et cuir</t>
  </si>
  <si>
    <t>Tessile e cuoio</t>
  </si>
  <si>
    <t>Papier et impression</t>
  </si>
  <si>
    <t>Carta e stampa</t>
  </si>
  <si>
    <t>Chimie et pharmacie</t>
  </si>
  <si>
    <t>Prodotti chimici e farmaceutici</t>
  </si>
  <si>
    <t>Ciment et béton</t>
  </si>
  <si>
    <t>Cemento e calcestruzzo</t>
  </si>
  <si>
    <t>Autres minéraux non ferreux</t>
  </si>
  <si>
    <t>Altri minerali non ferrosi</t>
  </si>
  <si>
    <t>Métaux et fer</t>
  </si>
  <si>
    <t>Metallo e ferro</t>
  </si>
  <si>
    <t>Métaux non ferreux</t>
  </si>
  <si>
    <t>Metalli non ferrosi</t>
  </si>
  <si>
    <t>Métal et appareils</t>
  </si>
  <si>
    <t>Metalli e apparecchi</t>
  </si>
  <si>
    <t>Machines</t>
  </si>
  <si>
    <t>Autres industries</t>
  </si>
  <si>
    <t>Altre industrie</t>
  </si>
  <si>
    <t>Construction</t>
  </si>
  <si>
    <t>Costruzioni</t>
  </si>
  <si>
    <t>Total (services)</t>
  </si>
  <si>
    <t>Totale (servizi)</t>
  </si>
  <si>
    <t>Commerce</t>
  </si>
  <si>
    <t>Commercio</t>
  </si>
  <si>
    <t>Hôtellerie et restauration</t>
  </si>
  <si>
    <t>Ristorazione</t>
  </si>
  <si>
    <t>Crédit et assurances</t>
  </si>
  <si>
    <t>Credito e assicurazioni</t>
  </si>
  <si>
    <t>Administration</t>
  </si>
  <si>
    <t>Amministrazione</t>
  </si>
  <si>
    <t>Enseignement</t>
  </si>
  <si>
    <t>Istruzione</t>
  </si>
  <si>
    <t>Santé et action sociale</t>
  </si>
  <si>
    <t>Servizi sanitari e sociali</t>
  </si>
  <si>
    <t>Autres services</t>
  </si>
  <si>
    <t>Altri servizi</t>
  </si>
  <si>
    <t>Sprache</t>
  </si>
  <si>
    <t>Deutsch</t>
  </si>
  <si>
    <t>Italiano</t>
  </si>
  <si>
    <t>Sprache auswählen:</t>
  </si>
  <si>
    <t>Energieverbrauch in der Industrie und im Dienstleistungssektor</t>
  </si>
  <si>
    <t>Datentabellen</t>
  </si>
  <si>
    <t>Auftraggeber:</t>
  </si>
  <si>
    <t>Bundesamt für Energie BFE, 3003 Bern</t>
  </si>
  <si>
    <t>Auftragnehmer:</t>
  </si>
  <si>
    <t>Helbling Beratung + Bauplanung AG, 8048 Zürich</t>
  </si>
  <si>
    <t>Polyquest AG, 3014 Bern</t>
  </si>
  <si>
    <t>Bundesamt für Statistik BFS, 2010 Neuchâtel</t>
  </si>
  <si>
    <t>Autoren:</t>
  </si>
  <si>
    <t>Christian Del Taglia, Helbling Beratung + Bauplanung AG</t>
  </si>
  <si>
    <t>Sylvia Sommer, Polyquest AG</t>
  </si>
  <si>
    <t>Athanassia Chalimourda, Bundesamt für Statistik BFS</t>
  </si>
  <si>
    <t>Silvia Doytchinov, Bundesamt für Energie BFE</t>
  </si>
  <si>
    <t>Erica Madonna, Bundesamt für Energie BFE</t>
  </si>
  <si>
    <t>Bundesamt für Energie BFE</t>
  </si>
  <si>
    <t>Mühlestrasse 4, CH-3063 Ittigen • Postadresse: CH-3003 Bern</t>
  </si>
  <si>
    <t>Tel. 058 462 56 11 • contact@bfe.admin.ch • www.bfe.admin.ch</t>
  </si>
  <si>
    <t>Der vollständige Bericht kann unter www.bfe.admin.ch heruntergeladen werden.</t>
  </si>
  <si>
    <t>Hochgerechnete Daten [TJ]</t>
  </si>
  <si>
    <t>Vollerhobene Daten [TJ]</t>
  </si>
  <si>
    <t>Données extrapolées [TJ]</t>
  </si>
  <si>
    <t>Dati estrapolati [TJ]</t>
  </si>
  <si>
    <t>Eidgenössisches Departement</t>
  </si>
  <si>
    <t>für Umwelt, Verkehr, Energie und</t>
  </si>
  <si>
    <t>Kommunikation UVEK</t>
  </si>
  <si>
    <t>Consumo energetico nell'industria e nel settore dei servizi</t>
  </si>
  <si>
    <t>Tableaux de données</t>
  </si>
  <si>
    <t>Le rapport complet peut être téléchargé sur le site www.bfe.admin.ch.</t>
  </si>
  <si>
    <t>Il rapporto completo può essere scaricato all'indirizzo www.bfe.admin.ch.</t>
  </si>
  <si>
    <t>Committente:</t>
  </si>
  <si>
    <t>Autori:</t>
  </si>
  <si>
    <t>Ufficio federale dell'energia UFE</t>
  </si>
  <si>
    <t>Office Fédéral de l'Energie OFEN</t>
  </si>
  <si>
    <t>Tél. 058 462 56 11 • contact@bfe.admin.ch • www.bfe.admin.ch</t>
  </si>
  <si>
    <t>Auteurs:</t>
  </si>
  <si>
    <t>Office Fédéral de l'Energie OFEN, 3003 Berne</t>
  </si>
  <si>
    <t>Juillet</t>
  </si>
  <si>
    <t>Juli</t>
  </si>
  <si>
    <t>Luglio</t>
  </si>
  <si>
    <t>Seleziona la lingua:</t>
  </si>
  <si>
    <t>Sélectionnez la langue :</t>
  </si>
  <si>
    <t xml:space="preserve">Themen Energiestatistiken, Rubrik "Teilstatistiken" =&gt; "Energieverbrauchsstatistik in der Industrie und im Dienstleistungssektor" </t>
  </si>
  <si>
    <t xml:space="preserve">Tema Statistiche energetiche, Rubrica "Statistiche parziali" =&gt; "Statistica del consumo energetico nel settore industriale e dei servizi" </t>
  </si>
  <si>
    <t>et de la communication (DETEC)</t>
  </si>
  <si>
    <t>Il Dipartimento federale</t>
  </si>
  <si>
    <t>dell’ambiente, dei trasporti, dell’energia</t>
  </si>
  <si>
    <t>e delle comunicazioni (DATEC)</t>
  </si>
  <si>
    <t xml:space="preserve">des transports, de l'énergie </t>
  </si>
  <si>
    <t>Le Département fédéral de l'environnement,</t>
  </si>
  <si>
    <t>Consommation d’énergie dans l’industrie et les services</t>
  </si>
  <si>
    <t>Office fédéral de la statistique OFS, 2010 Neuchâtel</t>
  </si>
  <si>
    <t>Ufficio federale di statistica, 2010 Neuchâtel</t>
  </si>
  <si>
    <t>Silvia Doytchinov, Office Fédéral de l'Energie OFEN</t>
  </si>
  <si>
    <t>Erica Madonna, Office Fédéral de l'Energie OFEN</t>
  </si>
  <si>
    <t>Athanassia Chalimourda, Office Fédéral de la Statistique OFS</t>
  </si>
  <si>
    <t>Silvia Doytchinov, Ufficio Federale dell'Energia UFE</t>
  </si>
  <si>
    <t>Erica Madonna, Ufficio Federale dell'Energia UFE</t>
  </si>
  <si>
    <t>Mühlestrasse 4, CH-3063 Ittigen • Adresse postale: CH-3003 Berne</t>
  </si>
  <si>
    <t>Thèmes Statistiques de l'énergie, Rubrique "Statistiques sectorielles" =&gt; "Statistique de la consommation d’énergie dans l’industrie et les services"</t>
  </si>
  <si>
    <t>Polyquest AG, 3014 Berne</t>
  </si>
  <si>
    <t>Nicht vollerhobene Werte [TJ]</t>
  </si>
  <si>
    <t>Jahr</t>
  </si>
  <si>
    <t>10 11 12</t>
  </si>
  <si>
    <t>13 14 15</t>
  </si>
  <si>
    <t xml:space="preserve">17 18 </t>
  </si>
  <si>
    <t>20 21</t>
  </si>
  <si>
    <t>23.32 23.51 23.52</t>
  </si>
  <si>
    <t>23.11-14 23.19 23.20 23.31 23.41-44 23.49 23.61-65 23.69 23.70 23.91 23.99</t>
  </si>
  <si>
    <t>24.10 24.20 24.31-34 24.51 24.52</t>
  </si>
  <si>
    <t>25.11 25.12 25.21 25.29 25.30 25.50 25.61 25.62 25.71-73 25.91-94 25.99 26 27.11 27.12 27.20 27.31 27.32 27.33 27.40 27.90 28.23 29.31</t>
  </si>
  <si>
    <t>25.40 27.51 27.52 28.11-15 28.21 28.22 28.24 28.25 28.29 28.30 28.41 28.49 28.91-96 28.99 30.40</t>
  </si>
  <si>
    <t>07 08 09 16 22 29.10 29.20 29.32 30.11 30.12 30.20 30.30 30.91 30.92 30.99 31 32</t>
  </si>
  <si>
    <t>45 46 47 95</t>
  </si>
  <si>
    <t>55 56</t>
  </si>
  <si>
    <t>64 65 66.11 66.12 66.19 66.21 66.22 66.30</t>
  </si>
  <si>
    <t>66.29 84</t>
  </si>
  <si>
    <t>85.10 85.20 85.31 85.32 85.41 85.42 85.51-53 85.59</t>
  </si>
  <si>
    <t>75 86 87 88</t>
  </si>
  <si>
    <r>
      <t xml:space="preserve">24.41-46 </t>
    </r>
    <r>
      <rPr>
        <sz val="12"/>
        <color theme="0" tint="-0.499984740745262"/>
        <rFont val="Calibri"/>
        <family val="2"/>
        <scheme val="minor"/>
      </rPr>
      <t>24.53 24.54</t>
    </r>
  </si>
  <si>
    <t xml:space="preserve">Grau: Änderungen ab dem 26. November 2012 </t>
  </si>
  <si>
    <r>
      <rPr>
        <sz val="12"/>
        <color theme="0" tint="-0.499984740745262"/>
        <rFont val="Calibri"/>
        <family val="2"/>
        <scheme val="minor"/>
      </rPr>
      <t>41</t>
    </r>
    <r>
      <rPr>
        <sz val="12"/>
        <color rgb="FF000000"/>
        <rFont val="Calibri"/>
        <family val="2"/>
        <scheme val="minor"/>
      </rPr>
      <t xml:space="preserve"> 42 43</t>
    </r>
  </si>
  <si>
    <r>
      <rPr>
        <sz val="12"/>
        <color theme="0" tint="-0.499984740745262"/>
        <rFont val="Calibri"/>
        <family val="2"/>
        <scheme val="minor"/>
      </rPr>
      <t>33</t>
    </r>
    <r>
      <rPr>
        <sz val="12"/>
        <color rgb="FF000000"/>
        <rFont val="Calibri"/>
        <family val="2"/>
        <scheme val="minor"/>
      </rPr>
      <t xml:space="preserve"> 36 37 </t>
    </r>
    <r>
      <rPr>
        <sz val="12"/>
        <color theme="0" tint="-0.499984740745262"/>
        <rFont val="Calibri"/>
        <family val="2"/>
        <scheme val="minor"/>
      </rPr>
      <t>38</t>
    </r>
    <r>
      <rPr>
        <sz val="12"/>
        <color rgb="FF000000"/>
        <rFont val="Calibri"/>
        <family val="2"/>
        <scheme val="minor"/>
      </rPr>
      <t xml:space="preserve"> 39 49 50 51 52 53 </t>
    </r>
    <r>
      <rPr>
        <sz val="12"/>
        <color theme="0" tint="-0.499984740745262"/>
        <rFont val="Calibri"/>
        <family val="2"/>
        <scheme val="minor"/>
      </rPr>
      <t>58</t>
    </r>
    <r>
      <rPr>
        <sz val="12"/>
        <color rgb="FF000000"/>
        <rFont val="Calibri"/>
        <family val="2"/>
        <scheme val="minor"/>
      </rPr>
      <t xml:space="preserve"> 59 60 61 62 63 68 69 70 71 72 73 74 77 78 79 80 81 82 85.60 90 91 92 93 94 96</t>
    </r>
  </si>
  <si>
    <t>Zwei- oder vierstelliger NOGA-Code</t>
  </si>
  <si>
    <t>Tabelle dei dati</t>
  </si>
  <si>
    <t xml:space="preserve">Numero </t>
  </si>
  <si>
    <t>Ramo di commercio</t>
  </si>
  <si>
    <t xml:space="preserve">Fabbricazione di macchinari </t>
  </si>
  <si>
    <t>Mandatario:</t>
  </si>
  <si>
    <t>Polyquest AG, 3014 Berna</t>
  </si>
  <si>
    <t>Données incomplètes [TJ]</t>
  </si>
  <si>
    <t>Dati incompleti [TJ]</t>
  </si>
  <si>
    <t>Definition der 19 Branchen (auf Basis der NOGA2008*)</t>
  </si>
  <si>
    <t>Definizione dei 19 rami di commergio (basati sulla NOGA2008*)</t>
  </si>
  <si>
    <t>*Allgemeine Systematik der Wirtschaftszweige (NOGA)</t>
  </si>
  <si>
    <t>Données relevées dans leur intégralité [TJ]</t>
  </si>
  <si>
    <t>Dati rilevati in modo completo [TJ]</t>
  </si>
  <si>
    <t>Gris : Modifications à partir du 26 novembre 2012</t>
  </si>
  <si>
    <t>Grigio: Modifiche a partire dal 26 novembre 2012</t>
  </si>
  <si>
    <t>Nota: Dall’anno di rilevazione 2008, i codici NOGA 49, 50 e 51 (trasporti) sono esclusi dall’estrapolazione.</t>
  </si>
  <si>
    <t>Remarque: À partir de l’année de relevé 2008, les codes NOGA 49, 50 et 51 (transports) sont exclus de l’extrapolation.</t>
  </si>
  <si>
    <t xml:space="preserve">Hinweis: Ab dem Erhebungsjahr 2008 wurden die NOGA-Codes 49, 50 und 51 (Verkehr) aus der Hochrechnung ausgeschlossen </t>
  </si>
  <si>
    <t>Mandant:</t>
  </si>
  <si>
    <t>Mandataire :</t>
  </si>
  <si>
    <t>Code NOGA à deux ou quatre chiffres</t>
  </si>
  <si>
    <t>Codice NOGA a due o quattro cifre</t>
  </si>
  <si>
    <t>*Nomenclature générale des activités économiques (NOGA)</t>
  </si>
  <si>
    <t>*Nomenclatura generale delle attività economiche (NOGA)</t>
  </si>
  <si>
    <t>Mühlestrasse 4, CH-3063 Ittigen • Indirizzo postale: CH-3003 Berna</t>
  </si>
  <si>
    <t>Définition des 19 branches (sur la base de la NOGA2008*)</t>
  </si>
  <si>
    <t>Ufficio federale dell'energia UFE, 3003 Berna</t>
  </si>
  <si>
    <t>Athanassia Chalimourda, Ufficio Federale di Statistica UST</t>
  </si>
  <si>
    <t>Publi</t>
  </si>
  <si>
    <t>Elektrizität</t>
  </si>
  <si>
    <t>Erdgas</t>
  </si>
  <si>
    <t>Heizöl extra-leicht</t>
  </si>
  <si>
    <t>Industrieabfälle</t>
  </si>
  <si>
    <t>Kohle</t>
  </si>
  <si>
    <t>Fernwärme (Abgabe)</t>
  </si>
  <si>
    <t>Heizöl mittel und schwer</t>
  </si>
  <si>
    <t>Fernwärme (Bezug)</t>
  </si>
  <si>
    <t>Holz</t>
  </si>
  <si>
    <t>Anzahl Vollzeitbeschäftigten</t>
  </si>
  <si>
    <t>Électricité</t>
  </si>
  <si>
    <t>Huile de chauffage extra-légère</t>
  </si>
  <si>
    <t>Huile de chauffage moyenne/lourde</t>
  </si>
  <si>
    <t>Gaz naturel</t>
  </si>
  <si>
    <t>Déchets industriels</t>
  </si>
  <si>
    <t>Charbon</t>
  </si>
  <si>
    <t>Bois</t>
  </si>
  <si>
    <t>Nombre de lieux de travail</t>
  </si>
  <si>
    <t>Anzahl Arbeitsstätten</t>
  </si>
  <si>
    <t>Elettricità</t>
  </si>
  <si>
    <t>Gas naturale</t>
  </si>
  <si>
    <t>Olio da riscaldamento extraleggero</t>
  </si>
  <si>
    <t>Olio da riscaldamento medio/denso</t>
  </si>
  <si>
    <t>Rifiuti industriali</t>
  </si>
  <si>
    <t>Carbone</t>
  </si>
  <si>
    <t>Teleriscaldamento (erogazione)</t>
  </si>
  <si>
    <t>Teleriscaldamento (prelevamento)</t>
  </si>
  <si>
    <t>Numero di luoghi di lavoro</t>
  </si>
  <si>
    <t>Numero di dipendenti</t>
  </si>
  <si>
    <t>Legna</t>
  </si>
  <si>
    <t>Nombre d'employés</t>
  </si>
  <si>
    <t>Chauffage à distance (fourniture)</t>
  </si>
  <si>
    <t>Chauffage à distance (acquisition)</t>
  </si>
  <si>
    <t>Resultate 1999-2013</t>
  </si>
  <si>
    <t>Résultats 1999-2013</t>
  </si>
  <si>
    <t>Risultati 1999-2013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</si>
</sst>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Calibri"/>
      <family val="2"/>
    </font>
    <font>
      <sz val="8"/>
      <color rgb="FF000000"/>
      <name val="Calibri"/>
      <family val="2"/>
    </font>
    <font>
      <sz val="7.5"/>
      <color rgb="FF000000"/>
      <name val="Calibri"/>
      <family val="2"/>
    </font>
    <font>
      <b/>
      <sz val="7.5"/>
      <color theme="1"/>
      <name val="Calibri"/>
      <family val="2"/>
    </font>
    <font>
      <b/>
      <sz val="7.5"/>
      <color rgb="FF000000"/>
      <name val="Calibri"/>
      <family val="2"/>
    </font>
    <font>
      <sz val="2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326037"/>
      <name val="Calibri"/>
      <family val="2"/>
    </font>
    <font>
      <b/>
      <sz val="10"/>
      <color rgb="FF000000"/>
      <name val="Calibri"/>
      <family val="2"/>
    </font>
    <font>
      <b/>
      <sz val="21"/>
      <color rgb="FF000000"/>
      <name val="Calibri"/>
      <family val="2"/>
    </font>
    <font>
      <sz val="21"/>
      <color theme="1"/>
      <name val="Calibri"/>
      <family val="2"/>
    </font>
    <font>
      <sz val="10"/>
      <color rgb="FF00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rgb="FF000000"/>
      <name val="Calibri"/>
      <family val="2"/>
    </font>
    <font>
      <sz val="8"/>
      <color rgb="FF000000"/>
      <name val="Calibri"/>
      <family val="2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8"/>
      <color rgb="FF000000"/>
      <name val="Arial"/>
      <family val="2"/>
    </font>
    <font>
      <sz val="14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sz val="10"/>
      <color rgb="FF000000"/>
      <name val="Segoe UI"/>
      <family val="2"/>
    </font>
    <font>
      <u/>
      <sz val="11"/>
      <color rgb="FF0066FF"/>
      <name val="Calibri"/>
      <family val="2"/>
      <scheme val="minor"/>
    </font>
    <font>
      <b/>
      <sz val="11"/>
      <color rgb="FF000000"/>
      <name val="Calibri"/>
      <family val="2"/>
    </font>
    <font>
      <b/>
      <sz val="14"/>
      <color rgb="FF000000"/>
      <name val="Calibri"/>
      <family val="2"/>
      <scheme val="minor"/>
    </font>
    <font>
      <sz val="12"/>
      <color theme="0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1EDC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CCCC"/>
      </patternFill>
    </fill>
    <fill>
      <patternFill patternType="solid">
        <fgColor rgb="FFCCCCCC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left" vertical="top"/>
    </xf>
    <xf numFmtId="0" fontId="1" fillId="0" borderId="2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/>
    </xf>
    <xf numFmtId="0" fontId="3" fillId="0" borderId="2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0" fontId="1" fillId="0" borderId="0" xfId="0" applyFont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vertical="top"/>
    </xf>
    <xf numFmtId="0" fontId="3" fillId="0" borderId="5" xfId="0" applyFont="1" applyBorder="1" applyAlignment="1">
      <alignment vertical="top"/>
    </xf>
    <xf numFmtId="0" fontId="1" fillId="0" borderId="4" xfId="0" applyFont="1" applyBorder="1"/>
    <xf numFmtId="49" fontId="1" fillId="0" borderId="0" xfId="0" applyNumberFormat="1" applyFont="1"/>
    <xf numFmtId="0" fontId="2" fillId="0" borderId="0" xfId="0" applyFont="1"/>
    <xf numFmtId="0" fontId="4" fillId="0" borderId="0" xfId="0" applyFont="1"/>
    <xf numFmtId="0" fontId="4" fillId="0" borderId="5" xfId="0" applyFont="1" applyBorder="1"/>
    <xf numFmtId="0" fontId="5" fillId="0" borderId="0" xfId="0" applyFont="1"/>
    <xf numFmtId="0" fontId="6" fillId="0" borderId="0" xfId="0" applyFont="1"/>
    <xf numFmtId="0" fontId="2" fillId="0" borderId="6" xfId="0" applyFont="1" applyBorder="1"/>
    <xf numFmtId="0" fontId="2" fillId="0" borderId="7" xfId="0" applyFont="1" applyBorder="1"/>
    <xf numFmtId="0" fontId="1" fillId="0" borderId="1" xfId="0" applyFont="1" applyBorder="1"/>
    <xf numFmtId="0" fontId="2" fillId="0" borderId="3" xfId="0" applyFont="1" applyBorder="1"/>
    <xf numFmtId="0" fontId="2" fillId="0" borderId="5" xfId="0" applyFont="1" applyBorder="1"/>
    <xf numFmtId="0" fontId="7" fillId="0" borderId="0" xfId="0" applyFont="1"/>
    <xf numFmtId="0" fontId="7" fillId="0" borderId="5" xfId="0" applyFont="1" applyBorder="1"/>
    <xf numFmtId="0" fontId="1" fillId="2" borderId="4" xfId="0" applyFont="1" applyFill="1" applyBorder="1"/>
    <xf numFmtId="0" fontId="8" fillId="2" borderId="0" xfId="0" applyFont="1" applyFill="1"/>
    <xf numFmtId="0" fontId="1" fillId="2" borderId="0" xfId="0" applyFont="1" applyFill="1"/>
    <xf numFmtId="0" fontId="9" fillId="2" borderId="0" xfId="0" applyFont="1" applyFill="1" applyAlignment="1">
      <alignment horizontal="center"/>
    </xf>
    <xf numFmtId="0" fontId="2" fillId="2" borderId="0" xfId="0" applyFont="1" applyFill="1"/>
    <xf numFmtId="0" fontId="2" fillId="2" borderId="5" xfId="0" applyFont="1" applyFill="1" applyBorder="1"/>
    <xf numFmtId="0" fontId="1" fillId="3" borderId="4" xfId="0" applyFont="1" applyFill="1" applyBorder="1"/>
    <xf numFmtId="0" fontId="8" fillId="0" borderId="0" xfId="0" applyFont="1"/>
    <xf numFmtId="0" fontId="1" fillId="0" borderId="5" xfId="0" applyFont="1" applyBorder="1"/>
    <xf numFmtId="0" fontId="10" fillId="0" borderId="0" xfId="0" applyFont="1"/>
    <xf numFmtId="0" fontId="1" fillId="0" borderId="8" xfId="0" applyFont="1" applyBorder="1"/>
    <xf numFmtId="0" fontId="13" fillId="0" borderId="0" xfId="0" applyFont="1"/>
    <xf numFmtId="0" fontId="14" fillId="0" borderId="0" xfId="0" applyFont="1"/>
    <xf numFmtId="49" fontId="15" fillId="0" borderId="0" xfId="0" applyNumberFormat="1" applyFont="1"/>
    <xf numFmtId="0" fontId="16" fillId="0" borderId="0" xfId="0" applyFont="1"/>
    <xf numFmtId="0" fontId="15" fillId="0" borderId="0" xfId="0" applyFont="1"/>
    <xf numFmtId="0" fontId="17" fillId="0" borderId="0" xfId="0" applyFont="1" applyAlignment="1">
      <alignment vertical="top"/>
    </xf>
    <xf numFmtId="0" fontId="18" fillId="0" borderId="0" xfId="0" applyFont="1"/>
    <xf numFmtId="0" fontId="19" fillId="0" borderId="0" xfId="0" applyFont="1"/>
    <xf numFmtId="0" fontId="20" fillId="0" borderId="0" xfId="0" applyFont="1"/>
    <xf numFmtId="3" fontId="15" fillId="0" borderId="0" xfId="0" applyNumberFormat="1" applyFont="1"/>
    <xf numFmtId="0" fontId="21" fillId="4" borderId="9" xfId="0" applyFont="1" applyFill="1" applyBorder="1"/>
    <xf numFmtId="0" fontId="22" fillId="4" borderId="9" xfId="0" applyFont="1" applyFill="1" applyBorder="1"/>
    <xf numFmtId="0" fontId="23" fillId="0" borderId="0" xfId="0" applyFont="1" applyAlignment="1">
      <alignment vertical="top"/>
    </xf>
    <xf numFmtId="0" fontId="24" fillId="0" borderId="0" xfId="0" applyFont="1"/>
    <xf numFmtId="0" fontId="25" fillId="5" borderId="10" xfId="0" applyFont="1" applyFill="1" applyBorder="1" applyAlignment="1">
      <alignment vertical="center"/>
    </xf>
    <xf numFmtId="0" fontId="25" fillId="5" borderId="10" xfId="0" applyFont="1" applyFill="1" applyBorder="1" applyAlignment="1">
      <alignment horizontal="left" vertical="center" wrapText="1"/>
    </xf>
    <xf numFmtId="0" fontId="25" fillId="5" borderId="10" xfId="0" applyFont="1" applyFill="1" applyBorder="1" applyAlignment="1">
      <alignment horizontal="justify" vertical="center" wrapText="1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left" vertical="center" wrapText="1"/>
    </xf>
    <xf numFmtId="49" fontId="25" fillId="0" borderId="0" xfId="0" applyNumberFormat="1" applyFont="1" applyAlignment="1">
      <alignment horizontal="justify" vertical="center" wrapText="1"/>
    </xf>
    <xf numFmtId="0" fontId="25" fillId="0" borderId="0" xfId="0" applyFont="1" applyAlignment="1">
      <alignment horizontal="justify" vertical="center" wrapText="1"/>
    </xf>
    <xf numFmtId="0" fontId="25" fillId="0" borderId="2" xfId="0" applyFont="1" applyBorder="1" applyAlignment="1">
      <alignment vertical="center"/>
    </xf>
    <xf numFmtId="0" fontId="25" fillId="0" borderId="2" xfId="0" applyFont="1" applyBorder="1" applyAlignment="1">
      <alignment horizontal="left" vertical="center" wrapText="1"/>
    </xf>
    <xf numFmtId="0" fontId="25" fillId="0" borderId="2" xfId="0" applyFont="1" applyBorder="1" applyAlignment="1">
      <alignment horizontal="justify" vertical="center" wrapText="1"/>
    </xf>
    <xf numFmtId="0" fontId="25" fillId="0" borderId="6" xfId="0" applyFont="1" applyBorder="1" applyAlignment="1">
      <alignment vertical="center"/>
    </xf>
    <xf numFmtId="0" fontId="25" fillId="0" borderId="6" xfId="0" applyFont="1" applyBorder="1" applyAlignment="1">
      <alignment horizontal="left" vertical="center" wrapText="1"/>
    </xf>
    <xf numFmtId="0" fontId="25" fillId="0" borderId="6" xfId="0" applyFont="1" applyBorder="1" applyAlignment="1">
      <alignment horizontal="justify" vertical="center" wrapText="1"/>
    </xf>
    <xf numFmtId="0" fontId="26" fillId="0" borderId="0" xfId="0" applyFont="1" applyAlignment="1">
      <alignment horizontal="left" vertical="center"/>
    </xf>
    <xf numFmtId="0" fontId="27" fillId="0" borderId="0" xfId="0" applyFont="1" applyAlignment="1">
      <alignment vertical="center"/>
    </xf>
    <xf numFmtId="0" fontId="28" fillId="0" borderId="0" xfId="0" applyFont="1"/>
    <xf numFmtId="0" fontId="16" fillId="0" borderId="0" xfId="0" applyFont="1" applyAlignment="1">
      <alignment horizontal="left"/>
    </xf>
    <xf numFmtId="0" fontId="29" fillId="6" borderId="0" xfId="0" applyFont="1" applyFill="1"/>
    <xf numFmtId="0" fontId="30" fillId="0" borderId="0" xfId="0" applyFont="1"/>
    <xf numFmtId="3" fontId="16" fillId="0" borderId="0" xfId="0" applyNumberFormat="1" applyFont="1"/>
    <xf numFmtId="3" fontId="29" fillId="0" borderId="0" xfId="0" applyNumberFormat="1" applyFont="1"/>
    <xf numFmtId="0" fontId="29" fillId="7" borderId="0" xfId="0" applyFont="1" applyFill="1"/>
    <xf numFmtId="0" fontId="11" fillId="0" borderId="0" xfId="0" applyFont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12" fillId="0" borderId="5" xfId="0" applyFont="1" applyBorder="1" applyAlignment="1">
      <alignment horizontal="left" vertical="center"/>
    </xf>
    <xf numFmtId="0" fontId="1" fillId="3" borderId="0" xfId="0" applyFont="1" applyFill="1" applyAlignment="1">
      <alignment horizontal="left" vertical="top"/>
    </xf>
    <xf numFmtId="0" fontId="1" fillId="3" borderId="5" xfId="0" applyFont="1" applyFill="1" applyBorder="1" applyAlignment="1">
      <alignment horizontal="left" vertical="top"/>
    </xf>
    <xf numFmtId="0" fontId="1" fillId="3" borderId="0" xfId="0" applyFont="1" applyFill="1" applyAlignment="1">
      <alignment horizontal="left" vertical="top" wrapText="1"/>
    </xf>
    <xf numFmtId="0" fontId="1" fillId="3" borderId="5" xfId="0" applyFont="1" applyFill="1" applyBorder="1" applyAlignment="1">
      <alignment horizontal="left" vertical="top" wrapText="1"/>
    </xf>
    <xf numFmtId="0" fontId="25" fillId="0" borderId="0" xfId="0" applyFont="1" applyBorder="1" applyAlignment="1">
      <alignment horizontal="left" vertical="center" wrapText="1"/>
    </xf>
  </cellXfs>
  <cellStyles count="1">
    <cellStyle name="Standard" xfId="0" builtinId="0"/>
  </cellStyles>
  <dxfs count="12"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21171</xdr:colOff>
      <xdr:row>2</xdr:row>
      <xdr:rowOff>4</xdr:rowOff>
    </xdr:from>
    <xdr:to>
      <xdr:col>3</xdr:col>
      <xdr:colOff>631802</xdr:colOff>
      <xdr:row>5</xdr:row>
      <xdr:rowOff>103954</xdr:rowOff>
    </xdr:to>
    <xdr:pic>
      <xdr:nvPicPr>
        <xdr:cNvPr id="2" name="Grafik 1" descr="Logo_color">
          <a:extLst>
            <a:ext uri="{FF2B5EF4-FFF2-40B4-BE49-F238E27FC236}">
              <a16:creationId xmlns:a16="http://schemas.microsoft.com/office/drawing/2014/main" id="{A445815E-02C9-4A83-A4CD-68E3625E8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783171" y="328087"/>
          <a:ext cx="1711298" cy="51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023A224-7774-4AF6-8539-8C822C393FD9}" name="Tabelle3" displayName="Tabelle3" ref="G1:H2" totalsRowShown="0" headerRowDxfId="11" dataDxfId="10">
  <autoFilter ref="G1:H2" xr:uid="{4023A224-7774-4AF6-8539-8C822C393FD9}"/>
  <tableColumns count="2">
    <tableColumn id="1" xr3:uid="{EC57F1E0-A747-4991-A60C-77E2502459F1}" name="Jahr" dataDxfId="9"/>
    <tableColumn id="2" xr3:uid="{0508A071-B0EB-443C-9718-19E999BAFC3F}" name="Publi" dataDxfId="8">
      <calculatedColumnFormula>Tabelle3[[#This Row],[Jahr]]+1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9522262-CC16-43CD-845F-BC2E9FF558C3}" name="Tabelle2" displayName="Tabelle2" ref="C1:E47" totalsRowShown="0" headerRowDxfId="7" dataDxfId="6">
  <autoFilter ref="C1:E47" xr:uid="{09522262-CC16-43CD-845F-BC2E9FF558C3}"/>
  <tableColumns count="3">
    <tableColumn id="1" xr3:uid="{0D458178-CC5B-4BB8-8B53-BC0439CA573B}" name="Deutsch" dataDxfId="5"/>
    <tableColumn id="2" xr3:uid="{90489909-4306-438E-A39A-2C3FB025AAB9}" name="Français" dataDxfId="4"/>
    <tableColumn id="3" xr3:uid="{409B4D1E-EBE7-4810-9B9B-DED7C6D1495B}" name="Italiano" dataDxfId="3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77717AD-EE58-423D-BA70-A2ED3D26F41E}" name="Tabelle1" displayName="Tabelle1" ref="A1:A4" totalsRowShown="0" headerRowDxfId="2" dataDxfId="1">
  <autoFilter ref="A1:A4" xr:uid="{277717AD-EE58-423D-BA70-A2ED3D26F41E}"/>
  <tableColumns count="1">
    <tableColumn id="1" xr3:uid="{6592D25F-939E-4258-89A2-2FE21F57A5EE}" name="Sprach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fs.admin.ch/bfs/it/home/statistiche/industria-servizi/nomenclature/noga.html" TargetMode="External"/><Relationship Id="rId2" Type="http://schemas.openxmlformats.org/officeDocument/2006/relationships/hyperlink" Target="https://www.bfs.admin.ch/bfs/fr/home/statistiques/industrie-services/nomenclatures/noga.html" TargetMode="External"/><Relationship Id="rId1" Type="http://schemas.openxmlformats.org/officeDocument/2006/relationships/hyperlink" Target="https://www.bfs.admin.ch/bfs/de/home/statistiken/industrie-dienstleistungen/nomenklaturen/noga.html" TargetMode="External"/><Relationship Id="rId6" Type="http://schemas.openxmlformats.org/officeDocument/2006/relationships/table" Target="../tables/table3.xml"/><Relationship Id="rId5" Type="http://schemas.openxmlformats.org/officeDocument/2006/relationships/table" Target="../tables/table2.xml"/><Relationship Id="rId4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B2:J44"/>
  <sheetViews>
    <sheetView showGridLines="0" zoomScale="97" zoomScaleNormal="160" workbookViewId="0">
      <selection activeCell="C14" sqref="C14"/>
    </sheetView>
  </sheetViews>
  <sheetFormatPr baseColWidth="10" defaultRowHeight="15" x14ac:dyDescent="0.25"/>
  <cols>
    <col min="2" max="2" width="1.5703125" customWidth="1"/>
    <col min="3" max="5" width="16.5703125" customWidth="1"/>
    <col min="6" max="6" width="15.28515625" customWidth="1"/>
    <col min="7" max="7" width="16.5703125" customWidth="1"/>
    <col min="8" max="8" width="11.140625" customWidth="1"/>
  </cols>
  <sheetData>
    <row r="2" spans="2:10" ht="10.5" customHeight="1" x14ac:dyDescent="0.25">
      <c r="B2" s="2"/>
      <c r="C2" s="3"/>
      <c r="D2" s="4"/>
      <c r="E2" s="4"/>
      <c r="F2" s="4"/>
      <c r="G2" s="5"/>
      <c r="H2" s="6"/>
      <c r="I2" s="7"/>
      <c r="J2" s="7"/>
    </row>
    <row r="3" spans="2:10" ht="10.5" customHeight="1" x14ac:dyDescent="0.25">
      <c r="B3" s="8"/>
      <c r="C3" s="7"/>
      <c r="D3" s="9"/>
      <c r="E3" s="9"/>
      <c r="F3" s="9"/>
      <c r="G3" s="10" t="str">
        <f>IF(Titelblatt!$E$19="Deutsch",Sprachen!C46,IF(Titelblatt!$E$19="Français",Sprachen!$D46,Sprachen!$E46))</f>
        <v>Eidgenössisches Departement</v>
      </c>
      <c r="H3" s="11"/>
      <c r="I3" s="7"/>
      <c r="J3" s="7"/>
    </row>
    <row r="4" spans="2:10" ht="10.5" customHeight="1" x14ac:dyDescent="0.25">
      <c r="B4" s="12"/>
      <c r="C4" s="13"/>
      <c r="D4" s="14"/>
      <c r="E4" s="14"/>
      <c r="F4" s="14"/>
      <c r="G4" s="10" t="str">
        <f>IF(Titelblatt!$E$19="Deutsch",Sprachen!C47,IF(Titelblatt!$E$19="Français",Sprachen!$D47,Sprachen!$E47))</f>
        <v>für Umwelt, Verkehr, Energie und</v>
      </c>
      <c r="H4" s="11"/>
    </row>
    <row r="5" spans="2:10" ht="10.5" customHeight="1" x14ac:dyDescent="0.25">
      <c r="B5" s="12"/>
      <c r="C5" s="13"/>
      <c r="D5" s="14"/>
      <c r="E5" s="14"/>
      <c r="F5" s="14"/>
      <c r="G5" s="10" t="str">
        <f>IF(Titelblatt!$E$19="Deutsch",Sprachen!C48,IF(Titelblatt!$E$19="Français",Sprachen!$D48,Sprachen!$E48))</f>
        <v>Kommunikation UVEK</v>
      </c>
      <c r="H5" s="11"/>
    </row>
    <row r="6" spans="2:10" ht="15" customHeight="1" x14ac:dyDescent="0.25">
      <c r="B6" s="12"/>
      <c r="C6" s="13"/>
      <c r="D6" s="14"/>
      <c r="E6" s="14"/>
      <c r="F6" s="14"/>
      <c r="G6" s="10"/>
      <c r="H6" s="11"/>
    </row>
    <row r="7" spans="2:10" ht="15" customHeight="1" x14ac:dyDescent="0.25">
      <c r="B7" s="12"/>
      <c r="C7" s="13"/>
      <c r="D7" s="14"/>
      <c r="E7" s="14"/>
      <c r="F7" s="14"/>
      <c r="G7" s="15"/>
      <c r="H7" s="16"/>
    </row>
    <row r="8" spans="2:10" ht="15" customHeight="1" x14ac:dyDescent="0.25">
      <c r="B8" s="12"/>
      <c r="C8" s="17" t="str">
        <f t="array" ref="C8">IF(Titelblatt!$E$19="Deutsch",Sprachen!$C44,IF(Titelblatt!$E$19="Français",Sprachen!$D44,Sprachen!$E44))&amp;" "&amp;Tabelle3[Publi]</f>
        <v>Juli 2025</v>
      </c>
      <c r="D8" s="14"/>
      <c r="E8" s="14"/>
      <c r="F8" s="14"/>
      <c r="G8" s="18" t="str">
        <f>IF(Titelblatt!$E$19="Deutsch",Sprachen!C41,IF(Titelblatt!$E$19="Français",Sprachen!$D41,Sprachen!$E41))</f>
        <v>Bundesamt für Energie BFE</v>
      </c>
      <c r="H8" s="16"/>
    </row>
    <row r="9" spans="2:10" ht="15" customHeight="1" x14ac:dyDescent="0.25">
      <c r="B9" s="12"/>
      <c r="C9" s="19"/>
      <c r="D9" s="19"/>
      <c r="E9" s="19"/>
      <c r="F9" s="19"/>
      <c r="G9" s="19"/>
      <c r="H9" s="20"/>
    </row>
    <row r="10" spans="2:10" ht="15" customHeight="1" x14ac:dyDescent="0.25">
      <c r="B10" s="21"/>
      <c r="C10" s="14"/>
      <c r="D10" s="14"/>
      <c r="E10" s="14"/>
      <c r="F10" s="14"/>
      <c r="G10" s="14"/>
      <c r="H10" s="22"/>
    </row>
    <row r="11" spans="2:10" ht="59.25" customHeight="1" x14ac:dyDescent="0.25">
      <c r="B11" s="12"/>
      <c r="C11" s="73" t="str">
        <f>IF(Titelblatt!$E$19="Deutsch",Sprachen!C32,IF(Titelblatt!$E$19="Français",Sprachen!$D32,Sprachen!$E32))</f>
        <v>Energieverbrauch in der Industrie und im Dienstleistungssektor</v>
      </c>
      <c r="D11" s="73"/>
      <c r="E11" s="73"/>
      <c r="F11" s="73"/>
      <c r="G11" s="73"/>
      <c r="H11" s="74"/>
    </row>
    <row r="12" spans="2:10" x14ac:dyDescent="0.25">
      <c r="B12" s="12"/>
      <c r="C12" s="14"/>
      <c r="D12" s="14"/>
      <c r="E12" s="14"/>
      <c r="F12" s="14"/>
      <c r="G12" s="14"/>
      <c r="H12" s="23"/>
    </row>
    <row r="13" spans="2:10" ht="26.25" customHeight="1" x14ac:dyDescent="0.25">
      <c r="B13" s="12"/>
      <c r="C13" s="75" t="str">
        <f>IF(Titelblatt!$E$19="Deutsch",Sprachen!C33,IF(Titelblatt!$E$19="Français",Sprachen!$D33,Sprachen!$E33))</f>
        <v>Resultate 1999-2013</v>
      </c>
      <c r="D13" s="75"/>
      <c r="E13" s="75"/>
      <c r="F13" s="75"/>
      <c r="G13" s="75"/>
      <c r="H13" s="76"/>
    </row>
    <row r="14" spans="2:10" x14ac:dyDescent="0.25">
      <c r="B14" s="12"/>
      <c r="C14" s="14"/>
      <c r="D14" s="14"/>
      <c r="E14" s="14"/>
      <c r="F14" s="14"/>
      <c r="G14" s="14"/>
      <c r="H14" s="23"/>
    </row>
    <row r="15" spans="2:10" x14ac:dyDescent="0.25">
      <c r="B15" s="12"/>
      <c r="C15" s="14"/>
      <c r="D15" s="14"/>
      <c r="E15" s="14"/>
      <c r="F15" s="14"/>
      <c r="G15" s="14"/>
      <c r="H15" s="23"/>
    </row>
    <row r="16" spans="2:10" ht="26.25" customHeight="1" x14ac:dyDescent="0.45">
      <c r="B16" s="12"/>
      <c r="C16" s="24"/>
      <c r="D16" s="24"/>
      <c r="E16" s="24"/>
      <c r="F16" s="24"/>
      <c r="G16" s="24"/>
      <c r="H16" s="25"/>
    </row>
    <row r="17" spans="2:8" x14ac:dyDescent="0.25">
      <c r="B17" s="12"/>
      <c r="C17" s="19"/>
      <c r="D17" s="19"/>
      <c r="E17" s="19"/>
      <c r="F17" s="19"/>
      <c r="G17" s="19"/>
      <c r="H17" s="20"/>
    </row>
    <row r="18" spans="2:8" x14ac:dyDescent="0.25">
      <c r="B18" s="21"/>
      <c r="C18" s="14"/>
      <c r="D18" s="14"/>
      <c r="E18" s="14"/>
      <c r="F18" s="14"/>
      <c r="G18" s="14"/>
      <c r="H18" s="23"/>
    </row>
    <row r="19" spans="2:8" x14ac:dyDescent="0.25">
      <c r="B19" s="26"/>
      <c r="C19" s="27" t="str">
        <f>IF(Titelblatt!$E$19="Deutsch",Sprachen!$C45,IF(Titelblatt!$E$19="Français",Sprachen!$D45,Sprachen!$E45))</f>
        <v>Sprache auswählen:</v>
      </c>
      <c r="D19" s="28"/>
      <c r="E19" s="29" t="s">
        <v>81</v>
      </c>
      <c r="F19" s="30"/>
      <c r="G19" s="30"/>
      <c r="H19" s="31"/>
    </row>
    <row r="20" spans="2:8" x14ac:dyDescent="0.25">
      <c r="B20" s="12"/>
      <c r="C20" s="14"/>
      <c r="D20" s="14"/>
      <c r="E20" s="14"/>
      <c r="F20" s="14"/>
      <c r="G20" s="14"/>
      <c r="H20" s="23"/>
    </row>
    <row r="21" spans="2:8" x14ac:dyDescent="0.25">
      <c r="B21" s="32"/>
      <c r="C21" s="77" t="str">
        <f>IF(Titelblatt!$E$19="Deutsch",Sprachen!C35,IF(Titelblatt!$E$19="Français",Sprachen!$D35,Sprachen!$E35))</f>
        <v>Der vollständige Bericht kann unter www.bfe.admin.ch heruntergeladen werden.</v>
      </c>
      <c r="D21" s="77"/>
      <c r="E21" s="77"/>
      <c r="F21" s="77"/>
      <c r="G21" s="77"/>
      <c r="H21" s="78"/>
    </row>
    <row r="22" spans="2:8" ht="31.5" customHeight="1" x14ac:dyDescent="0.25">
      <c r="B22" s="32"/>
      <c r="C22" s="79" t="str">
        <f>IF(Titelblatt!$E$19="Deutsch",Sprachen!C36,IF(Titelblatt!$E$19="Français",Sprachen!$D36,Sprachen!$E36))</f>
        <v xml:space="preserve">Themen Energiestatistiken, Rubrik "Teilstatistiken" =&gt; "Energieverbrauchsstatistik in der Industrie und im Dienstleistungssektor" </v>
      </c>
      <c r="D22" s="79"/>
      <c r="E22" s="79"/>
      <c r="F22" s="79"/>
      <c r="G22" s="79"/>
      <c r="H22" s="80"/>
    </row>
    <row r="23" spans="2:8" x14ac:dyDescent="0.25">
      <c r="B23" s="12"/>
      <c r="C23" s="14"/>
      <c r="D23" s="14"/>
      <c r="E23" s="14"/>
      <c r="F23" s="14"/>
      <c r="G23" s="14"/>
      <c r="H23" s="23"/>
    </row>
    <row r="24" spans="2:8" x14ac:dyDescent="0.25">
      <c r="B24" s="12"/>
      <c r="C24" s="14"/>
      <c r="D24" s="14"/>
      <c r="E24" s="14"/>
      <c r="F24" s="14"/>
      <c r="G24" s="14"/>
      <c r="H24" s="23"/>
    </row>
    <row r="25" spans="2:8" x14ac:dyDescent="0.25">
      <c r="B25" s="12"/>
      <c r="C25" s="33" t="str">
        <f>IF(Titelblatt!$E$19="Deutsch",Sprachen!C37,IF(Titelblatt!$E$19="Français",Sprachen!$D37,Sprachen!$E37))</f>
        <v>Auftraggeber:</v>
      </c>
      <c r="H25" s="34"/>
    </row>
    <row r="26" spans="2:8" x14ac:dyDescent="0.25">
      <c r="B26" s="12"/>
      <c r="C26" s="1" t="str">
        <f>IF(Titelblatt!$E$19="Deutsch",Sprachen!C38,IF(Titelblatt!$E$19="Français",Sprachen!$D38,Sprachen!$E38))</f>
        <v>Bundesamt für Energie BFE, 3003 Bern</v>
      </c>
      <c r="H26" s="34"/>
    </row>
    <row r="27" spans="2:8" x14ac:dyDescent="0.25">
      <c r="B27" s="12"/>
      <c r="H27" s="34"/>
    </row>
    <row r="28" spans="2:8" x14ac:dyDescent="0.25">
      <c r="B28" s="12"/>
      <c r="C28" s="33" t="str">
        <f>IF(Titelblatt!$E$19="Deutsch",Sprachen!C39,IF(Titelblatt!$E$19="Français",Sprachen!$D39,Sprachen!$E39))</f>
        <v>Auftragnehmer:</v>
      </c>
      <c r="H28" s="34"/>
    </row>
    <row r="29" spans="2:8" x14ac:dyDescent="0.25">
      <c r="B29" s="12"/>
      <c r="C29" s="1" t="s">
        <v>89</v>
      </c>
      <c r="H29" s="34"/>
    </row>
    <row r="30" spans="2:8" x14ac:dyDescent="0.25">
      <c r="B30" s="12"/>
      <c r="C30" s="1" t="str">
        <f>IF(Titelblatt!$E$19="Deutsch",Sprachen!C53,IF(Titelblatt!$E$19="Français",Sprachen!$D53,Sprachen!$E53))</f>
        <v>Polyquest AG, 3014 Bern</v>
      </c>
      <c r="H30" s="34"/>
    </row>
    <row r="31" spans="2:8" x14ac:dyDescent="0.25">
      <c r="B31" s="12"/>
      <c r="H31" s="34"/>
    </row>
    <row r="32" spans="2:8" x14ac:dyDescent="0.25">
      <c r="B32" s="12"/>
      <c r="H32" s="34"/>
    </row>
    <row r="33" spans="2:8" x14ac:dyDescent="0.25">
      <c r="B33" s="12"/>
      <c r="C33" s="33" t="str">
        <f>IF(Titelblatt!$E$19="Deutsch",Sprachen!C40,IF(Titelblatt!$E$19="Français",Sprachen!$D40,Sprachen!$E40))</f>
        <v>Autoren:</v>
      </c>
      <c r="H33" s="34"/>
    </row>
    <row r="34" spans="2:8" x14ac:dyDescent="0.25">
      <c r="B34" s="12"/>
      <c r="C34" s="1" t="s">
        <v>93</v>
      </c>
      <c r="H34" s="34"/>
    </row>
    <row r="35" spans="2:8" x14ac:dyDescent="0.25">
      <c r="B35" s="12"/>
      <c r="C35" s="1" t="s">
        <v>94</v>
      </c>
      <c r="H35" s="34"/>
    </row>
    <row r="36" spans="2:8" x14ac:dyDescent="0.25">
      <c r="B36" s="12"/>
      <c r="C36" s="1" t="str">
        <f>IF(Titelblatt!$E$19="Deutsch",Sprachen!C50,IF(Titelblatt!$E$19="Français",Sprachen!$D50,Sprachen!$E50))</f>
        <v>Athanassia Chalimourda, Bundesamt für Statistik BFS</v>
      </c>
      <c r="H36" s="34"/>
    </row>
    <row r="37" spans="2:8" x14ac:dyDescent="0.25">
      <c r="B37" s="12"/>
      <c r="C37" s="1" t="str">
        <f>IF(Titelblatt!$E$19="Deutsch",Sprachen!C51,IF(Titelblatt!$E$19="Français",Sprachen!$D51,Sprachen!$E51))</f>
        <v>Silvia Doytchinov, Bundesamt für Energie BFE</v>
      </c>
      <c r="H37" s="34"/>
    </row>
    <row r="38" spans="2:8" x14ac:dyDescent="0.25">
      <c r="B38" s="12"/>
      <c r="C38" s="1" t="str">
        <f>IF(Titelblatt!$E$19="Deutsch",Sprachen!C52,IF(Titelblatt!$E$19="Français",Sprachen!$D52,Sprachen!$E52))</f>
        <v>Erica Madonna, Bundesamt für Energie BFE</v>
      </c>
      <c r="H38" s="34"/>
    </row>
    <row r="39" spans="2:8" x14ac:dyDescent="0.25">
      <c r="B39" s="12"/>
      <c r="D39" s="14"/>
      <c r="E39" s="14"/>
      <c r="F39" s="14"/>
      <c r="G39" s="14"/>
      <c r="H39" s="23"/>
    </row>
    <row r="40" spans="2:8" x14ac:dyDescent="0.25">
      <c r="B40" s="12"/>
      <c r="C40" s="35" t="str">
        <f>IF(Titelblatt!$E$19="Deutsch",Sprachen!C41,IF(Titelblatt!$E$19="Français",Sprachen!$D41,Sprachen!$E41))</f>
        <v>Bundesamt für Energie BFE</v>
      </c>
      <c r="D40" s="14"/>
      <c r="E40" s="14"/>
      <c r="F40" s="14"/>
      <c r="G40" s="14"/>
      <c r="H40" s="23"/>
    </row>
    <row r="41" spans="2:8" x14ac:dyDescent="0.25">
      <c r="B41" s="12"/>
      <c r="C41" s="14" t="str">
        <f>IF(Titelblatt!$E$19="Deutsch",Sprachen!C42,IF(Titelblatt!$E$19="Français",Sprachen!$D42,Sprachen!$E42))</f>
        <v>Mühlestrasse 4, CH-3063 Ittigen • Postadresse: CH-3003 Bern</v>
      </c>
      <c r="D41" s="14"/>
      <c r="E41" s="14"/>
      <c r="F41" s="14"/>
      <c r="G41" s="14"/>
      <c r="H41" s="23"/>
    </row>
    <row r="42" spans="2:8" x14ac:dyDescent="0.25">
      <c r="B42" s="12"/>
      <c r="C42" s="14" t="str">
        <f>IF(Titelblatt!$E$19="Deutsch",Sprachen!C43,IF(Titelblatt!$E$19="Français",Sprachen!$D43,Sprachen!$E43))</f>
        <v>Tel. 058 462 56 11 • contact@bfe.admin.ch • www.bfe.admin.ch</v>
      </c>
      <c r="D42" s="14"/>
      <c r="E42" s="14"/>
      <c r="F42" s="14"/>
      <c r="G42" s="14"/>
      <c r="H42" s="23"/>
    </row>
    <row r="43" spans="2:8" x14ac:dyDescent="0.25">
      <c r="B43" s="36"/>
      <c r="C43" s="19"/>
      <c r="D43" s="19"/>
      <c r="E43" s="19"/>
      <c r="F43" s="19"/>
      <c r="G43" s="19"/>
      <c r="H43" s="20"/>
    </row>
    <row r="44" spans="2:8" x14ac:dyDescent="0.25">
      <c r="D44" s="14"/>
      <c r="E44" s="14"/>
      <c r="F44" s="14"/>
      <c r="G44" s="14"/>
      <c r="H44" s="14"/>
    </row>
  </sheetData>
  <mergeCells count="4">
    <mergeCell ref="C11:H11"/>
    <mergeCell ref="C13:H13"/>
    <mergeCell ref="C21:H21"/>
    <mergeCell ref="C22:H22"/>
  </mergeCells>
  <pageMargins left="0.7" right="0.7" top="0.78740157499999996" bottom="0.78740157499999996" header="0.3" footer="0.3"/>
  <pageSetup paperSize="9" orientation="portrait" horizontalDpi="300" verticalDpi="30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DA5DFD5-C563-45FD-8EA2-0FA08F9D352B}">
          <x14:formula1>
            <xm:f>Sprachen!$A$2:$A$4</xm:f>
          </x14:formula1>
          <xm:sqref>E19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AAD2AE"/>
  </sheetPr>
  <dimension ref="A1:R26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5" sqref="D5"/>
    </sheetView>
  </sheetViews>
  <sheetFormatPr baseColWidth="10" defaultRowHeight="15" x14ac:dyDescent="0.25"/>
  <cols>
    <col min="1" max="1" width="14.7109375" customWidth="1"/>
    <col min="2" max="2" width="29.28515625" customWidth="1"/>
    <col min="3" max="3" width="16.5703125" customWidth="1"/>
  </cols>
  <sheetData>
    <row r="1" spans="1:18" ht="18.75" customHeight="1" x14ac:dyDescent="0.3">
      <c r="A1" s="69" t="str">
        <f>IF(Titelblatt!$E$19="Deutsch",Sprachen!$C$67,IF(Titelblatt!$E$19="Français",Sprachen!$D$67,Sprachen!$E$67))</f>
        <v>Fernwärme (Abgabe)</v>
      </c>
    </row>
    <row r="2" spans="1:18" x14ac:dyDescent="0.25">
      <c r="A2" t="str">
        <f>IF(Titelblatt!$E$19="Deutsch",Sprachen!$C$31,IF(Titelblatt!$E$19="Français",Sprachen!$D$31,Sprachen!$E$31))</f>
        <v>Nicht vollerhobene Werte [TJ]</v>
      </c>
    </row>
    <row r="4" spans="1:18" x14ac:dyDescent="0.25">
      <c r="A4" s="68" t="str">
        <f>IF(Titelblatt!$E$19="Deutsch",Sprachen!$C2,IF(Titelblatt!$E$19="Français",Sprachen!$D2,Sprachen!$E2))</f>
        <v>BranchenNr.</v>
      </c>
      <c r="B4" s="68" t="str">
        <f>IF(Titelblatt!$E$19="Deutsch",Sprachen!$C3,IF(Titelblatt!$E$19="Français",Sprachen!$D3,Sprachen!$E3))</f>
        <v>Branchenname</v>
      </c>
      <c r="C4" s="68" t="str">
        <f>IF(Titelblatt!$E$19="Deutsch",Sprachen!$C4,IF(Titelblatt!$E$19="Français",Sprachen!$D4,Sprachen!$E4))</f>
        <v>Sektor</v>
      </c>
      <c r="D4" s="72">
        <v>1999</v>
      </c>
      <c r="E4" s="72">
        <v>2000</v>
      </c>
      <c r="F4" s="72">
        <v>2001</v>
      </c>
      <c r="G4" s="72">
        <v>2002</v>
      </c>
      <c r="H4" s="72">
        <v>2003</v>
      </c>
      <c r="I4" s="72">
        <v>2004</v>
      </c>
      <c r="J4" s="72">
        <v>2005</v>
      </c>
      <c r="K4" s="72">
        <v>2006</v>
      </c>
      <c r="L4" s="72">
        <v>2007</v>
      </c>
      <c r="M4" s="72">
        <v>2008</v>
      </c>
      <c r="N4" s="72">
        <v>2009</v>
      </c>
      <c r="O4" s="72">
        <v>2010</v>
      </c>
      <c r="P4" s="72">
        <v>2011</v>
      </c>
      <c r="Q4" s="72">
        <v>2012</v>
      </c>
      <c r="R4" s="72">
        <v>2013</v>
      </c>
    </row>
    <row r="5" spans="1:18" x14ac:dyDescent="0.25">
      <c r="A5" s="71" t="s">
        <v>3</v>
      </c>
      <c r="B5" s="71" t="str">
        <f>IF(Titelblatt!$E$19="Deutsch",Sprachen!$C7,IF(Titelblatt!$E$19="Français",Sprachen!$D7,Sprachen!$E7))</f>
        <v>Total</v>
      </c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>
        <v>2199.8453472000001</v>
      </c>
      <c r="Q5" s="71">
        <v>1901.0272571999999</v>
      </c>
      <c r="R5" s="71">
        <v>1899.170298</v>
      </c>
    </row>
    <row r="6" spans="1:18" x14ac:dyDescent="0.25">
      <c r="A6" s="71" t="s">
        <v>5</v>
      </c>
      <c r="B6" s="71" t="str">
        <f>IF(Titelblatt!$E$19="Deutsch",Sprachen!$C8,IF(Titelblatt!$E$19="Français",Sprachen!$D8,Sprachen!$E8))</f>
        <v>Total (Industrie)</v>
      </c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>
        <v>1884.2579892000001</v>
      </c>
      <c r="Q6" s="71">
        <v>1622.5119972</v>
      </c>
      <c r="R6" s="71">
        <v>1579.3032132000001</v>
      </c>
    </row>
    <row r="7" spans="1:18" x14ac:dyDescent="0.25">
      <c r="A7" s="67">
        <v>1</v>
      </c>
      <c r="B7" s="70" t="str">
        <f>IF(Titelblatt!$E$19="Deutsch",Sprachen!$C9,IF(Titelblatt!$E$19="Français",Sprachen!$D9,Sprachen!$E9))</f>
        <v>Nahrungsmittel</v>
      </c>
      <c r="C7" s="70" t="str">
        <f>IF(Titelblatt!$E$19="Deutsch",Sprachen!$C$5,IF(Titelblatt!$E$19="Français",Sprachen!$D$5,Sprachen!$E$5))</f>
        <v>Industrie</v>
      </c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>
        <v>111.2678208</v>
      </c>
      <c r="Q7" s="70">
        <v>104.3860248</v>
      </c>
      <c r="R7" s="70">
        <v>103.61124</v>
      </c>
    </row>
    <row r="8" spans="1:18" x14ac:dyDescent="0.25">
      <c r="A8" s="67">
        <v>2</v>
      </c>
      <c r="B8" s="70" t="str">
        <f>IF(Titelblatt!$E$19="Deutsch",Sprachen!$C10,IF(Titelblatt!$E$19="Français",Sprachen!$D10,Sprachen!$E10))</f>
        <v>Textil und Leder</v>
      </c>
      <c r="C8" s="70" t="str">
        <f>IF(Titelblatt!$E$19="Deutsch",Sprachen!$C$5,IF(Titelblatt!$E$19="Français",Sprachen!$D$5,Sprachen!$E$5))</f>
        <v>Industrie</v>
      </c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>
        <v>10.853999999999999</v>
      </c>
      <c r="Q8" s="70">
        <v>7.9488000000000003</v>
      </c>
      <c r="R8" s="70">
        <v>8.7227999999999994</v>
      </c>
    </row>
    <row r="9" spans="1:18" x14ac:dyDescent="0.25">
      <c r="A9" s="67">
        <v>3</v>
      </c>
      <c r="B9" s="70" t="str">
        <f>IF(Titelblatt!$E$19="Deutsch",Sprachen!$C11,IF(Titelblatt!$E$19="Français",Sprachen!$D11,Sprachen!$E11))</f>
        <v>Papier und Druck</v>
      </c>
      <c r="C9" s="70" t="str">
        <f>IF(Titelblatt!$E$19="Deutsch",Sprachen!$C$5,IF(Titelblatt!$E$19="Français",Sprachen!$D$5,Sprachen!$E$5))</f>
        <v>Industrie</v>
      </c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>
        <v>44.012645999999997</v>
      </c>
      <c r="Q9" s="70">
        <v>49.222983599999999</v>
      </c>
      <c r="R9" s="70">
        <v>51.4836144</v>
      </c>
    </row>
    <row r="10" spans="1:18" x14ac:dyDescent="0.25">
      <c r="A10" s="67">
        <v>4</v>
      </c>
      <c r="B10" s="70" t="str">
        <f>IF(Titelblatt!$E$19="Deutsch",Sprachen!$C12,IF(Titelblatt!$E$19="Français",Sprachen!$D12,Sprachen!$E12))</f>
        <v>Chemie und Pharma</v>
      </c>
      <c r="C10" s="70" t="str">
        <f>IF(Titelblatt!$E$19="Deutsch",Sprachen!$C$5,IF(Titelblatt!$E$19="Français",Sprachen!$D$5,Sprachen!$E$5))</f>
        <v>Industrie</v>
      </c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>
        <v>1398.1863456000001</v>
      </c>
      <c r="Q10" s="70">
        <v>1238.5437191999999</v>
      </c>
      <c r="R10" s="70">
        <v>1164.6921384</v>
      </c>
    </row>
    <row r="11" spans="1:18" x14ac:dyDescent="0.25">
      <c r="A11" s="67">
        <v>5</v>
      </c>
      <c r="B11" s="70" t="str">
        <f>IF(Titelblatt!$E$19="Deutsch",Sprachen!$C13,IF(Titelblatt!$E$19="Français",Sprachen!$D13,Sprachen!$E13))</f>
        <v>Zement und Beton</v>
      </c>
      <c r="C11" s="70" t="str">
        <f>IF(Titelblatt!$E$19="Deutsch",Sprachen!$C$5,IF(Titelblatt!$E$19="Français",Sprachen!$D$5,Sprachen!$E$5))</f>
        <v>Industrie</v>
      </c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>
        <v>33.601413600000001</v>
      </c>
      <c r="Q11" s="70">
        <v>61.420766399999998</v>
      </c>
      <c r="R11" s="70">
        <v>70.073571599999994</v>
      </c>
    </row>
    <row r="12" spans="1:18" x14ac:dyDescent="0.25">
      <c r="A12" s="67">
        <v>6</v>
      </c>
      <c r="B12" s="70" t="str">
        <f>IF(Titelblatt!$E$19="Deutsch",Sprachen!$C14,IF(Titelblatt!$E$19="Français",Sprachen!$D14,Sprachen!$E14))</f>
        <v>Andere Nicht-Eisen-Mineralien</v>
      </c>
      <c r="C12" s="70" t="str">
        <f>IF(Titelblatt!$E$19="Deutsch",Sprachen!$C$5,IF(Titelblatt!$E$19="Français",Sprachen!$D$5,Sprachen!$E$5))</f>
        <v>Industrie</v>
      </c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>
        <v>11.853651599999999</v>
      </c>
      <c r="Q12" s="70">
        <v>14.343289199999999</v>
      </c>
      <c r="R12" s="70">
        <v>12.674113200000001</v>
      </c>
    </row>
    <row r="13" spans="1:18" x14ac:dyDescent="0.25">
      <c r="A13" s="67">
        <v>7</v>
      </c>
      <c r="B13" s="70" t="str">
        <f>IF(Titelblatt!$E$19="Deutsch",Sprachen!$C15,IF(Titelblatt!$E$19="Français",Sprachen!$D15,Sprachen!$E15))</f>
        <v>Metall und Eisen</v>
      </c>
      <c r="C13" s="70" t="str">
        <f>IF(Titelblatt!$E$19="Deutsch",Sprachen!$C$5,IF(Titelblatt!$E$19="Français",Sprachen!$D$5,Sprachen!$E$5))</f>
        <v>Industrie</v>
      </c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>
        <v>36.7731432</v>
      </c>
      <c r="Q13" s="70">
        <v>30.203247600000001</v>
      </c>
      <c r="R13" s="70">
        <v>32.943589199999998</v>
      </c>
    </row>
    <row r="14" spans="1:18" x14ac:dyDescent="0.25">
      <c r="A14" s="67">
        <v>8</v>
      </c>
      <c r="B14" s="70" t="str">
        <f>IF(Titelblatt!$E$19="Deutsch",Sprachen!$C16,IF(Titelblatt!$E$19="Français",Sprachen!$D16,Sprachen!$E16))</f>
        <v>Nicht-Eisen-Metalle</v>
      </c>
      <c r="C14" s="70" t="str">
        <f>IF(Titelblatt!$E$19="Deutsch",Sprachen!$C$5,IF(Titelblatt!$E$19="Français",Sprachen!$D$5,Sprachen!$E$5))</f>
        <v>Industrie</v>
      </c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>
        <v>0</v>
      </c>
      <c r="Q14" s="70">
        <v>0.72909360000000001</v>
      </c>
      <c r="R14" s="70">
        <v>0.81932400000000005</v>
      </c>
    </row>
    <row r="15" spans="1:18" x14ac:dyDescent="0.25">
      <c r="A15" s="67">
        <v>9</v>
      </c>
      <c r="B15" s="70" t="str">
        <f>IF(Titelblatt!$E$19="Deutsch",Sprachen!$C17,IF(Titelblatt!$E$19="Français",Sprachen!$D17,Sprachen!$E17))</f>
        <v>Metall und Geräte</v>
      </c>
      <c r="C15" s="70" t="str">
        <f>IF(Titelblatt!$E$19="Deutsch",Sprachen!$C$5,IF(Titelblatt!$E$19="Français",Sprachen!$D$5,Sprachen!$E$5))</f>
        <v>Industrie</v>
      </c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>
        <v>18.947361600000001</v>
      </c>
      <c r="Q15" s="70">
        <v>30.7997604</v>
      </c>
      <c r="R15" s="70">
        <v>33.565482000000003</v>
      </c>
    </row>
    <row r="16" spans="1:18" x14ac:dyDescent="0.25">
      <c r="A16" s="67">
        <v>10</v>
      </c>
      <c r="B16" s="70" t="str">
        <f>IF(Titelblatt!$E$19="Deutsch",Sprachen!$C18,IF(Titelblatt!$E$19="Français",Sprachen!$D18,Sprachen!$E18))</f>
        <v>Maschinen</v>
      </c>
      <c r="C16" s="70" t="str">
        <f>IF(Titelblatt!$E$19="Deutsch",Sprachen!$C$5,IF(Titelblatt!$E$19="Français",Sprachen!$D$5,Sprachen!$E$5))</f>
        <v>Industrie</v>
      </c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>
        <v>6.7866660000000003</v>
      </c>
      <c r="Q16" s="70">
        <v>8.0250012000000002</v>
      </c>
      <c r="R16" s="70">
        <v>6.6678911999999997</v>
      </c>
    </row>
    <row r="17" spans="1:18" x14ac:dyDescent="0.25">
      <c r="A17" s="67">
        <v>11</v>
      </c>
      <c r="B17" s="70" t="str">
        <f>IF(Titelblatt!$E$19="Deutsch",Sprachen!$C19,IF(Titelblatt!$E$19="Français",Sprachen!$D19,Sprachen!$E19))</f>
        <v>Andere Industrien</v>
      </c>
      <c r="C17" s="70" t="str">
        <f>IF(Titelblatt!$E$19="Deutsch",Sprachen!$C$5,IF(Titelblatt!$E$19="Français",Sprachen!$D$5,Sprachen!$E$5))</f>
        <v>Industrie</v>
      </c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>
        <v>211.62905280000001</v>
      </c>
      <c r="Q17" s="70">
        <v>76.604137199999997</v>
      </c>
      <c r="R17" s="70">
        <v>94.049449199999998</v>
      </c>
    </row>
    <row r="18" spans="1:18" x14ac:dyDescent="0.25">
      <c r="A18" s="67">
        <v>12</v>
      </c>
      <c r="B18" s="70" t="str">
        <f>IF(Titelblatt!$E$19="Deutsch",Sprachen!$C20,IF(Titelblatt!$E$19="Français",Sprachen!$D20,Sprachen!$E20))</f>
        <v>Bau</v>
      </c>
      <c r="C18" s="70" t="str">
        <f>IF(Titelblatt!$E$19="Deutsch",Sprachen!$C$5,IF(Titelblatt!$E$19="Français",Sprachen!$D$5,Sprachen!$E$5))</f>
        <v>Industrie</v>
      </c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>
        <v>0.34588800000000203</v>
      </c>
      <c r="Q18" s="70">
        <v>0.28517399999999998</v>
      </c>
      <c r="R18" s="70">
        <v>0</v>
      </c>
    </row>
    <row r="19" spans="1:18" x14ac:dyDescent="0.25">
      <c r="A19" s="71" t="s">
        <v>20</v>
      </c>
      <c r="B19" s="71" t="str">
        <f>IF(Titelblatt!$E$19="Deutsch",Sprachen!$C21,IF(Titelblatt!$E$19="Français",Sprachen!$D21,Sprachen!$E21))</f>
        <v>Total (Dienstleistungen)</v>
      </c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>
        <v>315.58735799999999</v>
      </c>
      <c r="Q19" s="71">
        <v>278.51526000000001</v>
      </c>
      <c r="R19" s="71">
        <v>319.86708479999999</v>
      </c>
    </row>
    <row r="20" spans="1:18" x14ac:dyDescent="0.25">
      <c r="A20" s="67">
        <v>13</v>
      </c>
      <c r="B20" s="70" t="str">
        <f>IF(Titelblatt!$E$19="Deutsch",Sprachen!$C22,IF(Titelblatt!$E$19="Français",Sprachen!$D22,Sprachen!$E22))</f>
        <v>Handel</v>
      </c>
      <c r="C20" s="70" t="str">
        <f>IF(Titelblatt!$E$19="Deutsch",Sprachen!$C$6,IF(Titelblatt!$E$19="Français",Sprachen!$D$6,Sprachen!$E$6))</f>
        <v>Dienstleistungen</v>
      </c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>
        <v>3.5090927999999999</v>
      </c>
      <c r="Q20" s="70">
        <v>0.28314</v>
      </c>
      <c r="R20" s="70">
        <v>0.91755359999999997</v>
      </c>
    </row>
    <row r="21" spans="1:18" x14ac:dyDescent="0.25">
      <c r="A21" s="67">
        <v>14</v>
      </c>
      <c r="B21" s="70" t="str">
        <f>IF(Titelblatt!$E$19="Deutsch",Sprachen!$C23,IF(Titelblatt!$E$19="Français",Sprachen!$D23,Sprachen!$E23))</f>
        <v>Gastgewerbe</v>
      </c>
      <c r="C21" s="70" t="str">
        <f>IF(Titelblatt!$E$19="Deutsch",Sprachen!$C$6,IF(Titelblatt!$E$19="Français",Sprachen!$D$6,Sprachen!$E$6))</f>
        <v>Dienstleistungen</v>
      </c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>
        <v>6.0820020000000001</v>
      </c>
      <c r="Q21" s="70">
        <v>6.7073939999999999</v>
      </c>
      <c r="R21" s="70">
        <v>8.4790151999999992</v>
      </c>
    </row>
    <row r="22" spans="1:18" x14ac:dyDescent="0.25">
      <c r="A22" s="67">
        <v>15</v>
      </c>
      <c r="B22" s="70" t="str">
        <f>IF(Titelblatt!$E$19="Deutsch",Sprachen!$C24,IF(Titelblatt!$E$19="Français",Sprachen!$D24,Sprachen!$E24))</f>
        <v>Kredite und Versicherungen</v>
      </c>
      <c r="C22" s="70" t="str">
        <f>IF(Titelblatt!$E$19="Deutsch",Sprachen!$C$6,IF(Titelblatt!$E$19="Français",Sprachen!$D$6,Sprachen!$E$6))</f>
        <v>Dienstleistungen</v>
      </c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>
        <v>33.141722399999999</v>
      </c>
      <c r="Q22" s="70">
        <v>0.4106592</v>
      </c>
      <c r="R22" s="70">
        <v>0.46511639999999999</v>
      </c>
    </row>
    <row r="23" spans="1:18" x14ac:dyDescent="0.25">
      <c r="A23" s="67">
        <v>16</v>
      </c>
      <c r="B23" s="70" t="str">
        <f>IF(Titelblatt!$E$19="Deutsch",Sprachen!$C25,IF(Titelblatt!$E$19="Français",Sprachen!$D25,Sprachen!$E25))</f>
        <v>Verwaltung</v>
      </c>
      <c r="C23" s="70" t="str">
        <f>IF(Titelblatt!$E$19="Deutsch",Sprachen!$C$6,IF(Titelblatt!$E$19="Français",Sprachen!$D$6,Sprachen!$E$6))</f>
        <v>Dienstleistungen</v>
      </c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>
        <v>4.0789764000000002</v>
      </c>
      <c r="Q23" s="70">
        <v>5.0208659999999998</v>
      </c>
      <c r="R23" s="70">
        <v>3.1649832</v>
      </c>
    </row>
    <row r="24" spans="1:18" x14ac:dyDescent="0.25">
      <c r="A24" s="67">
        <v>17</v>
      </c>
      <c r="B24" s="70" t="str">
        <f>IF(Titelblatt!$E$19="Deutsch",Sprachen!$C26,IF(Titelblatt!$E$19="Français",Sprachen!$D26,Sprachen!$E26))</f>
        <v>Unterricht</v>
      </c>
      <c r="C24" s="70" t="str">
        <f>IF(Titelblatt!$E$19="Deutsch",Sprachen!$C$6,IF(Titelblatt!$E$19="Français",Sprachen!$D$6,Sprachen!$E$6))</f>
        <v>Dienstleistungen</v>
      </c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>
        <v>122.09372279999999</v>
      </c>
      <c r="Q24" s="70">
        <v>123.4157652</v>
      </c>
      <c r="R24" s="70">
        <v>130.35638879999999</v>
      </c>
    </row>
    <row r="25" spans="1:18" x14ac:dyDescent="0.25">
      <c r="A25" s="67">
        <v>18</v>
      </c>
      <c r="B25" s="70" t="str">
        <f>IF(Titelblatt!$E$19="Deutsch",Sprachen!$C27,IF(Titelblatt!$E$19="Français",Sprachen!$D27,Sprachen!$E27))</f>
        <v>Gesundheits- und Sozialwesen</v>
      </c>
      <c r="C25" s="70" t="str">
        <f>IF(Titelblatt!$E$19="Deutsch",Sprachen!$C$6,IF(Titelblatt!$E$19="Français",Sprachen!$D$6,Sprachen!$E$6))</f>
        <v>Dienstleistungen</v>
      </c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>
        <v>121.9245876</v>
      </c>
      <c r="Q25" s="70">
        <v>88.944692399999994</v>
      </c>
      <c r="R25" s="70">
        <v>111.25254959999999</v>
      </c>
    </row>
    <row r="26" spans="1:18" x14ac:dyDescent="0.25">
      <c r="A26" s="67">
        <v>19</v>
      </c>
      <c r="B26" s="70" t="str">
        <f>IF(Titelblatt!$E$19="Deutsch",Sprachen!$C28,IF(Titelblatt!$E$19="Français",Sprachen!$D28,Sprachen!$E28))</f>
        <v>Andere Dienstleistungen</v>
      </c>
      <c r="C26" s="70" t="str">
        <f>IF(Titelblatt!$E$19="Deutsch",Sprachen!$C$6,IF(Titelblatt!$E$19="Français",Sprachen!$D$6,Sprachen!$E$6))</f>
        <v>Dienstleistungen</v>
      </c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>
        <v>24.757254</v>
      </c>
      <c r="Q26" s="70">
        <v>53.732743200000002</v>
      </c>
      <c r="R26" s="70">
        <v>65.231477999999996</v>
      </c>
    </row>
  </sheetData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AAD2AE"/>
  </sheetPr>
  <dimension ref="A1:R26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5" sqref="D5"/>
    </sheetView>
  </sheetViews>
  <sheetFormatPr baseColWidth="10" defaultRowHeight="15" x14ac:dyDescent="0.25"/>
  <cols>
    <col min="1" max="1" width="14.7109375" customWidth="1"/>
    <col min="2" max="2" width="29.28515625" customWidth="1"/>
    <col min="3" max="3" width="16.5703125" customWidth="1"/>
  </cols>
  <sheetData>
    <row r="1" spans="1:18" ht="18.75" customHeight="1" x14ac:dyDescent="0.3">
      <c r="A1" s="69" t="str">
        <f>IF(Titelblatt!$E$19="Deutsch",Sprachen!$C$68,IF(Titelblatt!$E$19="Français",Sprachen!$D$68,Sprachen!$E$68))</f>
        <v>Fernwärme (Bezug)</v>
      </c>
    </row>
    <row r="2" spans="1:18" x14ac:dyDescent="0.25">
      <c r="A2" t="str">
        <f>IF(Titelblatt!$E$19="Deutsch",Sprachen!$C$31,IF(Titelblatt!$E$19="Français",Sprachen!$D$31,Sprachen!$E$31))</f>
        <v>Nicht vollerhobene Werte [TJ]</v>
      </c>
    </row>
    <row r="4" spans="1:18" x14ac:dyDescent="0.25">
      <c r="A4" s="68" t="str">
        <f>IF(Titelblatt!$E$19="Deutsch",Sprachen!$C2,IF(Titelblatt!$E$19="Français",Sprachen!$D2,Sprachen!$E2))</f>
        <v>BranchenNr.</v>
      </c>
      <c r="B4" s="68" t="str">
        <f>IF(Titelblatt!$E$19="Deutsch",Sprachen!$C3,IF(Titelblatt!$E$19="Français",Sprachen!$D3,Sprachen!$E3))</f>
        <v>Branchenname</v>
      </c>
      <c r="C4" s="68" t="str">
        <f>IF(Titelblatt!$E$19="Deutsch",Sprachen!$C4,IF(Titelblatt!$E$19="Français",Sprachen!$D4,Sprachen!$E4))</f>
        <v>Sektor</v>
      </c>
      <c r="D4" s="72">
        <v>1999</v>
      </c>
      <c r="E4" s="72">
        <v>2000</v>
      </c>
      <c r="F4" s="72">
        <v>2001</v>
      </c>
      <c r="G4" s="72">
        <v>2002</v>
      </c>
      <c r="H4" s="72">
        <v>2003</v>
      </c>
      <c r="I4" s="72">
        <v>2004</v>
      </c>
      <c r="J4" s="72">
        <v>2005</v>
      </c>
      <c r="K4" s="72">
        <v>2006</v>
      </c>
      <c r="L4" s="72">
        <v>2007</v>
      </c>
      <c r="M4" s="72">
        <v>2008</v>
      </c>
      <c r="N4" s="72">
        <v>2009</v>
      </c>
      <c r="O4" s="72">
        <v>2010</v>
      </c>
      <c r="P4" s="72">
        <v>2011</v>
      </c>
      <c r="Q4" s="72">
        <v>2012</v>
      </c>
      <c r="R4" s="72">
        <v>2013</v>
      </c>
    </row>
    <row r="5" spans="1:18" x14ac:dyDescent="0.25">
      <c r="A5" s="71" t="s">
        <v>3</v>
      </c>
      <c r="B5" s="71" t="str">
        <f>IF(Titelblatt!$E$19="Deutsch",Sprachen!$C7,IF(Titelblatt!$E$19="Français",Sprachen!$D7,Sprachen!$E7))</f>
        <v>Total</v>
      </c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>
        <v>9651.4294839407994</v>
      </c>
      <c r="Q5" s="71">
        <v>9983.3600116800008</v>
      </c>
      <c r="R5" s="71">
        <v>8450.0117301600003</v>
      </c>
    </row>
    <row r="6" spans="1:18" x14ac:dyDescent="0.25">
      <c r="A6" s="71" t="s">
        <v>5</v>
      </c>
      <c r="B6" s="71" t="str">
        <f>IF(Titelblatt!$E$19="Deutsch",Sprachen!$C8,IF(Titelblatt!$E$19="Français",Sprachen!$D8,Sprachen!$E8))</f>
        <v>Total (Industrie)</v>
      </c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>
        <v>6060.7033848000001</v>
      </c>
      <c r="Q6" s="71">
        <v>5944.4154503999998</v>
      </c>
      <c r="R6" s="71">
        <v>4573.7964647999997</v>
      </c>
    </row>
    <row r="7" spans="1:18" x14ac:dyDescent="0.25">
      <c r="A7" s="67">
        <v>1</v>
      </c>
      <c r="B7" s="70" t="str">
        <f>IF(Titelblatt!$E$19="Deutsch",Sprachen!$C9,IF(Titelblatt!$E$19="Français",Sprachen!$D9,Sprachen!$E9))</f>
        <v>Nahrungsmittel</v>
      </c>
      <c r="C7" s="70" t="str">
        <f>IF(Titelblatt!$E$19="Deutsch",Sprachen!$C$5,IF(Titelblatt!$E$19="Français",Sprachen!$D$5,Sprachen!$E$5))</f>
        <v>Industrie</v>
      </c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>
        <v>326.35801800000002</v>
      </c>
      <c r="Q7" s="70">
        <v>361.54704240000001</v>
      </c>
      <c r="R7" s="70">
        <v>319.01173920000002</v>
      </c>
    </row>
    <row r="8" spans="1:18" x14ac:dyDescent="0.25">
      <c r="A8" s="67">
        <v>2</v>
      </c>
      <c r="B8" s="70" t="str">
        <f>IF(Titelblatt!$E$19="Deutsch",Sprachen!$C10,IF(Titelblatt!$E$19="Français",Sprachen!$D10,Sprachen!$E10))</f>
        <v>Textil und Leder</v>
      </c>
      <c r="C8" s="70" t="str">
        <f>IF(Titelblatt!$E$19="Deutsch",Sprachen!$C$5,IF(Titelblatt!$E$19="Français",Sprachen!$D$5,Sprachen!$E$5))</f>
        <v>Industrie</v>
      </c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>
        <v>12.4046532</v>
      </c>
      <c r="Q8" s="70">
        <v>14.7455316</v>
      </c>
      <c r="R8" s="70">
        <v>18.4329936</v>
      </c>
    </row>
    <row r="9" spans="1:18" x14ac:dyDescent="0.25">
      <c r="A9" s="67">
        <v>3</v>
      </c>
      <c r="B9" s="70" t="str">
        <f>IF(Titelblatt!$E$19="Deutsch",Sprachen!$C11,IF(Titelblatt!$E$19="Français",Sprachen!$D11,Sprachen!$E11))</f>
        <v>Papier und Druck</v>
      </c>
      <c r="C9" s="70" t="str">
        <f>IF(Titelblatt!$E$19="Deutsch",Sprachen!$C$5,IF(Titelblatt!$E$19="Français",Sprachen!$D$5,Sprachen!$E$5))</f>
        <v>Industrie</v>
      </c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>
        <v>1375.8455448</v>
      </c>
      <c r="Q9" s="70">
        <v>1555.31646</v>
      </c>
      <c r="R9" s="70">
        <v>1304.5999284</v>
      </c>
    </row>
    <row r="10" spans="1:18" x14ac:dyDescent="0.25">
      <c r="A10" s="67">
        <v>4</v>
      </c>
      <c r="B10" s="70" t="str">
        <f>IF(Titelblatt!$E$19="Deutsch",Sprachen!$C12,IF(Titelblatt!$E$19="Français",Sprachen!$D12,Sprachen!$E12))</f>
        <v>Chemie und Pharma</v>
      </c>
      <c r="C10" s="70" t="str">
        <f>IF(Titelblatt!$E$19="Deutsch",Sprachen!$C$5,IF(Titelblatt!$E$19="Français",Sprachen!$D$5,Sprachen!$E$5))</f>
        <v>Industrie</v>
      </c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>
        <v>3445.9069356</v>
      </c>
      <c r="Q10" s="70">
        <v>3337.1140787999998</v>
      </c>
      <c r="R10" s="70">
        <v>2191.9357404000002</v>
      </c>
    </row>
    <row r="11" spans="1:18" x14ac:dyDescent="0.25">
      <c r="A11" s="67">
        <v>5</v>
      </c>
      <c r="B11" s="70" t="str">
        <f>IF(Titelblatt!$E$19="Deutsch",Sprachen!$C13,IF(Titelblatt!$E$19="Français",Sprachen!$D13,Sprachen!$E13))</f>
        <v>Zement und Beton</v>
      </c>
      <c r="C11" s="70" t="str">
        <f>IF(Titelblatt!$E$19="Deutsch",Sprachen!$C$5,IF(Titelblatt!$E$19="Français",Sprachen!$D$5,Sprachen!$E$5))</f>
        <v>Industrie</v>
      </c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>
        <v>29.537611200000001</v>
      </c>
      <c r="Q11" s="70">
        <v>87.219719999999995</v>
      </c>
      <c r="R11" s="70">
        <v>37.817024400000001</v>
      </c>
    </row>
    <row r="12" spans="1:18" x14ac:dyDescent="0.25">
      <c r="A12" s="67">
        <v>6</v>
      </c>
      <c r="B12" s="70" t="str">
        <f>IF(Titelblatt!$E$19="Deutsch",Sprachen!$C14,IF(Titelblatt!$E$19="Français",Sprachen!$D14,Sprachen!$E14))</f>
        <v>Andere Nicht-Eisen-Mineralien</v>
      </c>
      <c r="C12" s="70" t="str">
        <f>IF(Titelblatt!$E$19="Deutsch",Sprachen!$C$5,IF(Titelblatt!$E$19="Français",Sprachen!$D$5,Sprachen!$E$5))</f>
        <v>Industrie</v>
      </c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>
        <v>5.1328296</v>
      </c>
      <c r="Q12" s="70">
        <v>2.3532948</v>
      </c>
      <c r="R12" s="70">
        <v>4.1703552000000004</v>
      </c>
    </row>
    <row r="13" spans="1:18" x14ac:dyDescent="0.25">
      <c r="A13" s="67">
        <v>7</v>
      </c>
      <c r="B13" s="70" t="str">
        <f>IF(Titelblatt!$E$19="Deutsch",Sprachen!$C15,IF(Titelblatt!$E$19="Français",Sprachen!$D15,Sprachen!$E15))</f>
        <v>Metall und Eisen</v>
      </c>
      <c r="C13" s="70" t="str">
        <f>IF(Titelblatt!$E$19="Deutsch",Sprachen!$C$5,IF(Titelblatt!$E$19="Français",Sprachen!$D$5,Sprachen!$E$5))</f>
        <v>Industrie</v>
      </c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>
        <v>25.6145724</v>
      </c>
      <c r="Q13" s="70">
        <v>19.3647384</v>
      </c>
      <c r="R13" s="70">
        <v>30.366266400000001</v>
      </c>
    </row>
    <row r="14" spans="1:18" x14ac:dyDescent="0.25">
      <c r="A14" s="67">
        <v>8</v>
      </c>
      <c r="B14" s="70" t="str">
        <f>IF(Titelblatt!$E$19="Deutsch",Sprachen!$C16,IF(Titelblatt!$E$19="Français",Sprachen!$D16,Sprachen!$E16))</f>
        <v>Nicht-Eisen-Metalle</v>
      </c>
      <c r="C14" s="70" t="str">
        <f>IF(Titelblatt!$E$19="Deutsch",Sprachen!$C$5,IF(Titelblatt!$E$19="Français",Sprachen!$D$5,Sprachen!$E$5))</f>
        <v>Industrie</v>
      </c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>
        <v>6.9592320000000001</v>
      </c>
      <c r="Q14" s="70">
        <v>6.92136</v>
      </c>
      <c r="R14" s="70">
        <v>4.6915272000000003</v>
      </c>
    </row>
    <row r="15" spans="1:18" x14ac:dyDescent="0.25">
      <c r="A15" s="67">
        <v>9</v>
      </c>
      <c r="B15" s="70" t="str">
        <f>IF(Titelblatt!$E$19="Deutsch",Sprachen!$C17,IF(Titelblatt!$E$19="Français",Sprachen!$D17,Sprachen!$E17))</f>
        <v>Metall und Geräte</v>
      </c>
      <c r="C15" s="70" t="str">
        <f>IF(Titelblatt!$E$19="Deutsch",Sprachen!$C$5,IF(Titelblatt!$E$19="Français",Sprachen!$D$5,Sprachen!$E$5))</f>
        <v>Industrie</v>
      </c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>
        <v>315.78359760000001</v>
      </c>
      <c r="Q15" s="70">
        <v>190.36908360000001</v>
      </c>
      <c r="R15" s="70">
        <v>248.25898799999999</v>
      </c>
    </row>
    <row r="16" spans="1:18" x14ac:dyDescent="0.25">
      <c r="A16" s="67">
        <v>10</v>
      </c>
      <c r="B16" s="70" t="str">
        <f>IF(Titelblatt!$E$19="Deutsch",Sprachen!$C18,IF(Titelblatt!$E$19="Français",Sprachen!$D18,Sprachen!$E18))</f>
        <v>Maschinen</v>
      </c>
      <c r="C16" s="70" t="str">
        <f>IF(Titelblatt!$E$19="Deutsch",Sprachen!$C$5,IF(Titelblatt!$E$19="Français",Sprachen!$D$5,Sprachen!$E$5))</f>
        <v>Industrie</v>
      </c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>
        <v>218.53983600000001</v>
      </c>
      <c r="Q16" s="70">
        <v>172.40242319999999</v>
      </c>
      <c r="R16" s="70">
        <v>177.65782920000001</v>
      </c>
    </row>
    <row r="17" spans="1:18" x14ac:dyDescent="0.25">
      <c r="A17" s="67">
        <v>11</v>
      </c>
      <c r="B17" s="70" t="str">
        <f>IF(Titelblatt!$E$19="Deutsch",Sprachen!$C19,IF(Titelblatt!$E$19="Français",Sprachen!$D19,Sprachen!$E19))</f>
        <v>Andere Industrien</v>
      </c>
      <c r="C17" s="70" t="str">
        <f>IF(Titelblatt!$E$19="Deutsch",Sprachen!$C$5,IF(Titelblatt!$E$19="Français",Sprachen!$D$5,Sprachen!$E$5))</f>
        <v>Industrie</v>
      </c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>
        <v>285.68372040000003</v>
      </c>
      <c r="Q17" s="70">
        <v>182.3484168</v>
      </c>
      <c r="R17" s="70">
        <v>215.47968119999999</v>
      </c>
    </row>
    <row r="18" spans="1:18" x14ac:dyDescent="0.25">
      <c r="A18" s="67">
        <v>12</v>
      </c>
      <c r="B18" s="70" t="str">
        <f>IF(Titelblatt!$E$19="Deutsch",Sprachen!$C20,IF(Titelblatt!$E$19="Français",Sprachen!$D20,Sprachen!$E20))</f>
        <v>Bau</v>
      </c>
      <c r="C18" s="70" t="str">
        <f>IF(Titelblatt!$E$19="Deutsch",Sprachen!$C$5,IF(Titelblatt!$E$19="Français",Sprachen!$D$5,Sprachen!$E$5))</f>
        <v>Industrie</v>
      </c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>
        <v>12.936833999999999</v>
      </c>
      <c r="Q18" s="70">
        <v>14.713300800000001</v>
      </c>
      <c r="R18" s="70">
        <v>21.374391599999999</v>
      </c>
    </row>
    <row r="19" spans="1:18" x14ac:dyDescent="0.25">
      <c r="A19" s="71" t="s">
        <v>20</v>
      </c>
      <c r="B19" s="71" t="str">
        <f>IF(Titelblatt!$E$19="Deutsch",Sprachen!$C21,IF(Titelblatt!$E$19="Français",Sprachen!$D21,Sprachen!$E21))</f>
        <v>Total (Dienstleistungen)</v>
      </c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>
        <v>3590.7260991408002</v>
      </c>
      <c r="Q19" s="71">
        <v>4038.94456128</v>
      </c>
      <c r="R19" s="71">
        <v>3876.2152653600001</v>
      </c>
    </row>
    <row r="20" spans="1:18" x14ac:dyDescent="0.25">
      <c r="A20" s="67">
        <v>13</v>
      </c>
      <c r="B20" s="70" t="str">
        <f>IF(Titelblatt!$E$19="Deutsch",Sprachen!$C22,IF(Titelblatt!$E$19="Français",Sprachen!$D22,Sprachen!$E22))</f>
        <v>Handel</v>
      </c>
      <c r="C20" s="70" t="str">
        <f>IF(Titelblatt!$E$19="Deutsch",Sprachen!$C$6,IF(Titelblatt!$E$19="Français",Sprachen!$D$6,Sprachen!$E$6))</f>
        <v>Dienstleistungen</v>
      </c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>
        <v>176.14985039999999</v>
      </c>
      <c r="Q20" s="70">
        <v>130.77338363999999</v>
      </c>
      <c r="R20" s="70">
        <v>93.019255200000003</v>
      </c>
    </row>
    <row r="21" spans="1:18" x14ac:dyDescent="0.25">
      <c r="A21" s="67">
        <v>14</v>
      </c>
      <c r="B21" s="70" t="str">
        <f>IF(Titelblatt!$E$19="Deutsch",Sprachen!$C23,IF(Titelblatt!$E$19="Français",Sprachen!$D23,Sprachen!$E23))</f>
        <v>Gastgewerbe</v>
      </c>
      <c r="C21" s="70" t="str">
        <f>IF(Titelblatt!$E$19="Deutsch",Sprachen!$C$6,IF(Titelblatt!$E$19="Français",Sprachen!$D$6,Sprachen!$E$6))</f>
        <v>Dienstleistungen</v>
      </c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>
        <v>153.65867040000001</v>
      </c>
      <c r="Q21" s="70">
        <v>151.99281360000001</v>
      </c>
      <c r="R21" s="70">
        <v>195.14226959999999</v>
      </c>
    </row>
    <row r="22" spans="1:18" x14ac:dyDescent="0.25">
      <c r="A22" s="67">
        <v>15</v>
      </c>
      <c r="B22" s="70" t="str">
        <f>IF(Titelblatt!$E$19="Deutsch",Sprachen!$C24,IF(Titelblatt!$E$19="Français",Sprachen!$D24,Sprachen!$E24))</f>
        <v>Kredite und Versicherungen</v>
      </c>
      <c r="C22" s="70" t="str">
        <f>IF(Titelblatt!$E$19="Deutsch",Sprachen!$C$6,IF(Titelblatt!$E$19="Français",Sprachen!$D$6,Sprachen!$E$6))</f>
        <v>Dienstleistungen</v>
      </c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>
        <v>253.93508729999999</v>
      </c>
      <c r="Q22" s="70">
        <v>269.8558668</v>
      </c>
      <c r="R22" s="70">
        <v>302.71073813999999</v>
      </c>
    </row>
    <row r="23" spans="1:18" x14ac:dyDescent="0.25">
      <c r="A23" s="67">
        <v>16</v>
      </c>
      <c r="B23" s="70" t="str">
        <f>IF(Titelblatt!$E$19="Deutsch",Sprachen!$C25,IF(Titelblatt!$E$19="Français",Sprachen!$D25,Sprachen!$E25))</f>
        <v>Verwaltung</v>
      </c>
      <c r="C23" s="70" t="str">
        <f>IF(Titelblatt!$E$19="Deutsch",Sprachen!$C$6,IF(Titelblatt!$E$19="Français",Sprachen!$D$6,Sprachen!$E$6))</f>
        <v>Dienstleistungen</v>
      </c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>
        <v>298.7172162</v>
      </c>
      <c r="Q23" s="70">
        <v>311.91105240000002</v>
      </c>
      <c r="R23" s="70">
        <v>323.01598680000001</v>
      </c>
    </row>
    <row r="24" spans="1:18" x14ac:dyDescent="0.25">
      <c r="A24" s="67">
        <v>17</v>
      </c>
      <c r="B24" s="70" t="str">
        <f>IF(Titelblatt!$E$19="Deutsch",Sprachen!$C26,IF(Titelblatt!$E$19="Français",Sprachen!$D26,Sprachen!$E26))</f>
        <v>Unterricht</v>
      </c>
      <c r="C24" s="70" t="str">
        <f>IF(Titelblatt!$E$19="Deutsch",Sprachen!$C$6,IF(Titelblatt!$E$19="Français",Sprachen!$D$6,Sprachen!$E$6))</f>
        <v>Dienstleistungen</v>
      </c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>
        <v>424.76793479999998</v>
      </c>
      <c r="Q24" s="70">
        <v>601.55062559999999</v>
      </c>
      <c r="R24" s="70">
        <v>555.19639559999996</v>
      </c>
    </row>
    <row r="25" spans="1:18" x14ac:dyDescent="0.25">
      <c r="A25" s="67">
        <v>18</v>
      </c>
      <c r="B25" s="70" t="str">
        <f>IF(Titelblatt!$E$19="Deutsch",Sprachen!$C27,IF(Titelblatt!$E$19="Français",Sprachen!$D27,Sprachen!$E27))</f>
        <v>Gesundheits- und Sozialwesen</v>
      </c>
      <c r="C25" s="70" t="str">
        <f>IF(Titelblatt!$E$19="Deutsch",Sprachen!$C$6,IF(Titelblatt!$E$19="Français",Sprachen!$D$6,Sprachen!$E$6))</f>
        <v>Dienstleistungen</v>
      </c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>
        <v>1238.7039588</v>
      </c>
      <c r="Q25" s="70">
        <v>1310.4886535999999</v>
      </c>
      <c r="R25" s="70">
        <v>1276.6177620000001</v>
      </c>
    </row>
    <row r="26" spans="1:18" x14ac:dyDescent="0.25">
      <c r="A26" s="67">
        <v>19</v>
      </c>
      <c r="B26" s="70" t="str">
        <f>IF(Titelblatt!$E$19="Deutsch",Sprachen!$C28,IF(Titelblatt!$E$19="Français",Sprachen!$D28,Sprachen!$E28))</f>
        <v>Andere Dienstleistungen</v>
      </c>
      <c r="C26" s="70" t="str">
        <f>IF(Titelblatt!$E$19="Deutsch",Sprachen!$C$6,IF(Titelblatt!$E$19="Français",Sprachen!$D$6,Sprachen!$E$6))</f>
        <v>Dienstleistungen</v>
      </c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>
        <v>1044.7933812408</v>
      </c>
      <c r="Q26" s="70">
        <v>1262.37216564</v>
      </c>
      <c r="R26" s="70">
        <v>1130.5128580200001</v>
      </c>
    </row>
  </sheetData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AAD2AE"/>
  </sheetPr>
  <dimension ref="A1:R26"/>
  <sheetViews>
    <sheetView workbookViewId="0">
      <pane xSplit="3" ySplit="4" topLeftCell="D8" activePane="bottomRight" state="frozen"/>
      <selection pane="topRight" activeCell="D1" sqref="D1"/>
      <selection pane="bottomLeft" activeCell="A5" sqref="A5"/>
      <selection pane="bottomRight" activeCell="D5" sqref="D5"/>
    </sheetView>
  </sheetViews>
  <sheetFormatPr baseColWidth="10" defaultRowHeight="15" x14ac:dyDescent="0.25"/>
  <cols>
    <col min="1" max="1" width="14.7109375" customWidth="1"/>
    <col min="2" max="2" width="29.28515625" customWidth="1"/>
    <col min="3" max="3" width="16.5703125" customWidth="1"/>
  </cols>
  <sheetData>
    <row r="1" spans="1:18" ht="18.75" customHeight="1" x14ac:dyDescent="0.3">
      <c r="A1" s="69" t="str">
        <f>IF(Titelblatt!$E$19="Deutsch",Sprachen!$C$69,IF(Titelblatt!$E$19="Français",Sprachen!$D$69,Sprachen!$E$69))</f>
        <v>Holz</v>
      </c>
    </row>
    <row r="2" spans="1:18" x14ac:dyDescent="0.25">
      <c r="A2" t="str">
        <f>IF(Titelblatt!$E$19="Deutsch",Sprachen!$C$31,IF(Titelblatt!$E$19="Français",Sprachen!$D$31,Sprachen!$E$31))</f>
        <v>Nicht vollerhobene Werte [TJ]</v>
      </c>
    </row>
    <row r="4" spans="1:18" x14ac:dyDescent="0.25">
      <c r="A4" s="68" t="str">
        <f>IF(Titelblatt!$E$19="Deutsch",Sprachen!$C2,IF(Titelblatt!$E$19="Français",Sprachen!$D2,Sprachen!$E2))</f>
        <v>BranchenNr.</v>
      </c>
      <c r="B4" s="68" t="str">
        <f>IF(Titelblatt!$E$19="Deutsch",Sprachen!$C3,IF(Titelblatt!$E$19="Français",Sprachen!$D3,Sprachen!$E3))</f>
        <v>Branchenname</v>
      </c>
      <c r="C4" s="68" t="str">
        <f>IF(Titelblatt!$E$19="Deutsch",Sprachen!$C4,IF(Titelblatt!$E$19="Français",Sprachen!$D4,Sprachen!$E4))</f>
        <v>Sektor</v>
      </c>
      <c r="D4" s="72">
        <v>1999</v>
      </c>
      <c r="E4" s="72">
        <v>2000</v>
      </c>
      <c r="F4" s="72">
        <v>2001</v>
      </c>
      <c r="G4" s="72">
        <v>2002</v>
      </c>
      <c r="H4" s="72">
        <v>2003</v>
      </c>
      <c r="I4" s="72">
        <v>2004</v>
      </c>
      <c r="J4" s="72">
        <v>2005</v>
      </c>
      <c r="K4" s="72">
        <v>2006</v>
      </c>
      <c r="L4" s="72">
        <v>2007</v>
      </c>
      <c r="M4" s="72">
        <v>2008</v>
      </c>
      <c r="N4" s="72">
        <v>2009</v>
      </c>
      <c r="O4" s="72">
        <v>2010</v>
      </c>
      <c r="P4" s="72">
        <v>2011</v>
      </c>
      <c r="Q4" s="72">
        <v>2012</v>
      </c>
      <c r="R4" s="72">
        <v>2013</v>
      </c>
    </row>
    <row r="5" spans="1:18" x14ac:dyDescent="0.25">
      <c r="A5" s="71" t="s">
        <v>3</v>
      </c>
      <c r="B5" s="71" t="str">
        <f>IF(Titelblatt!$E$19="Deutsch",Sprachen!$C7,IF(Titelblatt!$E$19="Français",Sprachen!$D7,Sprachen!$E7))</f>
        <v>Total</v>
      </c>
      <c r="C5" s="71"/>
      <c r="D5" s="71"/>
      <c r="E5" s="71"/>
      <c r="F5" s="71"/>
      <c r="G5" s="71">
        <v>2266.2523224000001</v>
      </c>
      <c r="H5" s="71">
        <v>2208.6116351999999</v>
      </c>
      <c r="I5" s="71">
        <v>3142.4371811999999</v>
      </c>
      <c r="J5" s="71">
        <v>2642.9895148000001</v>
      </c>
      <c r="K5" s="71">
        <v>2697.6069785752002</v>
      </c>
      <c r="L5" s="71">
        <v>2962.2963528</v>
      </c>
      <c r="M5" s="71">
        <v>4253.7875946479999</v>
      </c>
      <c r="N5" s="71">
        <v>4056.6560765059198</v>
      </c>
      <c r="O5" s="71">
        <v>4845.8004119999996</v>
      </c>
      <c r="P5" s="71">
        <v>4987.0327109853597</v>
      </c>
      <c r="Q5" s="71">
        <v>5307.8137351779997</v>
      </c>
      <c r="R5" s="71">
        <v>5456.6561501787601</v>
      </c>
    </row>
    <row r="6" spans="1:18" x14ac:dyDescent="0.25">
      <c r="A6" s="71" t="s">
        <v>5</v>
      </c>
      <c r="B6" s="71" t="str">
        <f>IF(Titelblatt!$E$19="Deutsch",Sprachen!$C8,IF(Titelblatt!$E$19="Français",Sprachen!$D8,Sprachen!$E8))</f>
        <v>Total (Industrie)</v>
      </c>
      <c r="C6" s="71"/>
      <c r="D6" s="71"/>
      <c r="E6" s="71"/>
      <c r="F6" s="71"/>
      <c r="G6" s="71">
        <v>1987.4958263999999</v>
      </c>
      <c r="H6" s="71">
        <v>1912.2151644</v>
      </c>
      <c r="I6" s="71">
        <v>2504.6536968</v>
      </c>
      <c r="J6" s="71">
        <v>2237.3251532640002</v>
      </c>
      <c r="K6" s="71">
        <v>2252.4264739079999</v>
      </c>
      <c r="L6" s="71">
        <v>2462.1247008</v>
      </c>
      <c r="M6" s="71">
        <v>3715.5274195679999</v>
      </c>
      <c r="N6" s="71">
        <v>3458.1707842555202</v>
      </c>
      <c r="O6" s="71">
        <v>4270.1884128000002</v>
      </c>
      <c r="P6" s="71">
        <v>4434.1143998061598</v>
      </c>
      <c r="Q6" s="71">
        <v>4639.686849486</v>
      </c>
      <c r="R6" s="71">
        <v>4868.3734204575603</v>
      </c>
    </row>
    <row r="7" spans="1:18" x14ac:dyDescent="0.25">
      <c r="A7" s="67">
        <v>1</v>
      </c>
      <c r="B7" s="70" t="str">
        <f>IF(Titelblatt!$E$19="Deutsch",Sprachen!$C9,IF(Titelblatt!$E$19="Français",Sprachen!$D9,Sprachen!$E9))</f>
        <v>Nahrungsmittel</v>
      </c>
      <c r="C7" s="70" t="str">
        <f>IF(Titelblatt!$E$19="Deutsch",Sprachen!$C$5,IF(Titelblatt!$E$19="Français",Sprachen!$D$5,Sprachen!$E$5))</f>
        <v>Industrie</v>
      </c>
      <c r="D7" s="70"/>
      <c r="E7" s="70"/>
      <c r="F7" s="70"/>
      <c r="G7" s="70">
        <v>5.4896399999999998E-2</v>
      </c>
      <c r="H7" s="70">
        <v>27.447897600000001</v>
      </c>
      <c r="I7" s="70">
        <v>10.678615199999999</v>
      </c>
      <c r="J7" s="70">
        <v>2.9821843440000002</v>
      </c>
      <c r="K7" s="70">
        <v>6.2201627999999998</v>
      </c>
      <c r="L7" s="70">
        <v>11.2098204</v>
      </c>
      <c r="M7" s="70">
        <v>6.7954824</v>
      </c>
      <c r="N7" s="70">
        <v>24.091993166400002</v>
      </c>
      <c r="O7" s="70">
        <v>19.827914400000001</v>
      </c>
      <c r="P7" s="70">
        <v>31.227846784560001</v>
      </c>
      <c r="Q7" s="70">
        <v>34.309074096000003</v>
      </c>
      <c r="R7" s="70">
        <v>26.757213732</v>
      </c>
    </row>
    <row r="8" spans="1:18" x14ac:dyDescent="0.25">
      <c r="A8" s="67">
        <v>2</v>
      </c>
      <c r="B8" s="70" t="str">
        <f>IF(Titelblatt!$E$19="Deutsch",Sprachen!$C10,IF(Titelblatt!$E$19="Français",Sprachen!$D10,Sprachen!$E10))</f>
        <v>Textil und Leder</v>
      </c>
      <c r="C8" s="70" t="str">
        <f>IF(Titelblatt!$E$19="Deutsch",Sprachen!$C$5,IF(Titelblatt!$E$19="Français",Sprachen!$D$5,Sprachen!$E$5))</f>
        <v>Industrie</v>
      </c>
      <c r="D8" s="70"/>
      <c r="E8" s="70"/>
      <c r="F8" s="70"/>
      <c r="G8" s="70">
        <v>0.29597040000000002</v>
      </c>
      <c r="H8" s="70">
        <v>17.937381599999998</v>
      </c>
      <c r="I8" s="70">
        <v>30.358375200000001</v>
      </c>
      <c r="J8" s="70">
        <v>0.43746839999999998</v>
      </c>
      <c r="K8" s="70">
        <v>0.51863760000000003</v>
      </c>
      <c r="L8" s="70">
        <v>0.7886592</v>
      </c>
      <c r="M8" s="70">
        <v>2.7097920000000002</v>
      </c>
      <c r="N8" s="70">
        <v>11.1707623872</v>
      </c>
      <c r="O8" s="70">
        <v>8.8434360000000005</v>
      </c>
      <c r="P8" s="70">
        <v>6.06938976</v>
      </c>
      <c r="Q8" s="70">
        <v>0.87769439999999999</v>
      </c>
      <c r="R8" s="70">
        <v>1.2770937360000001</v>
      </c>
    </row>
    <row r="9" spans="1:18" x14ac:dyDescent="0.25">
      <c r="A9" s="67">
        <v>3</v>
      </c>
      <c r="B9" s="70" t="str">
        <f>IF(Titelblatt!$E$19="Deutsch",Sprachen!$C11,IF(Titelblatt!$E$19="Français",Sprachen!$D11,Sprachen!$E11))</f>
        <v>Papier und Druck</v>
      </c>
      <c r="C9" s="70" t="str">
        <f>IF(Titelblatt!$E$19="Deutsch",Sprachen!$C$5,IF(Titelblatt!$E$19="Français",Sprachen!$D$5,Sprachen!$E$5))</f>
        <v>Industrie</v>
      </c>
      <c r="D9" s="70"/>
      <c r="E9" s="70"/>
      <c r="F9" s="70"/>
      <c r="G9" s="70">
        <v>548.48807639999995</v>
      </c>
      <c r="H9" s="70">
        <v>780.55736400000001</v>
      </c>
      <c r="I9" s="70">
        <v>801.7255116</v>
      </c>
      <c r="J9" s="70">
        <v>799.14189959999999</v>
      </c>
      <c r="K9" s="70">
        <v>770.2543872</v>
      </c>
      <c r="L9" s="70">
        <v>879.53678279999997</v>
      </c>
      <c r="M9" s="70">
        <v>830.0683368</v>
      </c>
      <c r="N9" s="70">
        <v>795.40391880000004</v>
      </c>
      <c r="O9" s="70">
        <v>1147.7837340000001</v>
      </c>
      <c r="P9" s="70">
        <v>1032.7042547999999</v>
      </c>
      <c r="Q9" s="70">
        <v>1091.9073456000001</v>
      </c>
      <c r="R9" s="70">
        <v>1082.8807145999999</v>
      </c>
    </row>
    <row r="10" spans="1:18" x14ac:dyDescent="0.25">
      <c r="A10" s="67">
        <v>4</v>
      </c>
      <c r="B10" s="70" t="str">
        <f>IF(Titelblatt!$E$19="Deutsch",Sprachen!$C12,IF(Titelblatt!$E$19="Français",Sprachen!$D12,Sprachen!$E12))</f>
        <v>Chemie und Pharma</v>
      </c>
      <c r="C10" s="70" t="str">
        <f>IF(Titelblatt!$E$19="Deutsch",Sprachen!$C$5,IF(Titelblatt!$E$19="Français",Sprachen!$D$5,Sprachen!$E$5))</f>
        <v>Industrie</v>
      </c>
      <c r="D10" s="70"/>
      <c r="E10" s="70"/>
      <c r="F10" s="70"/>
      <c r="G10" s="70">
        <v>16.240302</v>
      </c>
      <c r="H10" s="70">
        <v>16.588108800000001</v>
      </c>
      <c r="I10" s="70">
        <v>15.177160799999999</v>
      </c>
      <c r="J10" s="70">
        <v>0.9696456</v>
      </c>
      <c r="K10" s="70">
        <v>18.1521072</v>
      </c>
      <c r="L10" s="70">
        <v>14.6718288</v>
      </c>
      <c r="M10" s="70">
        <v>18.783136800000001</v>
      </c>
      <c r="N10" s="70">
        <v>19.691575199999999</v>
      </c>
      <c r="O10" s="70">
        <v>12.490603200000001</v>
      </c>
      <c r="P10" s="70">
        <v>54.2790872136</v>
      </c>
      <c r="Q10" s="70">
        <v>113.8003257564</v>
      </c>
      <c r="R10" s="70">
        <v>127.470519</v>
      </c>
    </row>
    <row r="11" spans="1:18" x14ac:dyDescent="0.25">
      <c r="A11" s="67">
        <v>5</v>
      </c>
      <c r="B11" s="70" t="str">
        <f>IF(Titelblatt!$E$19="Deutsch",Sprachen!$C13,IF(Titelblatt!$E$19="Français",Sprachen!$D13,Sprachen!$E13))</f>
        <v>Zement und Beton</v>
      </c>
      <c r="C11" s="70" t="str">
        <f>IF(Titelblatt!$E$19="Deutsch",Sprachen!$C$5,IF(Titelblatt!$E$19="Français",Sprachen!$D$5,Sprachen!$E$5))</f>
        <v>Industrie</v>
      </c>
      <c r="D11" s="70"/>
      <c r="E11" s="70"/>
      <c r="F11" s="70"/>
      <c r="G11" s="70">
        <v>0.26596799999999998</v>
      </c>
      <c r="H11" s="70">
        <v>8.1156492</v>
      </c>
      <c r="I11" s="70">
        <v>36.9479556</v>
      </c>
      <c r="J11" s="70">
        <v>23.5068804</v>
      </c>
      <c r="K11" s="70">
        <v>18.8715096</v>
      </c>
      <c r="L11" s="70">
        <v>13.8611088</v>
      </c>
      <c r="M11" s="70">
        <v>12.495999599999999</v>
      </c>
      <c r="N11" s="70">
        <v>71.855748000000006</v>
      </c>
      <c r="O11" s="70">
        <v>312.44499359999998</v>
      </c>
      <c r="P11" s="70">
        <v>457.9716348</v>
      </c>
      <c r="Q11" s="70">
        <v>661.80794040000001</v>
      </c>
      <c r="R11" s="70">
        <v>782.65760760000001</v>
      </c>
    </row>
    <row r="12" spans="1:18" x14ac:dyDescent="0.25">
      <c r="A12" s="67">
        <v>6</v>
      </c>
      <c r="B12" s="70" t="str">
        <f>IF(Titelblatt!$E$19="Deutsch",Sprachen!$C14,IF(Titelblatt!$E$19="Français",Sprachen!$D14,Sprachen!$E14))</f>
        <v>Andere Nicht-Eisen-Mineralien</v>
      </c>
      <c r="C12" s="70" t="str">
        <f>IF(Titelblatt!$E$19="Deutsch",Sprachen!$C$5,IF(Titelblatt!$E$19="Français",Sprachen!$D$5,Sprachen!$E$5))</f>
        <v>Industrie</v>
      </c>
      <c r="D12" s="70"/>
      <c r="E12" s="70"/>
      <c r="F12" s="70"/>
      <c r="G12" s="70">
        <v>41.098435199999997</v>
      </c>
      <c r="H12" s="70">
        <v>5.2545564000000002</v>
      </c>
      <c r="I12" s="70">
        <v>4.5684035999999999</v>
      </c>
      <c r="J12" s="70">
        <v>0.39481559999999999</v>
      </c>
      <c r="K12" s="70">
        <v>0.92675160000000001</v>
      </c>
      <c r="L12" s="70">
        <v>1.0037844</v>
      </c>
      <c r="M12" s="70">
        <v>0.65908080000000002</v>
      </c>
      <c r="N12" s="70">
        <v>0.36651600000000001</v>
      </c>
      <c r="O12" s="70">
        <v>0.3798144</v>
      </c>
      <c r="P12" s="70">
        <v>0.36651600000000001</v>
      </c>
      <c r="Q12" s="70">
        <v>17.800028999999999</v>
      </c>
      <c r="R12" s="70">
        <v>0.72005759999999996</v>
      </c>
    </row>
    <row r="13" spans="1:18" x14ac:dyDescent="0.25">
      <c r="A13" s="67">
        <v>7</v>
      </c>
      <c r="B13" s="70" t="str">
        <f>IF(Titelblatt!$E$19="Deutsch",Sprachen!$C15,IF(Titelblatt!$E$19="Français",Sprachen!$D15,Sprachen!$E15))</f>
        <v>Metall und Eisen</v>
      </c>
      <c r="C13" s="70" t="str">
        <f>IF(Titelblatt!$E$19="Deutsch",Sprachen!$C$5,IF(Titelblatt!$E$19="Français",Sprachen!$D$5,Sprachen!$E$5))</f>
        <v>Industrie</v>
      </c>
      <c r="D13" s="70"/>
      <c r="E13" s="70"/>
      <c r="F13" s="70"/>
      <c r="G13" s="70">
        <v>5.8302E-2</v>
      </c>
      <c r="H13" s="70">
        <v>51.977199599999999</v>
      </c>
      <c r="I13" s="70">
        <v>0.28778039999999999</v>
      </c>
      <c r="J13" s="70">
        <v>73.114603200000005</v>
      </c>
      <c r="K13" s="70">
        <v>0.15001200000000001</v>
      </c>
      <c r="L13" s="70">
        <v>0.36278640000000001</v>
      </c>
      <c r="M13" s="70">
        <v>0.44257679999999999</v>
      </c>
      <c r="N13" s="70">
        <v>0.36635400000000001</v>
      </c>
      <c r="O13" s="70">
        <v>0.56153160000000002</v>
      </c>
      <c r="P13" s="70">
        <v>0.33959519999999999</v>
      </c>
      <c r="Q13" s="70">
        <v>0.22980239999999999</v>
      </c>
      <c r="R13" s="70">
        <v>0.15001200000000001</v>
      </c>
    </row>
    <row r="14" spans="1:18" x14ac:dyDescent="0.25">
      <c r="A14" s="67">
        <v>8</v>
      </c>
      <c r="B14" s="70" t="str">
        <f>IF(Titelblatt!$E$19="Deutsch",Sprachen!$C16,IF(Titelblatt!$E$19="Français",Sprachen!$D16,Sprachen!$E16))</f>
        <v>Nicht-Eisen-Metalle</v>
      </c>
      <c r="C14" s="70" t="str">
        <f>IF(Titelblatt!$E$19="Deutsch",Sprachen!$C$5,IF(Titelblatt!$E$19="Français",Sprachen!$D$5,Sprachen!$E$5))</f>
        <v>Industrie</v>
      </c>
      <c r="D14" s="70"/>
      <c r="E14" s="70"/>
      <c r="F14" s="70"/>
      <c r="G14" s="70">
        <v>0</v>
      </c>
      <c r="H14" s="70">
        <v>0</v>
      </c>
      <c r="I14" s="70">
        <v>0</v>
      </c>
      <c r="J14" s="70">
        <v>0</v>
      </c>
      <c r="K14" s="70">
        <v>0</v>
      </c>
      <c r="L14" s="70">
        <v>0</v>
      </c>
      <c r="M14" s="70">
        <v>0</v>
      </c>
      <c r="N14" s="70">
        <v>0</v>
      </c>
      <c r="O14" s="70">
        <v>0</v>
      </c>
      <c r="P14" s="70">
        <v>0</v>
      </c>
      <c r="Q14" s="70">
        <v>0.38253328559999999</v>
      </c>
      <c r="R14" s="70">
        <v>0.4381177752</v>
      </c>
    </row>
    <row r="15" spans="1:18" x14ac:dyDescent="0.25">
      <c r="A15" s="67">
        <v>9</v>
      </c>
      <c r="B15" s="70" t="str">
        <f>IF(Titelblatt!$E$19="Deutsch",Sprachen!$C17,IF(Titelblatt!$E$19="Français",Sprachen!$D17,Sprachen!$E17))</f>
        <v>Metall und Geräte</v>
      </c>
      <c r="C15" s="70" t="str">
        <f>IF(Titelblatt!$E$19="Deutsch",Sprachen!$C$5,IF(Titelblatt!$E$19="Français",Sprachen!$D$5,Sprachen!$E$5))</f>
        <v>Industrie</v>
      </c>
      <c r="D15" s="70"/>
      <c r="E15" s="70"/>
      <c r="F15" s="70"/>
      <c r="G15" s="70">
        <v>31.912991999999999</v>
      </c>
      <c r="H15" s="70">
        <v>22.6879092</v>
      </c>
      <c r="I15" s="70">
        <v>47.373066000000001</v>
      </c>
      <c r="J15" s="70">
        <v>31.4113896</v>
      </c>
      <c r="K15" s="70">
        <v>32.884988399999997</v>
      </c>
      <c r="L15" s="70">
        <v>35.288593200000001</v>
      </c>
      <c r="M15" s="70">
        <v>48.508750368000001</v>
      </c>
      <c r="N15" s="70">
        <v>43.027608239999999</v>
      </c>
      <c r="O15" s="70">
        <v>44.776342800000002</v>
      </c>
      <c r="P15" s="70">
        <v>54.566058167999998</v>
      </c>
      <c r="Q15" s="70">
        <v>57.743479368000003</v>
      </c>
      <c r="R15" s="70">
        <v>69.631727400000003</v>
      </c>
    </row>
    <row r="16" spans="1:18" x14ac:dyDescent="0.25">
      <c r="A16" s="67">
        <v>10</v>
      </c>
      <c r="B16" s="70" t="str">
        <f>IF(Titelblatt!$E$19="Deutsch",Sprachen!$C18,IF(Titelblatt!$E$19="Français",Sprachen!$D18,Sprachen!$E18))</f>
        <v>Maschinen</v>
      </c>
      <c r="C16" s="70" t="str">
        <f>IF(Titelblatt!$E$19="Deutsch",Sprachen!$C$5,IF(Titelblatt!$E$19="Français",Sprachen!$D$5,Sprachen!$E$5))</f>
        <v>Industrie</v>
      </c>
      <c r="D16" s="70"/>
      <c r="E16" s="70"/>
      <c r="F16" s="70"/>
      <c r="G16" s="70">
        <v>5.8906188000000004</v>
      </c>
      <c r="H16" s="70">
        <v>21.135769199999999</v>
      </c>
      <c r="I16" s="70">
        <v>40.350272400000001</v>
      </c>
      <c r="J16" s="70">
        <v>39.827732400000002</v>
      </c>
      <c r="K16" s="70">
        <v>40.1472324</v>
      </c>
      <c r="L16" s="70">
        <v>33.523981200000001</v>
      </c>
      <c r="M16" s="70">
        <v>32.075578800000002</v>
      </c>
      <c r="N16" s="70">
        <v>21.167532720000001</v>
      </c>
      <c r="O16" s="70">
        <v>27.432075600000001</v>
      </c>
      <c r="P16" s="70">
        <v>35.674955208</v>
      </c>
      <c r="Q16" s="70">
        <v>35.268465599999999</v>
      </c>
      <c r="R16" s="70">
        <v>36.971518320000001</v>
      </c>
    </row>
    <row r="17" spans="1:18" x14ac:dyDescent="0.25">
      <c r="A17" s="67">
        <v>11</v>
      </c>
      <c r="B17" s="70" t="str">
        <f>IF(Titelblatt!$E$19="Deutsch",Sprachen!$C19,IF(Titelblatt!$E$19="Français",Sprachen!$D19,Sprachen!$E19))</f>
        <v>Andere Industrien</v>
      </c>
      <c r="C17" s="70" t="str">
        <f>IF(Titelblatt!$E$19="Deutsch",Sprachen!$C$5,IF(Titelblatt!$E$19="Français",Sprachen!$D$5,Sprachen!$E$5))</f>
        <v>Industrie</v>
      </c>
      <c r="D17" s="70"/>
      <c r="E17" s="70"/>
      <c r="F17" s="70"/>
      <c r="G17" s="70">
        <v>1324.9392084000001</v>
      </c>
      <c r="H17" s="70">
        <v>937.86325920000002</v>
      </c>
      <c r="I17" s="70">
        <v>1493.8959852</v>
      </c>
      <c r="J17" s="70">
        <v>1231.95046032</v>
      </c>
      <c r="K17" s="70">
        <v>1339.71245514</v>
      </c>
      <c r="L17" s="70">
        <v>1429.0698491999999</v>
      </c>
      <c r="M17" s="70">
        <v>2737.7268084000002</v>
      </c>
      <c r="N17" s="70">
        <v>2445.7403849419202</v>
      </c>
      <c r="O17" s="70">
        <v>2670.4698371999998</v>
      </c>
      <c r="P17" s="70">
        <v>2725.1084070000002</v>
      </c>
      <c r="Q17" s="70">
        <v>2601.1842852599998</v>
      </c>
      <c r="R17" s="70">
        <v>2721.99194976636</v>
      </c>
    </row>
    <row r="18" spans="1:18" x14ac:dyDescent="0.25">
      <c r="A18" s="67">
        <v>12</v>
      </c>
      <c r="B18" s="70" t="str">
        <f>IF(Titelblatt!$E$19="Deutsch",Sprachen!$C20,IF(Titelblatt!$E$19="Français",Sprachen!$D20,Sprachen!$E20))</f>
        <v>Bau</v>
      </c>
      <c r="C18" s="70" t="str">
        <f>IF(Titelblatt!$E$19="Deutsch",Sprachen!$C$5,IF(Titelblatt!$E$19="Français",Sprachen!$D$5,Sprachen!$E$5))</f>
        <v>Industrie</v>
      </c>
      <c r="D18" s="70"/>
      <c r="E18" s="70"/>
      <c r="F18" s="70"/>
      <c r="G18" s="70">
        <v>18.251056800000001</v>
      </c>
      <c r="H18" s="70">
        <v>22.650069599999998</v>
      </c>
      <c r="I18" s="70">
        <v>23.290570800000001</v>
      </c>
      <c r="J18" s="70">
        <v>33.588073799999997</v>
      </c>
      <c r="K18" s="70">
        <v>24.588229968</v>
      </c>
      <c r="L18" s="70">
        <v>42.807506400000001</v>
      </c>
      <c r="M18" s="70">
        <v>25.2618768</v>
      </c>
      <c r="N18" s="70">
        <v>25.288390799999998</v>
      </c>
      <c r="O18" s="70">
        <v>25.178129999999999</v>
      </c>
      <c r="P18" s="70">
        <v>35.806654872000003</v>
      </c>
      <c r="Q18" s="70">
        <v>24.375874320000001</v>
      </c>
      <c r="R18" s="70">
        <v>17.426888928</v>
      </c>
    </row>
    <row r="19" spans="1:18" x14ac:dyDescent="0.25">
      <c r="A19" s="71" t="s">
        <v>20</v>
      </c>
      <c r="B19" s="71" t="str">
        <f>IF(Titelblatt!$E$19="Deutsch",Sprachen!$C21,IF(Titelblatt!$E$19="Français",Sprachen!$D21,Sprachen!$E21))</f>
        <v>Total (Dienstleistungen)</v>
      </c>
      <c r="C19" s="71"/>
      <c r="D19" s="71"/>
      <c r="E19" s="71"/>
      <c r="F19" s="71"/>
      <c r="G19" s="71">
        <v>278.75649600000003</v>
      </c>
      <c r="H19" s="71">
        <v>296.39647079999997</v>
      </c>
      <c r="I19" s="71">
        <v>637.78348440000002</v>
      </c>
      <c r="J19" s="71">
        <v>405.664361536</v>
      </c>
      <c r="K19" s="71">
        <v>445.18050466720001</v>
      </c>
      <c r="L19" s="71">
        <v>500.17165199999999</v>
      </c>
      <c r="M19" s="71">
        <v>538.26017507999995</v>
      </c>
      <c r="N19" s="71">
        <v>598.48529225039999</v>
      </c>
      <c r="O19" s="71">
        <v>575.61199920000001</v>
      </c>
      <c r="P19" s="71">
        <v>552.91831117920003</v>
      </c>
      <c r="Q19" s="71">
        <v>668.12688569199997</v>
      </c>
      <c r="R19" s="71">
        <v>588.28272972119998</v>
      </c>
    </row>
    <row r="20" spans="1:18" x14ac:dyDescent="0.25">
      <c r="A20" s="67">
        <v>13</v>
      </c>
      <c r="B20" s="70" t="str">
        <f>IF(Titelblatt!$E$19="Deutsch",Sprachen!$C22,IF(Titelblatt!$E$19="Français",Sprachen!$D22,Sprachen!$E22))</f>
        <v>Handel</v>
      </c>
      <c r="C20" s="70" t="str">
        <f>IF(Titelblatt!$E$19="Deutsch",Sprachen!$C$6,IF(Titelblatt!$E$19="Français",Sprachen!$D$6,Sprachen!$E$6))</f>
        <v>Dienstleistungen</v>
      </c>
      <c r="D20" s="70"/>
      <c r="E20" s="70"/>
      <c r="F20" s="70"/>
      <c r="G20" s="70">
        <v>45.6869412</v>
      </c>
      <c r="H20" s="70">
        <v>74.130256799999998</v>
      </c>
      <c r="I20" s="70">
        <v>107.2970712</v>
      </c>
      <c r="J20" s="70">
        <v>79.145993520000005</v>
      </c>
      <c r="K20" s="70">
        <v>20.754539999999999</v>
      </c>
      <c r="L20" s="70">
        <v>18.345178799999999</v>
      </c>
      <c r="M20" s="70">
        <v>25.932704399999999</v>
      </c>
      <c r="N20" s="70">
        <v>28.371164400000001</v>
      </c>
      <c r="O20" s="70">
        <v>29.647087200000001</v>
      </c>
      <c r="P20" s="70">
        <v>22.982252039999999</v>
      </c>
      <c r="Q20" s="70">
        <v>41.296526135999997</v>
      </c>
      <c r="R20" s="70">
        <v>43.64254476</v>
      </c>
    </row>
    <row r="21" spans="1:18" x14ac:dyDescent="0.25">
      <c r="A21" s="67">
        <v>14</v>
      </c>
      <c r="B21" s="70" t="str">
        <f>IF(Titelblatt!$E$19="Deutsch",Sprachen!$C23,IF(Titelblatt!$E$19="Français",Sprachen!$D23,Sprachen!$E23))</f>
        <v>Gastgewerbe</v>
      </c>
      <c r="C21" s="70" t="str">
        <f>IF(Titelblatt!$E$19="Deutsch",Sprachen!$C$6,IF(Titelblatt!$E$19="Français",Sprachen!$D$6,Sprachen!$E$6))</f>
        <v>Dienstleistungen</v>
      </c>
      <c r="D21" s="70"/>
      <c r="E21" s="70"/>
      <c r="F21" s="70"/>
      <c r="G21" s="70">
        <v>8.6521355999999994</v>
      </c>
      <c r="H21" s="70">
        <v>10.7919576</v>
      </c>
      <c r="I21" s="70">
        <v>4.8736188</v>
      </c>
      <c r="J21" s="70">
        <v>3.953167632</v>
      </c>
      <c r="K21" s="70">
        <v>8.607985416</v>
      </c>
      <c r="L21" s="70">
        <v>4.8316967999999996</v>
      </c>
      <c r="M21" s="70">
        <v>7.7621292000000004</v>
      </c>
      <c r="N21" s="70">
        <v>6.5910767039999998</v>
      </c>
      <c r="O21" s="70">
        <v>7.6555764000000002</v>
      </c>
      <c r="P21" s="70">
        <v>73.080970343999994</v>
      </c>
      <c r="Q21" s="70">
        <v>80.027183703999896</v>
      </c>
      <c r="R21" s="70">
        <v>16.622150778000002</v>
      </c>
    </row>
    <row r="22" spans="1:18" x14ac:dyDescent="0.25">
      <c r="A22" s="67">
        <v>15</v>
      </c>
      <c r="B22" s="70" t="str">
        <f>IF(Titelblatt!$E$19="Deutsch",Sprachen!$C24,IF(Titelblatt!$E$19="Français",Sprachen!$D24,Sprachen!$E24))</f>
        <v>Kredite und Versicherungen</v>
      </c>
      <c r="C22" s="70" t="str">
        <f>IF(Titelblatt!$E$19="Deutsch",Sprachen!$C$6,IF(Titelblatt!$E$19="Français",Sprachen!$D$6,Sprachen!$E$6))</f>
        <v>Dienstleistungen</v>
      </c>
      <c r="D22" s="70"/>
      <c r="E22" s="70"/>
      <c r="F22" s="70"/>
      <c r="G22" s="70">
        <v>0</v>
      </c>
      <c r="H22" s="70">
        <v>0</v>
      </c>
      <c r="I22" s="70">
        <v>0</v>
      </c>
      <c r="J22" s="70">
        <v>0</v>
      </c>
      <c r="K22" s="70">
        <v>0</v>
      </c>
      <c r="L22" s="70">
        <v>0</v>
      </c>
      <c r="M22" s="70">
        <v>0</v>
      </c>
      <c r="N22" s="70">
        <v>0.57874629600000005</v>
      </c>
      <c r="O22" s="70">
        <v>0.58504679999999998</v>
      </c>
      <c r="P22" s="70">
        <v>0</v>
      </c>
      <c r="Q22" s="70">
        <v>0</v>
      </c>
      <c r="R22" s="70">
        <v>0</v>
      </c>
    </row>
    <row r="23" spans="1:18" x14ac:dyDescent="0.25">
      <c r="A23" s="67">
        <v>16</v>
      </c>
      <c r="B23" s="70" t="str">
        <f>IF(Titelblatt!$E$19="Deutsch",Sprachen!$C25,IF(Titelblatt!$E$19="Français",Sprachen!$D25,Sprachen!$E25))</f>
        <v>Verwaltung</v>
      </c>
      <c r="C23" s="70" t="str">
        <f>IF(Titelblatt!$E$19="Deutsch",Sprachen!$C$6,IF(Titelblatt!$E$19="Français",Sprachen!$D$6,Sprachen!$E$6))</f>
        <v>Dienstleistungen</v>
      </c>
      <c r="D23" s="70"/>
      <c r="E23" s="70"/>
      <c r="F23" s="70"/>
      <c r="G23" s="70">
        <v>2.2643748000000001</v>
      </c>
      <c r="H23" s="70">
        <v>4.0368744000000003</v>
      </c>
      <c r="I23" s="70">
        <v>11.581927200000001</v>
      </c>
      <c r="J23" s="70">
        <v>17.876771999999999</v>
      </c>
      <c r="K23" s="70">
        <v>32.871800800000003</v>
      </c>
      <c r="L23" s="70">
        <v>109.3198788</v>
      </c>
      <c r="M23" s="70">
        <v>115.1158104</v>
      </c>
      <c r="N23" s="70">
        <v>154.8951595488</v>
      </c>
      <c r="O23" s="70">
        <v>115.8502896</v>
      </c>
      <c r="P23" s="70">
        <v>112.6888233768</v>
      </c>
      <c r="Q23" s="70">
        <v>140.3598245904</v>
      </c>
      <c r="R23" s="70">
        <v>112.9892305752</v>
      </c>
    </row>
    <row r="24" spans="1:18" x14ac:dyDescent="0.25">
      <c r="A24" s="67">
        <v>17</v>
      </c>
      <c r="B24" s="70" t="str">
        <f>IF(Titelblatt!$E$19="Deutsch",Sprachen!$C26,IF(Titelblatt!$E$19="Français",Sprachen!$D26,Sprachen!$E26))</f>
        <v>Unterricht</v>
      </c>
      <c r="C24" s="70" t="str">
        <f>IF(Titelblatt!$E$19="Deutsch",Sprachen!$C$6,IF(Titelblatt!$E$19="Français",Sprachen!$D$6,Sprachen!$E$6))</f>
        <v>Dienstleistungen</v>
      </c>
      <c r="D24" s="70"/>
      <c r="E24" s="70"/>
      <c r="F24" s="70"/>
      <c r="G24" s="70">
        <v>55.467950399999999</v>
      </c>
      <c r="H24" s="70">
        <v>68.297961599999994</v>
      </c>
      <c r="I24" s="70">
        <v>121.864356</v>
      </c>
      <c r="J24" s="70">
        <v>112.79892974400001</v>
      </c>
      <c r="K24" s="70">
        <v>94.449645655200001</v>
      </c>
      <c r="L24" s="70">
        <v>75.6064224</v>
      </c>
      <c r="M24" s="70">
        <v>93.573555479999996</v>
      </c>
      <c r="N24" s="70">
        <v>144.90217329839999</v>
      </c>
      <c r="O24" s="70">
        <v>137.81378520000001</v>
      </c>
      <c r="P24" s="70">
        <v>111.60349531200001</v>
      </c>
      <c r="Q24" s="70">
        <v>88.383976308000001</v>
      </c>
      <c r="R24" s="70">
        <v>102.958009992</v>
      </c>
    </row>
    <row r="25" spans="1:18" x14ac:dyDescent="0.25">
      <c r="A25" s="67">
        <v>18</v>
      </c>
      <c r="B25" s="70" t="str">
        <f>IF(Titelblatt!$E$19="Deutsch",Sprachen!$C27,IF(Titelblatt!$E$19="Français",Sprachen!$D27,Sprachen!$E27))</f>
        <v>Gesundheits- und Sozialwesen</v>
      </c>
      <c r="C25" s="70" t="str">
        <f>IF(Titelblatt!$E$19="Deutsch",Sprachen!$C$6,IF(Titelblatt!$E$19="Français",Sprachen!$D$6,Sprachen!$E$6))</f>
        <v>Dienstleistungen</v>
      </c>
      <c r="D25" s="70"/>
      <c r="E25" s="70"/>
      <c r="F25" s="70"/>
      <c r="G25" s="70">
        <v>120.128328</v>
      </c>
      <c r="H25" s="70">
        <v>96.701655599999995</v>
      </c>
      <c r="I25" s="70">
        <v>139.031766</v>
      </c>
      <c r="J25" s="70">
        <v>112.28949864000001</v>
      </c>
      <c r="K25" s="70">
        <v>129.13976160000001</v>
      </c>
      <c r="L25" s="70">
        <v>101.3672088</v>
      </c>
      <c r="M25" s="70">
        <v>160.17702840000001</v>
      </c>
      <c r="N25" s="70">
        <v>137.50535320559999</v>
      </c>
      <c r="O25" s="70">
        <v>159.94308960000001</v>
      </c>
      <c r="P25" s="70">
        <v>141.97708933920001</v>
      </c>
      <c r="Q25" s="70">
        <v>128.46678928559999</v>
      </c>
      <c r="R25" s="70">
        <v>118.2471954912</v>
      </c>
    </row>
    <row r="26" spans="1:18" x14ac:dyDescent="0.25">
      <c r="A26" s="67">
        <v>19</v>
      </c>
      <c r="B26" s="70" t="str">
        <f>IF(Titelblatt!$E$19="Deutsch",Sprachen!$C28,IF(Titelblatt!$E$19="Français",Sprachen!$D28,Sprachen!$E28))</f>
        <v>Andere Dienstleistungen</v>
      </c>
      <c r="C26" s="70" t="str">
        <f>IF(Titelblatt!$E$19="Deutsch",Sprachen!$C$6,IF(Titelblatt!$E$19="Français",Sprachen!$D$6,Sprachen!$E$6))</f>
        <v>Dienstleistungen</v>
      </c>
      <c r="D26" s="70"/>
      <c r="E26" s="70"/>
      <c r="F26" s="70"/>
      <c r="G26" s="70">
        <v>46.556766000000003</v>
      </c>
      <c r="H26" s="70">
        <v>42.437764799999997</v>
      </c>
      <c r="I26" s="70">
        <v>253.1347452</v>
      </c>
      <c r="J26" s="70">
        <v>79.599999999999994</v>
      </c>
      <c r="K26" s="70">
        <v>159.35677119600001</v>
      </c>
      <c r="L26" s="70">
        <v>190.70126640000001</v>
      </c>
      <c r="M26" s="70">
        <v>135.69894719999999</v>
      </c>
      <c r="N26" s="70">
        <v>125.6416187976</v>
      </c>
      <c r="O26" s="70">
        <v>124.11712439999999</v>
      </c>
      <c r="P26" s="70">
        <v>90.585680767199904</v>
      </c>
      <c r="Q26" s="70">
        <v>189.592585668</v>
      </c>
      <c r="R26" s="70">
        <v>193.82359812479999</v>
      </c>
    </row>
  </sheetData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D60093"/>
  </sheetPr>
  <dimension ref="A1:I71"/>
  <sheetViews>
    <sheetView topLeftCell="A19" zoomScaleNormal="100" workbookViewId="0">
      <selection activeCell="E34" sqref="E34"/>
    </sheetView>
  </sheetViews>
  <sheetFormatPr baseColWidth="10" defaultRowHeight="15" x14ac:dyDescent="0.25"/>
  <cols>
    <col min="3" max="3" width="29" customWidth="1"/>
    <col min="4" max="4" width="29.85546875" customWidth="1"/>
    <col min="5" max="5" width="28.42578125" customWidth="1"/>
  </cols>
  <sheetData>
    <row r="1" spans="1:9" x14ac:dyDescent="0.25">
      <c r="A1" s="41" t="s">
        <v>80</v>
      </c>
      <c r="B1" s="41"/>
      <c r="C1" s="38" t="s">
        <v>81</v>
      </c>
      <c r="D1" s="38" t="s">
        <v>30</v>
      </c>
      <c r="E1" s="38" t="s">
        <v>82</v>
      </c>
      <c r="F1" s="40"/>
      <c r="G1" s="1" t="s">
        <v>145</v>
      </c>
      <c r="H1" s="1" t="s">
        <v>195</v>
      </c>
      <c r="I1" s="40"/>
    </row>
    <row r="2" spans="1:9" x14ac:dyDescent="0.25">
      <c r="A2" s="41" t="s">
        <v>81</v>
      </c>
      <c r="B2" s="41"/>
      <c r="C2" s="41" t="s">
        <v>0</v>
      </c>
      <c r="D2" s="41" t="s">
        <v>31</v>
      </c>
      <c r="E2" s="44" t="s">
        <v>168</v>
      </c>
      <c r="F2" s="42"/>
      <c r="G2" s="41">
        <v>2024</v>
      </c>
      <c r="H2" s="49">
        <f>Tabelle3[[#This Row],[Jahr]]+1</f>
        <v>2025</v>
      </c>
      <c r="I2" s="40"/>
    </row>
    <row r="3" spans="1:9" x14ac:dyDescent="0.25">
      <c r="A3" s="41" t="s">
        <v>30</v>
      </c>
      <c r="B3" s="41"/>
      <c r="C3" s="41" t="s">
        <v>1</v>
      </c>
      <c r="D3" s="41" t="s">
        <v>32</v>
      </c>
      <c r="E3" s="44" t="s">
        <v>169</v>
      </c>
      <c r="F3" s="42"/>
      <c r="G3" s="42"/>
      <c r="H3" s="40"/>
      <c r="I3" s="40"/>
    </row>
    <row r="4" spans="1:9" x14ac:dyDescent="0.25">
      <c r="A4" s="41" t="s">
        <v>82</v>
      </c>
      <c r="B4" s="41"/>
      <c r="C4" s="41" t="s">
        <v>2</v>
      </c>
      <c r="D4" s="41" t="s">
        <v>33</v>
      </c>
      <c r="E4" s="41" t="s">
        <v>34</v>
      </c>
      <c r="F4" s="42"/>
      <c r="G4" s="42"/>
      <c r="H4" s="40"/>
      <c r="I4" s="40"/>
    </row>
    <row r="5" spans="1:9" x14ac:dyDescent="0.25">
      <c r="A5" s="41"/>
      <c r="B5" s="41"/>
      <c r="C5" s="41" t="s">
        <v>8</v>
      </c>
      <c r="D5" s="41" t="s">
        <v>8</v>
      </c>
      <c r="E5" s="41" t="s">
        <v>35</v>
      </c>
      <c r="F5" s="42"/>
      <c r="G5" s="42"/>
      <c r="H5" s="40"/>
      <c r="I5" s="40"/>
    </row>
    <row r="6" spans="1:9" x14ac:dyDescent="0.25">
      <c r="A6" s="41"/>
      <c r="B6" s="41"/>
      <c r="C6" s="41" t="s">
        <v>23</v>
      </c>
      <c r="D6" s="41" t="s">
        <v>36</v>
      </c>
      <c r="E6" s="41" t="s">
        <v>37</v>
      </c>
      <c r="F6" s="40"/>
      <c r="G6" s="40"/>
      <c r="H6" s="40"/>
      <c r="I6" s="40"/>
    </row>
    <row r="7" spans="1:9" x14ac:dyDescent="0.25">
      <c r="A7" s="41"/>
      <c r="B7" s="41"/>
      <c r="C7" s="46" t="s">
        <v>4</v>
      </c>
      <c r="D7" s="41" t="s">
        <v>4</v>
      </c>
      <c r="E7" s="41" t="s">
        <v>38</v>
      </c>
      <c r="F7" s="40"/>
      <c r="G7" s="40"/>
      <c r="H7" s="40"/>
      <c r="I7" s="40"/>
    </row>
    <row r="8" spans="1:9" x14ac:dyDescent="0.25">
      <c r="A8" s="41"/>
      <c r="B8" s="41"/>
      <c r="C8" s="46" t="s">
        <v>6</v>
      </c>
      <c r="D8" s="41" t="s">
        <v>39</v>
      </c>
      <c r="E8" s="41" t="s">
        <v>40</v>
      </c>
      <c r="F8" s="40"/>
      <c r="G8" s="40"/>
      <c r="H8" s="40"/>
      <c r="I8" s="40"/>
    </row>
    <row r="9" spans="1:9" x14ac:dyDescent="0.25">
      <c r="A9" s="41"/>
      <c r="B9" s="41"/>
      <c r="C9" s="44" t="s">
        <v>7</v>
      </c>
      <c r="D9" s="41" t="s">
        <v>41</v>
      </c>
      <c r="E9" s="41" t="s">
        <v>42</v>
      </c>
      <c r="F9" s="40"/>
      <c r="G9" s="40"/>
      <c r="H9" s="40"/>
      <c r="I9" s="40"/>
    </row>
    <row r="10" spans="1:9" x14ac:dyDescent="0.25">
      <c r="A10" s="41"/>
      <c r="B10" s="41"/>
      <c r="C10" s="41" t="s">
        <v>9</v>
      </c>
      <c r="D10" s="41" t="s">
        <v>43</v>
      </c>
      <c r="E10" s="41" t="s">
        <v>44</v>
      </c>
    </row>
    <row r="11" spans="1:9" x14ac:dyDescent="0.25">
      <c r="A11" s="41"/>
      <c r="B11" s="41"/>
      <c r="C11" s="44" t="s">
        <v>10</v>
      </c>
      <c r="D11" s="41" t="s">
        <v>45</v>
      </c>
      <c r="E11" s="41" t="s">
        <v>46</v>
      </c>
    </row>
    <row r="12" spans="1:9" x14ac:dyDescent="0.25">
      <c r="A12" s="41"/>
      <c r="B12" s="41"/>
      <c r="C12" s="41" t="s">
        <v>11</v>
      </c>
      <c r="D12" s="41" t="s">
        <v>47</v>
      </c>
      <c r="E12" s="41" t="s">
        <v>48</v>
      </c>
    </row>
    <row r="13" spans="1:9" x14ac:dyDescent="0.25">
      <c r="A13" s="41"/>
      <c r="B13" s="41"/>
      <c r="C13" s="41" t="s">
        <v>12</v>
      </c>
      <c r="D13" s="41" t="s">
        <v>49</v>
      </c>
      <c r="E13" s="41" t="s">
        <v>50</v>
      </c>
    </row>
    <row r="14" spans="1:9" x14ac:dyDescent="0.25">
      <c r="A14" s="41"/>
      <c r="B14" s="41"/>
      <c r="C14" s="41" t="s">
        <v>13</v>
      </c>
      <c r="D14" s="41" t="s">
        <v>51</v>
      </c>
      <c r="E14" s="41" t="s">
        <v>52</v>
      </c>
    </row>
    <row r="15" spans="1:9" x14ac:dyDescent="0.25">
      <c r="A15" s="41"/>
      <c r="B15" s="41"/>
      <c r="C15" s="41" t="s">
        <v>14</v>
      </c>
      <c r="D15" s="41" t="s">
        <v>53</v>
      </c>
      <c r="E15" s="41" t="s">
        <v>54</v>
      </c>
    </row>
    <row r="16" spans="1:9" x14ac:dyDescent="0.25">
      <c r="A16" s="41"/>
      <c r="B16" s="41"/>
      <c r="C16" s="41" t="s">
        <v>15</v>
      </c>
      <c r="D16" s="41" t="s">
        <v>55</v>
      </c>
      <c r="E16" s="41" t="s">
        <v>56</v>
      </c>
    </row>
    <row r="17" spans="1:5" x14ac:dyDescent="0.25">
      <c r="A17" s="41"/>
      <c r="B17" s="41"/>
      <c r="C17" s="41" t="s">
        <v>16</v>
      </c>
      <c r="D17" s="41" t="s">
        <v>57</v>
      </c>
      <c r="E17" s="41" t="s">
        <v>58</v>
      </c>
    </row>
    <row r="18" spans="1:5" x14ac:dyDescent="0.25">
      <c r="A18" s="41"/>
      <c r="B18" s="41"/>
      <c r="C18" s="41" t="s">
        <v>17</v>
      </c>
      <c r="D18" s="41" t="s">
        <v>59</v>
      </c>
      <c r="E18" s="44" t="s">
        <v>170</v>
      </c>
    </row>
    <row r="19" spans="1:5" x14ac:dyDescent="0.25">
      <c r="A19" s="41"/>
      <c r="B19" s="41"/>
      <c r="C19" s="41" t="s">
        <v>18</v>
      </c>
      <c r="D19" s="41" t="s">
        <v>60</v>
      </c>
      <c r="E19" s="41" t="s">
        <v>61</v>
      </c>
    </row>
    <row r="20" spans="1:5" x14ac:dyDescent="0.25">
      <c r="A20" s="41"/>
      <c r="B20" s="41"/>
      <c r="C20" s="41" t="s">
        <v>19</v>
      </c>
      <c r="D20" s="41" t="s">
        <v>62</v>
      </c>
      <c r="E20" s="41" t="s">
        <v>63</v>
      </c>
    </row>
    <row r="21" spans="1:5" x14ac:dyDescent="0.25">
      <c r="A21" s="41"/>
      <c r="B21" s="41"/>
      <c r="C21" s="46" t="s">
        <v>21</v>
      </c>
      <c r="D21" s="41" t="s">
        <v>64</v>
      </c>
      <c r="E21" s="41" t="s">
        <v>65</v>
      </c>
    </row>
    <row r="22" spans="1:5" x14ac:dyDescent="0.25">
      <c r="A22" s="41"/>
      <c r="B22" s="41"/>
      <c r="C22" s="41" t="s">
        <v>22</v>
      </c>
      <c r="D22" s="41" t="s">
        <v>66</v>
      </c>
      <c r="E22" s="41" t="s">
        <v>67</v>
      </c>
    </row>
    <row r="23" spans="1:5" x14ac:dyDescent="0.25">
      <c r="A23" s="41"/>
      <c r="B23" s="41"/>
      <c r="C23" s="41" t="s">
        <v>24</v>
      </c>
      <c r="D23" s="41" t="s">
        <v>68</v>
      </c>
      <c r="E23" s="41" t="s">
        <v>69</v>
      </c>
    </row>
    <row r="24" spans="1:5" x14ac:dyDescent="0.25">
      <c r="A24" s="41"/>
      <c r="B24" s="41"/>
      <c r="C24" s="41" t="s">
        <v>25</v>
      </c>
      <c r="D24" s="41" t="s">
        <v>70</v>
      </c>
      <c r="E24" s="41" t="s">
        <v>71</v>
      </c>
    </row>
    <row r="25" spans="1:5" x14ac:dyDescent="0.25">
      <c r="A25" s="41"/>
      <c r="B25" s="41"/>
      <c r="C25" s="41" t="s">
        <v>26</v>
      </c>
      <c r="D25" s="41" t="s">
        <v>72</v>
      </c>
      <c r="E25" s="41" t="s">
        <v>73</v>
      </c>
    </row>
    <row r="26" spans="1:5" x14ac:dyDescent="0.25">
      <c r="A26" s="41"/>
      <c r="B26" s="41"/>
      <c r="C26" s="41" t="s">
        <v>27</v>
      </c>
      <c r="D26" s="41" t="s">
        <v>74</v>
      </c>
      <c r="E26" s="41" t="s">
        <v>75</v>
      </c>
    </row>
    <row r="27" spans="1:5" x14ac:dyDescent="0.25">
      <c r="A27" s="41"/>
      <c r="B27" s="41"/>
      <c r="C27" s="41" t="s">
        <v>28</v>
      </c>
      <c r="D27" s="41" t="s">
        <v>76</v>
      </c>
      <c r="E27" s="41" t="s">
        <v>77</v>
      </c>
    </row>
    <row r="28" spans="1:5" x14ac:dyDescent="0.25">
      <c r="A28" s="41"/>
      <c r="B28" s="41"/>
      <c r="C28" s="41" t="s">
        <v>29</v>
      </c>
      <c r="D28" s="41" t="s">
        <v>78</v>
      </c>
      <c r="E28" s="41" t="s">
        <v>79</v>
      </c>
    </row>
    <row r="29" spans="1:5" x14ac:dyDescent="0.25">
      <c r="A29" s="41"/>
      <c r="B29" s="41"/>
      <c r="C29" s="41" t="s">
        <v>102</v>
      </c>
      <c r="D29" s="41" t="s">
        <v>104</v>
      </c>
      <c r="E29" s="41" t="s">
        <v>105</v>
      </c>
    </row>
    <row r="30" spans="1:5" x14ac:dyDescent="0.25">
      <c r="A30" s="41"/>
      <c r="B30" s="41"/>
      <c r="C30" s="44" t="s">
        <v>103</v>
      </c>
      <c r="D30" s="44" t="s">
        <v>178</v>
      </c>
      <c r="E30" s="44" t="s">
        <v>179</v>
      </c>
    </row>
    <row r="31" spans="1:5" x14ac:dyDescent="0.25">
      <c r="A31" s="41"/>
      <c r="B31" s="41"/>
      <c r="C31" s="41" t="s">
        <v>144</v>
      </c>
      <c r="D31" s="44" t="s">
        <v>173</v>
      </c>
      <c r="E31" s="44" t="s">
        <v>174</v>
      </c>
    </row>
    <row r="32" spans="1:5" x14ac:dyDescent="0.25">
      <c r="A32" s="41"/>
      <c r="B32" s="41"/>
      <c r="C32" s="41" t="s">
        <v>84</v>
      </c>
      <c r="D32" s="41" t="s">
        <v>133</v>
      </c>
      <c r="E32" s="41" t="s">
        <v>109</v>
      </c>
    </row>
    <row r="33" spans="1:5" x14ac:dyDescent="0.25">
      <c r="A33" s="41"/>
      <c r="B33" s="41"/>
      <c r="C33" s="41" t="s">
        <v>229</v>
      </c>
      <c r="D33" s="41" t="s">
        <v>230</v>
      </c>
      <c r="E33" s="41" t="s">
        <v>231</v>
      </c>
    </row>
    <row r="34" spans="1:5" x14ac:dyDescent="0.25">
      <c r="A34" s="41"/>
      <c r="B34" s="41"/>
      <c r="C34" s="41" t="s">
        <v>85</v>
      </c>
      <c r="D34" s="41" t="s">
        <v>110</v>
      </c>
      <c r="E34" s="41" t="s">
        <v>167</v>
      </c>
    </row>
    <row r="35" spans="1:5" x14ac:dyDescent="0.25">
      <c r="A35" s="41"/>
      <c r="B35" s="41"/>
      <c r="C35" s="41" t="s">
        <v>101</v>
      </c>
      <c r="D35" s="41" t="s">
        <v>111</v>
      </c>
      <c r="E35" s="41" t="s">
        <v>112</v>
      </c>
    </row>
    <row r="36" spans="1:5" x14ac:dyDescent="0.25">
      <c r="A36" s="41"/>
      <c r="B36" s="41"/>
      <c r="C36" s="41" t="s">
        <v>125</v>
      </c>
      <c r="D36" s="41" t="s">
        <v>142</v>
      </c>
      <c r="E36" s="41" t="s">
        <v>126</v>
      </c>
    </row>
    <row r="37" spans="1:5" x14ac:dyDescent="0.25">
      <c r="A37" s="41"/>
      <c r="B37" s="41"/>
      <c r="C37" s="44" t="s">
        <v>86</v>
      </c>
      <c r="D37" s="44" t="s">
        <v>185</v>
      </c>
      <c r="E37" s="44" t="s">
        <v>113</v>
      </c>
    </row>
    <row r="38" spans="1:5" x14ac:dyDescent="0.25">
      <c r="A38" s="41"/>
      <c r="B38" s="41"/>
      <c r="C38" s="41" t="s">
        <v>87</v>
      </c>
      <c r="D38" s="41" t="s">
        <v>119</v>
      </c>
      <c r="E38" s="41" t="s">
        <v>193</v>
      </c>
    </row>
    <row r="39" spans="1:5" x14ac:dyDescent="0.25">
      <c r="A39" s="41"/>
      <c r="B39" s="41"/>
      <c r="C39" s="41" t="s">
        <v>88</v>
      </c>
      <c r="D39" s="44" t="s">
        <v>186</v>
      </c>
      <c r="E39" s="41" t="s">
        <v>171</v>
      </c>
    </row>
    <row r="40" spans="1:5" x14ac:dyDescent="0.25">
      <c r="A40" s="41"/>
      <c r="B40" s="41"/>
      <c r="C40" s="41" t="s">
        <v>92</v>
      </c>
      <c r="D40" s="41" t="s">
        <v>118</v>
      </c>
      <c r="E40" s="41" t="s">
        <v>114</v>
      </c>
    </row>
    <row r="41" spans="1:5" x14ac:dyDescent="0.25">
      <c r="A41" s="41"/>
      <c r="B41" s="41"/>
      <c r="C41" s="41" t="s">
        <v>98</v>
      </c>
      <c r="D41" s="41" t="s">
        <v>116</v>
      </c>
      <c r="E41" s="41" t="s">
        <v>115</v>
      </c>
    </row>
    <row r="42" spans="1:5" x14ac:dyDescent="0.25">
      <c r="A42" s="41"/>
      <c r="B42" s="41"/>
      <c r="C42" s="37" t="s">
        <v>99</v>
      </c>
      <c r="D42" s="37" t="s">
        <v>141</v>
      </c>
      <c r="E42" s="43" t="s">
        <v>191</v>
      </c>
    </row>
    <row r="43" spans="1:5" x14ac:dyDescent="0.25">
      <c r="A43" s="41"/>
      <c r="B43" s="41"/>
      <c r="C43" s="37" t="s">
        <v>100</v>
      </c>
      <c r="D43" s="37" t="s">
        <v>117</v>
      </c>
      <c r="E43" s="37" t="s">
        <v>100</v>
      </c>
    </row>
    <row r="44" spans="1:5" x14ac:dyDescent="0.25">
      <c r="A44" s="41"/>
      <c r="B44" s="41"/>
      <c r="C44" s="39" t="s">
        <v>121</v>
      </c>
      <c r="D44" s="41" t="s">
        <v>120</v>
      </c>
      <c r="E44" s="41" t="s">
        <v>122</v>
      </c>
    </row>
    <row r="45" spans="1:5" x14ac:dyDescent="0.25">
      <c r="A45" s="41"/>
      <c r="B45" s="41"/>
      <c r="C45" s="39" t="s">
        <v>83</v>
      </c>
      <c r="D45" s="39" t="s">
        <v>124</v>
      </c>
      <c r="E45" s="39" t="s">
        <v>123</v>
      </c>
    </row>
    <row r="46" spans="1:5" x14ac:dyDescent="0.25">
      <c r="A46" s="41"/>
      <c r="B46" s="41"/>
      <c r="C46" s="41" t="s">
        <v>106</v>
      </c>
      <c r="D46" s="41" t="s">
        <v>132</v>
      </c>
      <c r="E46" s="41" t="s">
        <v>128</v>
      </c>
    </row>
    <row r="47" spans="1:5" x14ac:dyDescent="0.25">
      <c r="A47" s="41"/>
      <c r="B47" s="41"/>
      <c r="C47" s="41" t="s">
        <v>107</v>
      </c>
      <c r="D47" s="41" t="s">
        <v>131</v>
      </c>
      <c r="E47" s="41" t="s">
        <v>129</v>
      </c>
    </row>
    <row r="48" spans="1:5" x14ac:dyDescent="0.25">
      <c r="A48" s="41"/>
      <c r="B48" s="41"/>
      <c r="C48" s="41" t="s">
        <v>108</v>
      </c>
      <c r="D48" s="41" t="s">
        <v>127</v>
      </c>
      <c r="E48" s="41" t="s">
        <v>130</v>
      </c>
    </row>
    <row r="49" spans="1:5" x14ac:dyDescent="0.25">
      <c r="A49" s="41"/>
      <c r="B49" s="41"/>
      <c r="C49" s="41" t="s">
        <v>91</v>
      </c>
      <c r="D49" s="41" t="s">
        <v>134</v>
      </c>
      <c r="E49" s="41" t="s">
        <v>135</v>
      </c>
    </row>
    <row r="50" spans="1:5" x14ac:dyDescent="0.25">
      <c r="A50" s="41"/>
      <c r="B50" s="41"/>
      <c r="C50" s="41" t="s">
        <v>95</v>
      </c>
      <c r="D50" s="41" t="s">
        <v>138</v>
      </c>
      <c r="E50" s="41" t="s">
        <v>194</v>
      </c>
    </row>
    <row r="51" spans="1:5" x14ac:dyDescent="0.25">
      <c r="A51" s="41"/>
      <c r="B51" s="41"/>
      <c r="C51" s="41" t="s">
        <v>96</v>
      </c>
      <c r="D51" s="41" t="s">
        <v>136</v>
      </c>
      <c r="E51" s="41" t="s">
        <v>139</v>
      </c>
    </row>
    <row r="52" spans="1:5" x14ac:dyDescent="0.25">
      <c r="A52" s="41"/>
      <c r="B52" s="41"/>
      <c r="C52" s="41" t="s">
        <v>97</v>
      </c>
      <c r="D52" s="41" t="s">
        <v>137</v>
      </c>
      <c r="E52" s="41" t="s">
        <v>140</v>
      </c>
    </row>
    <row r="53" spans="1:5" x14ac:dyDescent="0.25">
      <c r="C53" s="41" t="s">
        <v>90</v>
      </c>
      <c r="D53" s="41" t="s">
        <v>143</v>
      </c>
      <c r="E53" s="44" t="s">
        <v>172</v>
      </c>
    </row>
    <row r="55" spans="1:5" x14ac:dyDescent="0.25">
      <c r="C55" s="47" t="s">
        <v>166</v>
      </c>
      <c r="D55" s="47" t="s">
        <v>187</v>
      </c>
      <c r="E55" s="48" t="s">
        <v>188</v>
      </c>
    </row>
    <row r="56" spans="1:5" x14ac:dyDescent="0.25">
      <c r="C56" t="s">
        <v>175</v>
      </c>
      <c r="D56" t="s">
        <v>192</v>
      </c>
      <c r="E56" t="s">
        <v>176</v>
      </c>
    </row>
    <row r="57" spans="1:5" x14ac:dyDescent="0.25">
      <c r="C57" s="47" t="s">
        <v>184</v>
      </c>
      <c r="D57" s="47" t="s">
        <v>183</v>
      </c>
      <c r="E57" s="47" t="s">
        <v>182</v>
      </c>
    </row>
    <row r="58" spans="1:5" x14ac:dyDescent="0.25">
      <c r="C58" t="s">
        <v>163</v>
      </c>
      <c r="D58" t="s">
        <v>180</v>
      </c>
      <c r="E58" t="s">
        <v>181</v>
      </c>
    </row>
    <row r="59" spans="1:5" x14ac:dyDescent="0.25">
      <c r="C59" s="45" t="s">
        <v>177</v>
      </c>
      <c r="D59" s="45" t="s">
        <v>189</v>
      </c>
      <c r="E59" s="45" t="s">
        <v>190</v>
      </c>
    </row>
    <row r="61" spans="1:5" x14ac:dyDescent="0.25">
      <c r="C61" t="s">
        <v>196</v>
      </c>
      <c r="D61" t="s">
        <v>206</v>
      </c>
      <c r="E61" t="s">
        <v>215</v>
      </c>
    </row>
    <row r="62" spans="1:5" x14ac:dyDescent="0.25">
      <c r="C62" t="s">
        <v>197</v>
      </c>
      <c r="D62" t="s">
        <v>209</v>
      </c>
      <c r="E62" t="s">
        <v>216</v>
      </c>
    </row>
    <row r="63" spans="1:5" x14ac:dyDescent="0.25">
      <c r="C63" t="s">
        <v>198</v>
      </c>
      <c r="D63" t="s">
        <v>207</v>
      </c>
      <c r="E63" t="s">
        <v>217</v>
      </c>
    </row>
    <row r="64" spans="1:5" x14ac:dyDescent="0.25">
      <c r="C64" t="s">
        <v>202</v>
      </c>
      <c r="D64" t="s">
        <v>208</v>
      </c>
      <c r="E64" t="s">
        <v>218</v>
      </c>
    </row>
    <row r="65" spans="3:5" x14ac:dyDescent="0.25">
      <c r="C65" t="s">
        <v>199</v>
      </c>
      <c r="D65" t="s">
        <v>210</v>
      </c>
      <c r="E65" t="s">
        <v>219</v>
      </c>
    </row>
    <row r="66" spans="3:5" x14ac:dyDescent="0.25">
      <c r="C66" t="s">
        <v>200</v>
      </c>
      <c r="D66" t="s">
        <v>211</v>
      </c>
      <c r="E66" t="s">
        <v>220</v>
      </c>
    </row>
    <row r="67" spans="3:5" x14ac:dyDescent="0.25">
      <c r="C67" t="s">
        <v>201</v>
      </c>
      <c r="D67" t="s">
        <v>227</v>
      </c>
      <c r="E67" t="s">
        <v>221</v>
      </c>
    </row>
    <row r="68" spans="3:5" x14ac:dyDescent="0.25">
      <c r="C68" t="s">
        <v>203</v>
      </c>
      <c r="D68" t="s">
        <v>228</v>
      </c>
      <c r="E68" t="s">
        <v>222</v>
      </c>
    </row>
    <row r="69" spans="3:5" x14ac:dyDescent="0.25">
      <c r="C69" t="s">
        <v>204</v>
      </c>
      <c r="D69" t="s">
        <v>212</v>
      </c>
      <c r="E69" t="s">
        <v>225</v>
      </c>
    </row>
    <row r="70" spans="3:5" x14ac:dyDescent="0.25">
      <c r="C70" t="s">
        <v>214</v>
      </c>
      <c r="D70" t="s">
        <v>213</v>
      </c>
      <c r="E70" t="s">
        <v>223</v>
      </c>
    </row>
    <row r="71" spans="3:5" x14ac:dyDescent="0.25">
      <c r="C71" t="s">
        <v>205</v>
      </c>
      <c r="D71" t="s">
        <v>226</v>
      </c>
      <c r="E71" t="s">
        <v>224</v>
      </c>
    </row>
  </sheetData>
  <hyperlinks>
    <hyperlink ref="C59" r:id="rId1" display="https://www.bfs.admin.ch/bfs/de/home/statistiken/industrie-dienstleistungen/nomenklaturen/noga.html" xr:uid="{00000000-0004-0000-0100-000000000000}"/>
    <hyperlink ref="D59" r:id="rId2" display="https://www.bfs.admin.ch/bfs/fr/home/statistiques/industrie-services/nomenclatures/noga.html" xr:uid="{00000000-0004-0000-0100-000001000000}"/>
    <hyperlink ref="E59" r:id="rId3" display="https://www.bfs.admin.ch/bfs/it/home/statistiche/industria-servizi/nomenclature/noga.html" xr:uid="{00000000-0004-0000-0100-000002000000}"/>
  </hyperlinks>
  <pageMargins left="0.7" right="0.7" top="0.78740157499999996" bottom="0.78740157499999996" header="0.3" footer="0.3"/>
  <pageSetup paperSize="9" orientation="portrait" horizontalDpi="300" verticalDpi="300"/>
  <tableParts count="3">
    <tablePart r:id="rId4"/>
    <tablePart r:id="rId5"/>
    <tablePart r:id="rId6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B2:E28"/>
  <sheetViews>
    <sheetView showGridLines="0" tabSelected="1" topLeftCell="B1" zoomScale="90" zoomScaleNormal="90" workbookViewId="0">
      <selection activeCell="D14" sqref="D14"/>
    </sheetView>
  </sheetViews>
  <sheetFormatPr baseColWidth="10" defaultRowHeight="15" x14ac:dyDescent="0.25"/>
  <cols>
    <col min="1" max="1" width="3.5703125" customWidth="1"/>
    <col min="2" max="2" width="18" customWidth="1"/>
    <col min="3" max="3" width="31.7109375" customWidth="1"/>
    <col min="4" max="4" width="18.7109375" customWidth="1"/>
    <col min="5" max="5" width="130.85546875" customWidth="1"/>
  </cols>
  <sheetData>
    <row r="2" spans="2:5" ht="18.75" customHeight="1" x14ac:dyDescent="0.3">
      <c r="B2" s="50" t="str">
        <f>IF(Titelblatt!$E$19="Deutsch",Sprachen!$C$56,IF(Titelblatt!$E$19="Français",Sprachen!$D$56,Sprachen!$E$56))</f>
        <v>Definition der 19 Branchen (auf Basis der NOGA2008*)</v>
      </c>
    </row>
    <row r="4" spans="2:5" ht="15.75" customHeight="1" x14ac:dyDescent="0.25">
      <c r="B4" s="51" t="str">
        <f>IF(Titelblatt!$E$19="Deutsch",Sprachen!$C4,IF(Titelblatt!$E$19="Français",Sprachen!$D4,Sprachen!$E4))</f>
        <v>Sektor</v>
      </c>
      <c r="C4" s="52" t="str">
        <f>IF(Titelblatt!$E$19="Deutsch",Sprachen!$C3,IF(Titelblatt!$E$19="Français",Sprachen!$D3,Sprachen!$E3))</f>
        <v>Branchenname</v>
      </c>
      <c r="D4" s="52" t="str">
        <f>IF(Titelblatt!$E$19="Deutsch",Sprachen!$C2,IF(Titelblatt!$E$19="Français",Sprachen!$D2,Sprachen!$E2))</f>
        <v>BranchenNr.</v>
      </c>
      <c r="E4" s="53" t="str">
        <f>IF(Titelblatt!$E$19="Deutsch",Sprachen!$C55,IF(Titelblatt!$E$19="Français",Sprachen!$D55,Sprachen!$E55))</f>
        <v>Zwei- oder vierstelliger NOGA-Code</v>
      </c>
    </row>
    <row r="5" spans="2:5" ht="15.75" customHeight="1" x14ac:dyDescent="0.25">
      <c r="B5" s="54" t="str">
        <f>IF(Titelblatt!$E$19="Deutsch",Sprachen!$C$5,IF(Titelblatt!$E$19="Français",Sprachen!$D$5,Sprachen!$E$5))</f>
        <v>Industrie</v>
      </c>
      <c r="C5" s="55" t="str">
        <f>IF(Titelblatt!$E$19="Deutsch",Sprachen!$C9,IF(Titelblatt!$E$19="Français",Sprachen!$D9,Sprachen!$E9))</f>
        <v>Nahrungsmittel</v>
      </c>
      <c r="D5" s="55">
        <v>1</v>
      </c>
      <c r="E5" s="56" t="s">
        <v>146</v>
      </c>
    </row>
    <row r="6" spans="2:5" ht="15.75" customHeight="1" x14ac:dyDescent="0.25">
      <c r="B6" s="54"/>
      <c r="C6" s="55" t="str">
        <f>IF(Titelblatt!$E$19="Deutsch",Sprachen!$C10,IF(Titelblatt!$E$19="Français",Sprachen!$D10,Sprachen!$E10))</f>
        <v>Textil und Leder</v>
      </c>
      <c r="D6" s="55">
        <v>2</v>
      </c>
      <c r="E6" s="57" t="s">
        <v>147</v>
      </c>
    </row>
    <row r="7" spans="2:5" ht="15.75" customHeight="1" x14ac:dyDescent="0.25">
      <c r="B7" s="54"/>
      <c r="C7" s="55" t="str">
        <f>IF(Titelblatt!$E$19="Deutsch",Sprachen!$C11,IF(Titelblatt!$E$19="Français",Sprachen!$D11,Sprachen!$E11))</f>
        <v>Papier und Druck</v>
      </c>
      <c r="D7" s="55">
        <v>3</v>
      </c>
      <c r="E7" s="57" t="s">
        <v>148</v>
      </c>
    </row>
    <row r="8" spans="2:5" ht="15.75" customHeight="1" x14ac:dyDescent="0.25">
      <c r="B8" s="54"/>
      <c r="C8" s="55" t="str">
        <f>IF(Titelblatt!$E$19="Deutsch",Sprachen!$C12,IF(Titelblatt!$E$19="Français",Sprachen!$D12,Sprachen!$E12))</f>
        <v>Chemie und Pharma</v>
      </c>
      <c r="D8" s="55">
        <v>4</v>
      </c>
      <c r="E8" s="57" t="s">
        <v>149</v>
      </c>
    </row>
    <row r="9" spans="2:5" ht="15.75" customHeight="1" x14ac:dyDescent="0.25">
      <c r="B9" s="54"/>
      <c r="C9" s="55" t="str">
        <f>IF(Titelblatt!$E$19="Deutsch",Sprachen!$C13,IF(Titelblatt!$E$19="Français",Sprachen!$D13,Sprachen!$E13))</f>
        <v>Zement und Beton</v>
      </c>
      <c r="D9" s="55">
        <v>5</v>
      </c>
      <c r="E9" s="57" t="s">
        <v>150</v>
      </c>
    </row>
    <row r="10" spans="2:5" ht="15.75" customHeight="1" x14ac:dyDescent="0.25">
      <c r="B10" s="54"/>
      <c r="C10" s="55" t="str">
        <f>IF(Titelblatt!$E$19="Deutsch",Sprachen!$C14,IF(Titelblatt!$E$19="Français",Sprachen!$D14,Sprachen!$E14))</f>
        <v>Andere Nicht-Eisen-Mineralien</v>
      </c>
      <c r="D10" s="55">
        <v>6</v>
      </c>
      <c r="E10" s="57" t="s">
        <v>151</v>
      </c>
    </row>
    <row r="11" spans="2:5" ht="15.75" customHeight="1" x14ac:dyDescent="0.25">
      <c r="B11" s="54"/>
      <c r="C11" s="55" t="str">
        <f>IF(Titelblatt!$E$19="Deutsch",Sprachen!$C15,IF(Titelblatt!$E$19="Français",Sprachen!$D15,Sprachen!$E15))</f>
        <v>Metall und Eisen</v>
      </c>
      <c r="D11" s="55">
        <v>7</v>
      </c>
      <c r="E11" s="57" t="s">
        <v>152</v>
      </c>
    </row>
    <row r="12" spans="2:5" ht="15.75" customHeight="1" x14ac:dyDescent="0.25">
      <c r="B12" s="54"/>
      <c r="C12" s="55" t="str">
        <f>IF(Titelblatt!$E$19="Deutsch",Sprachen!$C16,IF(Titelblatt!$E$19="Français",Sprachen!$D16,Sprachen!$E16))</f>
        <v>Nicht-Eisen-Metalle</v>
      </c>
      <c r="D12" s="55">
        <v>8</v>
      </c>
      <c r="E12" s="57" t="s">
        <v>162</v>
      </c>
    </row>
    <row r="13" spans="2:5" ht="15" customHeight="1" x14ac:dyDescent="0.25">
      <c r="B13" s="54"/>
      <c r="C13" s="55" t="str">
        <f>IF(Titelblatt!$E$19="Deutsch",Sprachen!$C17,IF(Titelblatt!$E$19="Français",Sprachen!$D17,Sprachen!$E17))</f>
        <v>Metall und Geräte</v>
      </c>
      <c r="D13" s="55">
        <v>9</v>
      </c>
      <c r="E13" s="57" t="s">
        <v>153</v>
      </c>
    </row>
    <row r="14" spans="2:5" ht="15.75" customHeight="1" x14ac:dyDescent="0.25">
      <c r="B14" s="54"/>
      <c r="C14" s="55" t="str">
        <f>IF(Titelblatt!$E$19="Deutsch",Sprachen!$C18,IF(Titelblatt!$E$19="Français",Sprachen!$D18,Sprachen!$E18))</f>
        <v>Maschinen</v>
      </c>
      <c r="D14" s="55">
        <v>10</v>
      </c>
      <c r="E14" s="57" t="s">
        <v>154</v>
      </c>
    </row>
    <row r="15" spans="2:5" ht="15.75" customHeight="1" x14ac:dyDescent="0.25">
      <c r="B15" s="54"/>
      <c r="C15" s="55" t="str">
        <f>IF(Titelblatt!$E$19="Deutsch",Sprachen!$C19,IF(Titelblatt!$E$19="Français",Sprachen!$D19,Sprachen!$E19))</f>
        <v>Andere Industrien</v>
      </c>
      <c r="D15" s="55">
        <v>11</v>
      </c>
      <c r="E15" s="57" t="s">
        <v>155</v>
      </c>
    </row>
    <row r="16" spans="2:5" ht="15.75" customHeight="1" x14ac:dyDescent="0.25">
      <c r="B16" s="54"/>
      <c r="C16" s="62" t="str">
        <f>IF(Titelblatt!$E$19="Deutsch",Sprachen!$C20,IF(Titelblatt!$E$19="Français",Sprachen!$D20,Sprachen!$E20))</f>
        <v>Bau</v>
      </c>
      <c r="D16" s="55">
        <v>12</v>
      </c>
      <c r="E16" s="57" t="s">
        <v>164</v>
      </c>
    </row>
    <row r="17" spans="2:5" ht="15.75" customHeight="1" x14ac:dyDescent="0.25">
      <c r="B17" s="58" t="str">
        <f>IF(Titelblatt!$E$19="Deutsch",Sprachen!$C$6,IF(Titelblatt!$E$19="Français",Sprachen!$D$6,Sprachen!$E$6))</f>
        <v>Dienstleistungen</v>
      </c>
      <c r="C17" s="55" t="str">
        <f>IF(Titelblatt!$E$19="Deutsch",Sprachen!$C22,IF(Titelblatt!$E$19="Français",Sprachen!$D22,Sprachen!$E22))</f>
        <v>Handel</v>
      </c>
      <c r="D17" s="59">
        <v>13</v>
      </c>
      <c r="E17" s="60" t="s">
        <v>156</v>
      </c>
    </row>
    <row r="18" spans="2:5" ht="15.75" customHeight="1" x14ac:dyDescent="0.25">
      <c r="B18" s="54"/>
      <c r="C18" s="55" t="str">
        <f>IF(Titelblatt!$E$19="Deutsch",Sprachen!$C23,IF(Titelblatt!$E$19="Français",Sprachen!$D23,Sprachen!$E23))</f>
        <v>Gastgewerbe</v>
      </c>
      <c r="D18" s="55">
        <v>14</v>
      </c>
      <c r="E18" s="57" t="s">
        <v>157</v>
      </c>
    </row>
    <row r="19" spans="2:5" ht="15.75" customHeight="1" x14ac:dyDescent="0.25">
      <c r="B19" s="54"/>
      <c r="C19" s="55" t="str">
        <f>IF(Titelblatt!$E$19="Deutsch",Sprachen!$C24,IF(Titelblatt!$E$19="Français",Sprachen!$D24,Sprachen!$E24))</f>
        <v>Kredite und Versicherungen</v>
      </c>
      <c r="D19" s="55">
        <v>15</v>
      </c>
      <c r="E19" s="57" t="s">
        <v>158</v>
      </c>
    </row>
    <row r="20" spans="2:5" ht="15.75" customHeight="1" x14ac:dyDescent="0.25">
      <c r="B20" s="54"/>
      <c r="C20" s="55" t="str">
        <f>IF(Titelblatt!$E$19="Deutsch",Sprachen!$C25,IF(Titelblatt!$E$19="Français",Sprachen!$D25,Sprachen!$E25))</f>
        <v>Verwaltung</v>
      </c>
      <c r="D20" s="55">
        <v>16</v>
      </c>
      <c r="E20" s="57" t="s">
        <v>159</v>
      </c>
    </row>
    <row r="21" spans="2:5" ht="15.75" customHeight="1" x14ac:dyDescent="0.25">
      <c r="B21" s="54"/>
      <c r="C21" s="81" t="str">
        <f>IF(Titelblatt!$E$19="Deutsch",Sprachen!$C26,IF(Titelblatt!$E$19="Français",Sprachen!$D26,Sprachen!$E26))</f>
        <v>Unterricht</v>
      </c>
      <c r="D21" s="55">
        <v>17</v>
      </c>
      <c r="E21" s="57" t="s">
        <v>160</v>
      </c>
    </row>
    <row r="22" spans="2:5" ht="15.75" customHeight="1" x14ac:dyDescent="0.25">
      <c r="B22" s="54"/>
      <c r="C22" s="81" t="str">
        <f>IF(Titelblatt!$E$19="Deutsch",Sprachen!$C27,IF(Titelblatt!$E$19="Français",Sprachen!$D27,Sprachen!$E27))</f>
        <v>Gesundheits- und Sozialwesen</v>
      </c>
      <c r="D22" s="55">
        <v>18</v>
      </c>
      <c r="E22" s="57" t="s">
        <v>161</v>
      </c>
    </row>
    <row r="23" spans="2:5" ht="15.75" customHeight="1" x14ac:dyDescent="0.25">
      <c r="B23" s="61"/>
      <c r="C23" s="62" t="str">
        <f>IF(Titelblatt!$E$19="Deutsch",Sprachen!$C28,IF(Titelblatt!$E$19="Français",Sprachen!$D28,Sprachen!$E28))</f>
        <v>Andere Dienstleistungen</v>
      </c>
      <c r="D23" s="62">
        <v>19</v>
      </c>
      <c r="E23" s="63" t="s">
        <v>165</v>
      </c>
    </row>
    <row r="26" spans="2:5" x14ac:dyDescent="0.25">
      <c r="B26" s="65" t="str">
        <f>IF(Titelblatt!$E$19="Deutsch",Sprachen!$C57,IF(Titelblatt!$E$19="Français",Sprachen!$D57,Sprachen!$E57))</f>
        <v xml:space="preserve">Hinweis: Ab dem Erhebungsjahr 2008 wurden die NOGA-Codes 49, 50 und 51 (Verkehr) aus der Hochrechnung ausgeschlossen </v>
      </c>
    </row>
    <row r="27" spans="2:5" x14ac:dyDescent="0.25">
      <c r="B27" s="64" t="str">
        <f>IF(Titelblatt!$E$19="Deutsch",Sprachen!$C58,IF(Titelblatt!$E$19="Français",Sprachen!$D58,Sprachen!$E58))</f>
        <v xml:space="preserve">Grau: Änderungen ab dem 26. November 2012 </v>
      </c>
    </row>
    <row r="28" spans="2:5" x14ac:dyDescent="0.25">
      <c r="B28" s="66" t="str">
        <f>IF(Titelblatt!$E$19="Deutsch",HYPERLINK(Sprachen!$C$59),IF(Titelblatt!$E$19="Français",HYPERLINK(Sprachen!$D$59),HYPERLINK(Sprachen!$E$59)))</f>
        <v>*Allgemeine Systematik der Wirtschaftszweige (NOGA)</v>
      </c>
    </row>
  </sheetData>
  <pageMargins left="0.7" right="0.7" top="0.78740157499999996" bottom="0.78740157499999996" header="0.3" footer="0.3"/>
  <pageSetup paperSize="9" orientation="portrait" horizontalDpi="90" verticalDpi="90"/>
  <customProperties>
    <customPr name="EpmWorksheetKeyString_GU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1B5B2C"/>
  </sheetPr>
  <dimension ref="A1:R26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5" sqref="D5"/>
    </sheetView>
  </sheetViews>
  <sheetFormatPr baseColWidth="10" defaultRowHeight="15" x14ac:dyDescent="0.25"/>
  <cols>
    <col min="1" max="1" width="14.7109375" customWidth="1"/>
    <col min="2" max="2" width="29.28515625" customWidth="1"/>
    <col min="3" max="3" width="16.5703125" customWidth="1"/>
  </cols>
  <sheetData>
    <row r="1" spans="1:18" ht="18.75" customHeight="1" x14ac:dyDescent="0.3">
      <c r="A1" s="69" t="str">
        <f>IF(Titelblatt!$E$19="Deutsch",Sprachen!$C$61,IF(Titelblatt!$E$19="Français",Sprachen!$D$61,Sprachen!$E$61))</f>
        <v>Elektrizität</v>
      </c>
    </row>
    <row r="2" spans="1:18" x14ac:dyDescent="0.25">
      <c r="A2" t="str">
        <f>IF(Titelblatt!$E$19="Deutsch",Sprachen!$C$29,IF(Titelblatt!$E$19="Français",Sprachen!$D$29,Sprachen!$E$29))</f>
        <v>Hochgerechnete Daten [TJ]</v>
      </c>
    </row>
    <row r="4" spans="1:18" x14ac:dyDescent="0.25">
      <c r="A4" s="68" t="str">
        <f>IF(Titelblatt!$E$19="Deutsch",Sprachen!$C2,IF(Titelblatt!$E$19="Français",Sprachen!$D2,Sprachen!$E2))</f>
        <v>BranchenNr.</v>
      </c>
      <c r="B4" s="68" t="str">
        <f>IF(Titelblatt!$E$19="Deutsch",Sprachen!$C3,IF(Titelblatt!$E$19="Français",Sprachen!$D3,Sprachen!$E3))</f>
        <v>Branchenname</v>
      </c>
      <c r="C4" s="68" t="str">
        <f>IF(Titelblatt!$E$19="Deutsch",Sprachen!$C4,IF(Titelblatt!$E$19="Français",Sprachen!$D4,Sprachen!$E4))</f>
        <v>Sektor</v>
      </c>
      <c r="D4" s="72">
        <v>1999</v>
      </c>
      <c r="E4" s="72">
        <v>2000</v>
      </c>
      <c r="F4" s="72">
        <v>2001</v>
      </c>
      <c r="G4" s="72">
        <v>2002</v>
      </c>
      <c r="H4" s="72">
        <v>2003</v>
      </c>
      <c r="I4" s="72">
        <v>2004</v>
      </c>
      <c r="J4" s="72">
        <v>2005</v>
      </c>
      <c r="K4" s="72">
        <v>2006</v>
      </c>
      <c r="L4" s="72">
        <v>2007</v>
      </c>
      <c r="M4" s="72">
        <v>2008</v>
      </c>
      <c r="N4" s="72">
        <v>2009</v>
      </c>
      <c r="O4" s="72">
        <v>2010</v>
      </c>
      <c r="P4" s="72">
        <v>2011</v>
      </c>
      <c r="Q4" s="72">
        <v>2012</v>
      </c>
      <c r="R4" s="72">
        <v>2013</v>
      </c>
    </row>
    <row r="5" spans="1:18" x14ac:dyDescent="0.25">
      <c r="A5" s="71" t="s">
        <v>3</v>
      </c>
      <c r="B5" s="71" t="str">
        <f>IF(Titelblatt!$E$19="Deutsch",Sprachen!$C7,IF(Titelblatt!$E$19="Français",Sprachen!$D7,Sprachen!$E7))</f>
        <v>Total</v>
      </c>
      <c r="C5" s="71"/>
      <c r="D5" s="71">
        <v>100095.112241568</v>
      </c>
      <c r="E5" s="71">
        <v>103201.844329885</v>
      </c>
      <c r="F5" s="71">
        <v>105286.33</v>
      </c>
      <c r="G5" s="71">
        <v>105585.53</v>
      </c>
      <c r="H5" s="71">
        <v>108052.86</v>
      </c>
      <c r="I5" s="71">
        <v>109158.84</v>
      </c>
      <c r="J5" s="71">
        <v>112130.75</v>
      </c>
      <c r="K5" s="71">
        <v>112735.82</v>
      </c>
      <c r="L5" s="71">
        <v>112289.85</v>
      </c>
      <c r="M5" s="71">
        <v>113581.02</v>
      </c>
      <c r="N5" s="71">
        <v>108964.64</v>
      </c>
      <c r="O5" s="71">
        <v>114216.95</v>
      </c>
      <c r="P5" s="71">
        <v>115105.27</v>
      </c>
      <c r="Q5" s="71">
        <v>113210.87</v>
      </c>
      <c r="R5" s="71">
        <v>112589.1</v>
      </c>
    </row>
    <row r="6" spans="1:18" x14ac:dyDescent="0.25">
      <c r="A6" s="71" t="s">
        <v>5</v>
      </c>
      <c r="B6" s="71" t="str">
        <f>IF(Titelblatt!$E$19="Deutsch",Sprachen!$C8,IF(Titelblatt!$E$19="Français",Sprachen!$D8,Sprachen!$E8))</f>
        <v>Total (Industrie)</v>
      </c>
      <c r="C6" s="71"/>
      <c r="D6" s="71">
        <v>53292.303827141601</v>
      </c>
      <c r="E6" s="71">
        <v>55657.9441760306</v>
      </c>
      <c r="F6" s="71">
        <v>55379.67</v>
      </c>
      <c r="G6" s="71">
        <v>54659.03</v>
      </c>
      <c r="H6" s="71">
        <v>55779.14</v>
      </c>
      <c r="I6" s="71">
        <v>55816.7</v>
      </c>
      <c r="J6" s="71">
        <v>56678.64</v>
      </c>
      <c r="K6" s="71">
        <v>57080.160000000003</v>
      </c>
      <c r="L6" s="71">
        <v>57337.73</v>
      </c>
      <c r="M6" s="71">
        <v>56700.07</v>
      </c>
      <c r="N6" s="71">
        <v>53034.05</v>
      </c>
      <c r="O6" s="71">
        <v>57619.32</v>
      </c>
      <c r="P6" s="71">
        <v>58510.46</v>
      </c>
      <c r="Q6" s="71">
        <v>57091.53</v>
      </c>
      <c r="R6" s="71">
        <v>56095.4</v>
      </c>
    </row>
    <row r="7" spans="1:18" x14ac:dyDescent="0.25">
      <c r="A7" s="67">
        <v>1</v>
      </c>
      <c r="B7" s="70" t="str">
        <f>IF(Titelblatt!$E$19="Deutsch",Sprachen!$C9,IF(Titelblatt!$E$19="Français",Sprachen!$D9,Sprachen!$E9))</f>
        <v>Nahrungsmittel</v>
      </c>
      <c r="C7" s="70" t="str">
        <f>IF(Titelblatt!$E$19="Deutsch",Sprachen!$C$5,IF(Titelblatt!$E$19="Français",Sprachen!$D$5,Sprachen!$E$5))</f>
        <v>Industrie</v>
      </c>
      <c r="D7" s="70">
        <v>5381.4060707848803</v>
      </c>
      <c r="E7" s="70">
        <v>5844.29960899251</v>
      </c>
      <c r="F7" s="70">
        <v>5700.16</v>
      </c>
      <c r="G7" s="70">
        <v>5256.55</v>
      </c>
      <c r="H7" s="70">
        <v>5228.84</v>
      </c>
      <c r="I7" s="70">
        <v>5191.0200000000004</v>
      </c>
      <c r="J7" s="70">
        <v>5183.93</v>
      </c>
      <c r="K7" s="70">
        <v>5669.36</v>
      </c>
      <c r="L7" s="70">
        <v>5810.38</v>
      </c>
      <c r="M7" s="70">
        <v>6008.35</v>
      </c>
      <c r="N7" s="70">
        <v>6646.74</v>
      </c>
      <c r="O7" s="70">
        <v>6930.34</v>
      </c>
      <c r="P7" s="70">
        <v>6955.67</v>
      </c>
      <c r="Q7" s="70">
        <v>7000.98</v>
      </c>
      <c r="R7" s="70">
        <v>7541.8</v>
      </c>
    </row>
    <row r="8" spans="1:18" x14ac:dyDescent="0.25">
      <c r="A8" s="67">
        <v>2</v>
      </c>
      <c r="B8" s="70" t="str">
        <f>IF(Titelblatt!$E$19="Deutsch",Sprachen!$C10,IF(Titelblatt!$E$19="Français",Sprachen!$D10,Sprachen!$E10))</f>
        <v>Textil und Leder</v>
      </c>
      <c r="C8" s="70" t="str">
        <f>IF(Titelblatt!$E$19="Deutsch",Sprachen!$C$5,IF(Titelblatt!$E$19="Français",Sprachen!$D$5,Sprachen!$E$5))</f>
        <v>Industrie</v>
      </c>
      <c r="D8" s="70">
        <v>1411.40685874275</v>
      </c>
      <c r="E8" s="70">
        <v>1562.5447461434601</v>
      </c>
      <c r="F8" s="70">
        <v>1452.31</v>
      </c>
      <c r="G8" s="70">
        <v>1378.28</v>
      </c>
      <c r="H8" s="70">
        <v>1215.02</v>
      </c>
      <c r="I8" s="70">
        <v>1157.82</v>
      </c>
      <c r="J8" s="70">
        <v>1099.82</v>
      </c>
      <c r="K8" s="70">
        <v>1051.9000000000001</v>
      </c>
      <c r="L8" s="70">
        <v>999.79</v>
      </c>
      <c r="M8" s="70">
        <v>944.39</v>
      </c>
      <c r="N8" s="70">
        <v>731.05</v>
      </c>
      <c r="O8" s="70">
        <v>796</v>
      </c>
      <c r="P8" s="70">
        <v>838.28</v>
      </c>
      <c r="Q8" s="70">
        <v>811.83</v>
      </c>
      <c r="R8" s="70">
        <v>759.7</v>
      </c>
    </row>
    <row r="9" spans="1:18" x14ac:dyDescent="0.25">
      <c r="A9" s="67">
        <v>3</v>
      </c>
      <c r="B9" s="70" t="str">
        <f>IF(Titelblatt!$E$19="Deutsch",Sprachen!$C11,IF(Titelblatt!$E$19="Français",Sprachen!$D11,Sprachen!$E11))</f>
        <v>Papier und Druck</v>
      </c>
      <c r="C9" s="70" t="str">
        <f>IF(Titelblatt!$E$19="Deutsch",Sprachen!$C$5,IF(Titelblatt!$E$19="Français",Sprachen!$D$5,Sprachen!$E$5))</f>
        <v>Industrie</v>
      </c>
      <c r="D9" s="70">
        <v>8470.0667447959895</v>
      </c>
      <c r="E9" s="70">
        <v>8345.9704995532902</v>
      </c>
      <c r="F9" s="70">
        <v>8037.86</v>
      </c>
      <c r="G9" s="70">
        <v>8066.06</v>
      </c>
      <c r="H9" s="70">
        <v>8172.06</v>
      </c>
      <c r="I9" s="70">
        <v>8462.19</v>
      </c>
      <c r="J9" s="70">
        <v>7723.97</v>
      </c>
      <c r="K9" s="70">
        <v>7570.5</v>
      </c>
      <c r="L9" s="70">
        <v>7822.23</v>
      </c>
      <c r="M9" s="70">
        <v>7538.16</v>
      </c>
      <c r="N9" s="70">
        <v>6695.88</v>
      </c>
      <c r="O9" s="70">
        <v>7147.43</v>
      </c>
      <c r="P9" s="70">
        <v>6902.42</v>
      </c>
      <c r="Q9" s="70">
        <v>6008.86</v>
      </c>
      <c r="R9" s="70">
        <v>5543.4</v>
      </c>
    </row>
    <row r="10" spans="1:18" x14ac:dyDescent="0.25">
      <c r="A10" s="67">
        <v>4</v>
      </c>
      <c r="B10" s="70" t="str">
        <f>IF(Titelblatt!$E$19="Deutsch",Sprachen!$C12,IF(Titelblatt!$E$19="Français",Sprachen!$D12,Sprachen!$E12))</f>
        <v>Chemie und Pharma</v>
      </c>
      <c r="C10" s="70" t="str">
        <f>IF(Titelblatt!$E$19="Deutsch",Sprachen!$C$5,IF(Titelblatt!$E$19="Français",Sprachen!$D$5,Sprachen!$E$5))</f>
        <v>Industrie</v>
      </c>
      <c r="D10" s="70">
        <v>9532.1025556941895</v>
      </c>
      <c r="E10" s="70">
        <v>9998.6900185713093</v>
      </c>
      <c r="F10" s="70">
        <v>10541.71</v>
      </c>
      <c r="G10" s="70">
        <v>10831.28</v>
      </c>
      <c r="H10" s="70">
        <v>10703.9</v>
      </c>
      <c r="I10" s="70">
        <v>10321.61</v>
      </c>
      <c r="J10" s="70">
        <v>11403.2</v>
      </c>
      <c r="K10" s="70">
        <v>11266.35</v>
      </c>
      <c r="L10" s="70">
        <v>11161.34</v>
      </c>
      <c r="M10" s="70">
        <v>10548.7</v>
      </c>
      <c r="N10" s="70">
        <v>10481.9</v>
      </c>
      <c r="O10" s="70">
        <v>11057.72</v>
      </c>
      <c r="P10" s="70">
        <v>11341.83</v>
      </c>
      <c r="Q10" s="70">
        <v>12613.32</v>
      </c>
      <c r="R10" s="70">
        <v>11798</v>
      </c>
    </row>
    <row r="11" spans="1:18" x14ac:dyDescent="0.25">
      <c r="A11" s="67">
        <v>5</v>
      </c>
      <c r="B11" s="70" t="str">
        <f>IF(Titelblatt!$E$19="Deutsch",Sprachen!$C13,IF(Titelblatt!$E$19="Français",Sprachen!$D13,Sprachen!$E13))</f>
        <v>Zement und Beton</v>
      </c>
      <c r="C11" s="70" t="str">
        <f>IF(Titelblatt!$E$19="Deutsch",Sprachen!$C$5,IF(Titelblatt!$E$19="Français",Sprachen!$D$5,Sprachen!$E$5))</f>
        <v>Industrie</v>
      </c>
      <c r="D11" s="70">
        <v>1461.55475740673</v>
      </c>
      <c r="E11" s="70">
        <v>1462.9643028237699</v>
      </c>
      <c r="F11" s="70">
        <v>1539.48</v>
      </c>
      <c r="G11" s="70">
        <v>1490.83</v>
      </c>
      <c r="H11" s="70">
        <v>1583.22</v>
      </c>
      <c r="I11" s="70">
        <v>1655.16</v>
      </c>
      <c r="J11" s="70">
        <v>1738.44</v>
      </c>
      <c r="K11" s="70">
        <v>1825</v>
      </c>
      <c r="L11" s="70">
        <v>1800.88</v>
      </c>
      <c r="M11" s="70">
        <v>1838.82</v>
      </c>
      <c r="N11" s="70">
        <v>1789.9</v>
      </c>
      <c r="O11" s="70">
        <v>1859.2</v>
      </c>
      <c r="P11" s="70">
        <v>1839.63</v>
      </c>
      <c r="Q11" s="70">
        <v>1743.01</v>
      </c>
      <c r="R11" s="70">
        <v>1782.3</v>
      </c>
    </row>
    <row r="12" spans="1:18" x14ac:dyDescent="0.25">
      <c r="A12" s="67">
        <v>6</v>
      </c>
      <c r="B12" s="70" t="str">
        <f>IF(Titelblatt!$E$19="Deutsch",Sprachen!$C14,IF(Titelblatt!$E$19="Français",Sprachen!$D14,Sprachen!$E14))</f>
        <v>Andere Nicht-Eisen-Mineralien</v>
      </c>
      <c r="C12" s="70" t="str">
        <f>IF(Titelblatt!$E$19="Deutsch",Sprachen!$C$5,IF(Titelblatt!$E$19="Français",Sprachen!$D$5,Sprachen!$E$5))</f>
        <v>Industrie</v>
      </c>
      <c r="D12" s="70">
        <v>1325.3921073316999</v>
      </c>
      <c r="E12" s="70">
        <v>1365.8222943271901</v>
      </c>
      <c r="F12" s="70">
        <v>1386.35</v>
      </c>
      <c r="G12" s="70">
        <v>1302.94</v>
      </c>
      <c r="H12" s="70">
        <v>1309.3800000000001</v>
      </c>
      <c r="I12" s="70">
        <v>1434.11</v>
      </c>
      <c r="J12" s="70">
        <v>1478.28</v>
      </c>
      <c r="K12" s="70">
        <v>1543.79</v>
      </c>
      <c r="L12" s="70">
        <v>1519.34</v>
      </c>
      <c r="M12" s="70">
        <v>1591.04</v>
      </c>
      <c r="N12" s="70">
        <v>1563.54</v>
      </c>
      <c r="O12" s="70">
        <v>1919.22</v>
      </c>
      <c r="P12" s="70">
        <v>1730.61</v>
      </c>
      <c r="Q12" s="70">
        <v>1624.15</v>
      </c>
      <c r="R12" s="70">
        <v>1377.7</v>
      </c>
    </row>
    <row r="13" spans="1:18" x14ac:dyDescent="0.25">
      <c r="A13" s="67">
        <v>7</v>
      </c>
      <c r="B13" s="70" t="str">
        <f>IF(Titelblatt!$E$19="Deutsch",Sprachen!$C15,IF(Titelblatt!$E$19="Français",Sprachen!$D15,Sprachen!$E15))</f>
        <v>Metall und Eisen</v>
      </c>
      <c r="C13" s="70" t="str">
        <f>IF(Titelblatt!$E$19="Deutsch",Sprachen!$C$5,IF(Titelblatt!$E$19="Français",Sprachen!$D$5,Sprachen!$E$5))</f>
        <v>Industrie</v>
      </c>
      <c r="D13" s="70">
        <v>3341.3248780713102</v>
      </c>
      <c r="E13" s="70">
        <v>3560.8019193493301</v>
      </c>
      <c r="F13" s="70">
        <v>3561.59</v>
      </c>
      <c r="G13" s="70">
        <v>3705.74</v>
      </c>
      <c r="H13" s="70">
        <v>4174.45</v>
      </c>
      <c r="I13" s="70">
        <v>4161.93</v>
      </c>
      <c r="J13" s="70">
        <v>4147.01</v>
      </c>
      <c r="K13" s="70">
        <v>4930.74</v>
      </c>
      <c r="L13" s="70">
        <v>5063.17</v>
      </c>
      <c r="M13" s="70">
        <v>4652.67</v>
      </c>
      <c r="N13" s="70">
        <v>3386.01</v>
      </c>
      <c r="O13" s="70">
        <v>4296.34</v>
      </c>
      <c r="P13" s="70">
        <v>4771.3100000000004</v>
      </c>
      <c r="Q13" s="70">
        <v>3939.59</v>
      </c>
      <c r="R13" s="70">
        <v>3911.4</v>
      </c>
    </row>
    <row r="14" spans="1:18" x14ac:dyDescent="0.25">
      <c r="A14" s="67">
        <v>8</v>
      </c>
      <c r="B14" s="70" t="str">
        <f>IF(Titelblatt!$E$19="Deutsch",Sprachen!$C16,IF(Titelblatt!$E$19="Français",Sprachen!$D16,Sprachen!$E16))</f>
        <v>Nicht-Eisen-Metalle</v>
      </c>
      <c r="C14" s="70" t="str">
        <f>IF(Titelblatt!$E$19="Deutsch",Sprachen!$C$5,IF(Titelblatt!$E$19="Français",Sprachen!$D$5,Sprachen!$E$5))</f>
        <v>Industrie</v>
      </c>
      <c r="D14" s="70">
        <v>3903.0847414165501</v>
      </c>
      <c r="E14" s="70">
        <v>4194.7355255314696</v>
      </c>
      <c r="F14" s="70">
        <v>4126.03</v>
      </c>
      <c r="G14" s="70">
        <v>3539.7</v>
      </c>
      <c r="H14" s="70">
        <v>3542.62</v>
      </c>
      <c r="I14" s="70">
        <v>3917.66</v>
      </c>
      <c r="J14" s="70">
        <v>3352.82</v>
      </c>
      <c r="K14" s="70">
        <v>1086.17</v>
      </c>
      <c r="L14" s="70">
        <v>1031.96</v>
      </c>
      <c r="M14" s="70">
        <v>1022.65</v>
      </c>
      <c r="N14" s="70">
        <v>849.52</v>
      </c>
      <c r="O14" s="70">
        <v>1038.95</v>
      </c>
      <c r="P14" s="70">
        <v>1054.7</v>
      </c>
      <c r="Q14" s="70">
        <v>1558.2</v>
      </c>
      <c r="R14" s="70">
        <v>1463</v>
      </c>
    </row>
    <row r="15" spans="1:18" x14ac:dyDescent="0.25">
      <c r="A15" s="67">
        <v>9</v>
      </c>
      <c r="B15" s="70" t="str">
        <f>IF(Titelblatt!$E$19="Deutsch",Sprachen!$C17,IF(Titelblatt!$E$19="Français",Sprachen!$D17,Sprachen!$E17))</f>
        <v>Metall und Geräte</v>
      </c>
      <c r="C15" s="70" t="str">
        <f>IF(Titelblatt!$E$19="Deutsch",Sprachen!$C$5,IF(Titelblatt!$E$19="Français",Sprachen!$D$5,Sprachen!$E$5))</f>
        <v>Industrie</v>
      </c>
      <c r="D15" s="70">
        <v>6124.8414178263001</v>
      </c>
      <c r="E15" s="70">
        <v>6590.17177598954</v>
      </c>
      <c r="F15" s="70">
        <v>6233.02</v>
      </c>
      <c r="G15" s="70">
        <v>6094.72</v>
      </c>
      <c r="H15" s="70">
        <v>6507.05</v>
      </c>
      <c r="I15" s="70">
        <v>6222.38</v>
      </c>
      <c r="J15" s="70">
        <v>6465.81</v>
      </c>
      <c r="K15" s="70">
        <v>7067.55</v>
      </c>
      <c r="L15" s="70">
        <v>7082.3</v>
      </c>
      <c r="M15" s="70">
        <v>9523.82</v>
      </c>
      <c r="N15" s="70">
        <v>8412.9</v>
      </c>
      <c r="O15" s="70">
        <v>9238.3700000000008</v>
      </c>
      <c r="P15" s="70">
        <v>9912.7900000000009</v>
      </c>
      <c r="Q15" s="70">
        <v>9642.99</v>
      </c>
      <c r="R15" s="70">
        <v>9729.9</v>
      </c>
    </row>
    <row r="16" spans="1:18" x14ac:dyDescent="0.25">
      <c r="A16" s="67">
        <v>10</v>
      </c>
      <c r="B16" s="70" t="str">
        <f>IF(Titelblatt!$E$19="Deutsch",Sprachen!$C18,IF(Titelblatt!$E$19="Français",Sprachen!$D18,Sprachen!$E18))</f>
        <v>Maschinen</v>
      </c>
      <c r="C16" s="70" t="str">
        <f>IF(Titelblatt!$E$19="Deutsch",Sprachen!$C$5,IF(Titelblatt!$E$19="Français",Sprachen!$D$5,Sprachen!$E$5))</f>
        <v>Industrie</v>
      </c>
      <c r="D16" s="70">
        <v>2911.15063919464</v>
      </c>
      <c r="E16" s="70">
        <v>3093.6051165788399</v>
      </c>
      <c r="F16" s="70">
        <v>2963.75</v>
      </c>
      <c r="G16" s="70">
        <v>3018.91</v>
      </c>
      <c r="H16" s="70">
        <v>2895.41</v>
      </c>
      <c r="I16" s="70">
        <v>3141.62</v>
      </c>
      <c r="J16" s="70">
        <v>3192.38</v>
      </c>
      <c r="K16" s="70">
        <v>3471.91</v>
      </c>
      <c r="L16" s="70">
        <v>3340.78</v>
      </c>
      <c r="M16" s="70">
        <v>3294.99</v>
      </c>
      <c r="N16" s="70">
        <v>2882.58</v>
      </c>
      <c r="O16" s="70">
        <v>3076.8</v>
      </c>
      <c r="P16" s="70">
        <v>3247.97</v>
      </c>
      <c r="Q16" s="70">
        <v>3022.91</v>
      </c>
      <c r="R16" s="70">
        <v>2892.2</v>
      </c>
    </row>
    <row r="17" spans="1:18" x14ac:dyDescent="0.25">
      <c r="A17" s="67">
        <v>11</v>
      </c>
      <c r="B17" s="70" t="str">
        <f>IF(Titelblatt!$E$19="Deutsch",Sprachen!$C19,IF(Titelblatt!$E$19="Français",Sprachen!$D19,Sprachen!$E19))</f>
        <v>Andere Industrien</v>
      </c>
      <c r="C17" s="70" t="str">
        <f>IF(Titelblatt!$E$19="Deutsch",Sprachen!$C$5,IF(Titelblatt!$E$19="Français",Sprachen!$D$5,Sprachen!$E$5))</f>
        <v>Industrie</v>
      </c>
      <c r="D17" s="70">
        <v>8011.7937811031297</v>
      </c>
      <c r="E17" s="70">
        <v>8119.7724596199796</v>
      </c>
      <c r="F17" s="70">
        <v>8347.31</v>
      </c>
      <c r="G17" s="70">
        <v>8439.07</v>
      </c>
      <c r="H17" s="70">
        <v>8998.5300000000007</v>
      </c>
      <c r="I17" s="70">
        <v>8632.83</v>
      </c>
      <c r="J17" s="70">
        <v>9488.51</v>
      </c>
      <c r="K17" s="70">
        <v>10152.25</v>
      </c>
      <c r="L17" s="70">
        <v>10096.709999999999</v>
      </c>
      <c r="M17" s="70">
        <v>8082.06</v>
      </c>
      <c r="N17" s="70">
        <v>7674.64</v>
      </c>
      <c r="O17" s="70">
        <v>8377.67</v>
      </c>
      <c r="P17" s="70">
        <v>8194.4699999999993</v>
      </c>
      <c r="Q17" s="70">
        <v>7366.97</v>
      </c>
      <c r="R17" s="70">
        <v>7418.5</v>
      </c>
    </row>
    <row r="18" spans="1:18" x14ac:dyDescent="0.25">
      <c r="A18" s="67">
        <v>12</v>
      </c>
      <c r="B18" s="70" t="str">
        <f>IF(Titelblatt!$E$19="Deutsch",Sprachen!$C20,IF(Titelblatt!$E$19="Français",Sprachen!$D20,Sprachen!$E20))</f>
        <v>Bau</v>
      </c>
      <c r="C18" s="70" t="str">
        <f>IF(Titelblatt!$E$19="Deutsch",Sprachen!$C$5,IF(Titelblatt!$E$19="Français",Sprachen!$D$5,Sprachen!$E$5))</f>
        <v>Industrie</v>
      </c>
      <c r="D18" s="70">
        <v>1418.1792747734601</v>
      </c>
      <c r="E18" s="70">
        <v>1518.5659085499301</v>
      </c>
      <c r="F18" s="70">
        <v>1490.1</v>
      </c>
      <c r="G18" s="70">
        <v>1534.95</v>
      </c>
      <c r="H18" s="70">
        <v>1448.66</v>
      </c>
      <c r="I18" s="70">
        <v>1518.37</v>
      </c>
      <c r="J18" s="70">
        <v>1404.47</v>
      </c>
      <c r="K18" s="70">
        <v>1444.64</v>
      </c>
      <c r="L18" s="70">
        <v>1608.85</v>
      </c>
      <c r="M18" s="70">
        <v>1654.42</v>
      </c>
      <c r="N18" s="70">
        <v>1919.39</v>
      </c>
      <c r="O18" s="70">
        <v>1881.28</v>
      </c>
      <c r="P18" s="70">
        <v>1720.78</v>
      </c>
      <c r="Q18" s="70">
        <v>1758.72</v>
      </c>
      <c r="R18" s="70">
        <v>1877.5</v>
      </c>
    </row>
    <row r="19" spans="1:18" x14ac:dyDescent="0.25">
      <c r="A19" s="71" t="s">
        <v>20</v>
      </c>
      <c r="B19" s="71" t="str">
        <f>IF(Titelblatt!$E$19="Deutsch",Sprachen!$C21,IF(Titelblatt!$E$19="Français",Sprachen!$D21,Sprachen!$E21))</f>
        <v>Total (Dienstleistungen)</v>
      </c>
      <c r="C19" s="71"/>
      <c r="D19" s="71">
        <v>46802.808414425999</v>
      </c>
      <c r="E19" s="71">
        <v>47543.900153854098</v>
      </c>
      <c r="F19" s="71">
        <v>49906.66</v>
      </c>
      <c r="G19" s="71">
        <v>50926.5</v>
      </c>
      <c r="H19" s="71">
        <v>52273.72</v>
      </c>
      <c r="I19" s="71">
        <v>53342.14</v>
      </c>
      <c r="J19" s="71">
        <v>55452.11</v>
      </c>
      <c r="K19" s="71">
        <v>55655.66</v>
      </c>
      <c r="L19" s="71">
        <v>54952.12</v>
      </c>
      <c r="M19" s="71">
        <v>56880.95</v>
      </c>
      <c r="N19" s="71">
        <v>55930.59</v>
      </c>
      <c r="O19" s="71">
        <v>56597.63</v>
      </c>
      <c r="P19" s="71">
        <v>56594.81</v>
      </c>
      <c r="Q19" s="71">
        <v>56119.34</v>
      </c>
      <c r="R19" s="71">
        <v>56493.7</v>
      </c>
    </row>
    <row r="20" spans="1:18" x14ac:dyDescent="0.25">
      <c r="A20" s="67">
        <v>13</v>
      </c>
      <c r="B20" s="70" t="str">
        <f>IF(Titelblatt!$E$19="Deutsch",Sprachen!$C22,IF(Titelblatt!$E$19="Français",Sprachen!$D22,Sprachen!$E22))</f>
        <v>Handel</v>
      </c>
      <c r="C20" s="70" t="str">
        <f>IF(Titelblatt!$E$19="Deutsch",Sprachen!$C$6,IF(Titelblatt!$E$19="Français",Sprachen!$D$6,Sprachen!$E$6))</f>
        <v>Dienstleistungen</v>
      </c>
      <c r="D20" s="70">
        <v>12165.3546082474</v>
      </c>
      <c r="E20" s="70">
        <v>11950.123822498401</v>
      </c>
      <c r="F20" s="70">
        <v>12670.58</v>
      </c>
      <c r="G20" s="70">
        <v>13359.16</v>
      </c>
      <c r="H20" s="70">
        <v>13650.65</v>
      </c>
      <c r="I20" s="70">
        <v>14073.09</v>
      </c>
      <c r="J20" s="70">
        <v>14671.58</v>
      </c>
      <c r="K20" s="70">
        <v>15149.24</v>
      </c>
      <c r="L20" s="70">
        <v>14433.46</v>
      </c>
      <c r="M20" s="70">
        <v>14941.5</v>
      </c>
      <c r="N20" s="70">
        <v>13676.12</v>
      </c>
      <c r="O20" s="70">
        <v>14161.97</v>
      </c>
      <c r="P20" s="70">
        <v>14727.65</v>
      </c>
      <c r="Q20" s="70">
        <v>14561.77</v>
      </c>
      <c r="R20" s="70">
        <v>14107.8</v>
      </c>
    </row>
    <row r="21" spans="1:18" x14ac:dyDescent="0.25">
      <c r="A21" s="67">
        <v>14</v>
      </c>
      <c r="B21" s="70" t="str">
        <f>IF(Titelblatt!$E$19="Deutsch",Sprachen!$C23,IF(Titelblatt!$E$19="Français",Sprachen!$D23,Sprachen!$E23))</f>
        <v>Gastgewerbe</v>
      </c>
      <c r="C21" s="70" t="str">
        <f>IF(Titelblatt!$E$19="Deutsch",Sprachen!$C$6,IF(Titelblatt!$E$19="Français",Sprachen!$D$6,Sprachen!$E$6))</f>
        <v>Dienstleistungen</v>
      </c>
      <c r="D21" s="70">
        <v>7876.9204392273596</v>
      </c>
      <c r="E21" s="70">
        <v>8145.4926598956499</v>
      </c>
      <c r="F21" s="70">
        <v>8219.77</v>
      </c>
      <c r="G21" s="70">
        <v>8279.24</v>
      </c>
      <c r="H21" s="70">
        <v>8723.2999999999993</v>
      </c>
      <c r="I21" s="70">
        <v>8552.67</v>
      </c>
      <c r="J21" s="70">
        <v>8409.07</v>
      </c>
      <c r="K21" s="70">
        <v>8419.25</v>
      </c>
      <c r="L21" s="70">
        <v>8356.26</v>
      </c>
      <c r="M21" s="70">
        <v>8868.85</v>
      </c>
      <c r="N21" s="70">
        <v>8593.81</v>
      </c>
      <c r="O21" s="70">
        <v>7850.7</v>
      </c>
      <c r="P21" s="70">
        <v>7976.1</v>
      </c>
      <c r="Q21" s="70">
        <v>7957.2</v>
      </c>
      <c r="R21" s="70">
        <v>7948.8</v>
      </c>
    </row>
    <row r="22" spans="1:18" x14ac:dyDescent="0.25">
      <c r="A22" s="67">
        <v>15</v>
      </c>
      <c r="B22" s="70" t="str">
        <f>IF(Titelblatt!$E$19="Deutsch",Sprachen!$C24,IF(Titelblatt!$E$19="Français",Sprachen!$D24,Sprachen!$E24))</f>
        <v>Kredite und Versicherungen</v>
      </c>
      <c r="C22" s="70" t="str">
        <f>IF(Titelblatt!$E$19="Deutsch",Sprachen!$C$6,IF(Titelblatt!$E$19="Français",Sprachen!$D$6,Sprachen!$E$6))</f>
        <v>Dienstleistungen</v>
      </c>
      <c r="D22" s="70">
        <v>3857.74683160218</v>
      </c>
      <c r="E22" s="70">
        <v>3888.9731383622998</v>
      </c>
      <c r="F22" s="70">
        <v>4234.67</v>
      </c>
      <c r="G22" s="70">
        <v>4119.79</v>
      </c>
      <c r="H22" s="70">
        <v>4173.47</v>
      </c>
      <c r="I22" s="70">
        <v>4152.83</v>
      </c>
      <c r="J22" s="70">
        <v>4461.72</v>
      </c>
      <c r="K22" s="70">
        <v>4346.3100000000004</v>
      </c>
      <c r="L22" s="70">
        <v>4198.09</v>
      </c>
      <c r="M22" s="70">
        <v>4513.74</v>
      </c>
      <c r="N22" s="70">
        <v>4446.6499999999996</v>
      </c>
      <c r="O22" s="70">
        <v>4462.66</v>
      </c>
      <c r="P22" s="70">
        <v>4433.1400000000003</v>
      </c>
      <c r="Q22" s="70">
        <v>3982.04</v>
      </c>
      <c r="R22" s="70">
        <v>3913.6</v>
      </c>
    </row>
    <row r="23" spans="1:18" x14ac:dyDescent="0.25">
      <c r="A23" s="67">
        <v>16</v>
      </c>
      <c r="B23" s="70" t="str">
        <f>IF(Titelblatt!$E$19="Deutsch",Sprachen!$C25,IF(Titelblatt!$E$19="Français",Sprachen!$D25,Sprachen!$E25))</f>
        <v>Verwaltung</v>
      </c>
      <c r="C23" s="70" t="str">
        <f>IF(Titelblatt!$E$19="Deutsch",Sprachen!$C$6,IF(Titelblatt!$E$19="Français",Sprachen!$D$6,Sprachen!$E$6))</f>
        <v>Dienstleistungen</v>
      </c>
      <c r="D23" s="70">
        <v>2095.2958003077101</v>
      </c>
      <c r="E23" s="70">
        <v>2125.1743684695498</v>
      </c>
      <c r="F23" s="70">
        <v>2191.58</v>
      </c>
      <c r="G23" s="70">
        <v>2133.5300000000002</v>
      </c>
      <c r="H23" s="70">
        <v>2242.15</v>
      </c>
      <c r="I23" s="70">
        <v>2262.17</v>
      </c>
      <c r="J23" s="70">
        <v>2762.52</v>
      </c>
      <c r="K23" s="70">
        <v>3000.86</v>
      </c>
      <c r="L23" s="70">
        <v>2973.77</v>
      </c>
      <c r="M23" s="70">
        <v>2817.35</v>
      </c>
      <c r="N23" s="70">
        <v>3071.93</v>
      </c>
      <c r="O23" s="70">
        <v>3093.94</v>
      </c>
      <c r="P23" s="70">
        <v>2808.02</v>
      </c>
      <c r="Q23" s="70">
        <v>2830.46</v>
      </c>
      <c r="R23" s="70">
        <v>2885.8</v>
      </c>
    </row>
    <row r="24" spans="1:18" x14ac:dyDescent="0.25">
      <c r="A24" s="67">
        <v>17</v>
      </c>
      <c r="B24" s="70" t="str">
        <f>IF(Titelblatt!$E$19="Deutsch",Sprachen!$C26,IF(Titelblatt!$E$19="Français",Sprachen!$D26,Sprachen!$E26))</f>
        <v>Unterricht</v>
      </c>
      <c r="C24" s="70" t="str">
        <f>IF(Titelblatt!$E$19="Deutsch",Sprachen!$C$6,IF(Titelblatt!$E$19="Français",Sprachen!$D$6,Sprachen!$E$6))</f>
        <v>Dienstleistungen</v>
      </c>
      <c r="D24" s="70">
        <v>3256.9790198005599</v>
      </c>
      <c r="E24" s="70">
        <v>3295.41961093177</v>
      </c>
      <c r="F24" s="70">
        <v>3358.69</v>
      </c>
      <c r="G24" s="70">
        <v>3465.98</v>
      </c>
      <c r="H24" s="70">
        <v>3608.61</v>
      </c>
      <c r="I24" s="70">
        <v>3629</v>
      </c>
      <c r="J24" s="70">
        <v>3647.66</v>
      </c>
      <c r="K24" s="70">
        <v>3841.32</v>
      </c>
      <c r="L24" s="70">
        <v>3869.82</v>
      </c>
      <c r="M24" s="70">
        <v>4099.3900000000003</v>
      </c>
      <c r="N24" s="70">
        <v>3982.36</v>
      </c>
      <c r="O24" s="70">
        <v>4137.59</v>
      </c>
      <c r="P24" s="70">
        <v>4504.3500000000004</v>
      </c>
      <c r="Q24" s="70">
        <v>4711.75</v>
      </c>
      <c r="R24" s="70">
        <v>4709.1000000000004</v>
      </c>
    </row>
    <row r="25" spans="1:18" x14ac:dyDescent="0.25">
      <c r="A25" s="67">
        <v>18</v>
      </c>
      <c r="B25" s="70" t="str">
        <f>IF(Titelblatt!$E$19="Deutsch",Sprachen!$C27,IF(Titelblatt!$E$19="Français",Sprachen!$D27,Sprachen!$E27))</f>
        <v>Gesundheits- und Sozialwesen</v>
      </c>
      <c r="C25" s="70" t="str">
        <f>IF(Titelblatt!$E$19="Deutsch",Sprachen!$C$6,IF(Titelblatt!$E$19="Français",Sprachen!$D$6,Sprachen!$E$6))</f>
        <v>Dienstleistungen</v>
      </c>
      <c r="D25" s="70">
        <v>5046.2658683583304</v>
      </c>
      <c r="E25" s="70">
        <v>5106.3333482269099</v>
      </c>
      <c r="F25" s="70">
        <v>5182.88</v>
      </c>
      <c r="G25" s="70">
        <v>5035.6400000000003</v>
      </c>
      <c r="H25" s="70">
        <v>5326.22</v>
      </c>
      <c r="I25" s="70">
        <v>5505.12</v>
      </c>
      <c r="J25" s="70">
        <v>5809.41</v>
      </c>
      <c r="K25" s="70">
        <v>5693.97</v>
      </c>
      <c r="L25" s="70">
        <v>5801.13</v>
      </c>
      <c r="M25" s="70">
        <v>5943.5</v>
      </c>
      <c r="N25" s="70">
        <v>6138.75</v>
      </c>
      <c r="O25" s="70">
        <v>5979.74</v>
      </c>
      <c r="P25" s="70">
        <v>6237.64</v>
      </c>
      <c r="Q25" s="70">
        <v>6290.65</v>
      </c>
      <c r="R25" s="70">
        <v>6381.4</v>
      </c>
    </row>
    <row r="26" spans="1:18" x14ac:dyDescent="0.25">
      <c r="A26" s="67">
        <v>19</v>
      </c>
      <c r="B26" s="70" t="str">
        <f>IF(Titelblatt!$E$19="Deutsch",Sprachen!$C28,IF(Titelblatt!$E$19="Français",Sprachen!$D28,Sprachen!$E28))</f>
        <v>Andere Dienstleistungen</v>
      </c>
      <c r="C26" s="70" t="str">
        <f>IF(Titelblatt!$E$19="Deutsch",Sprachen!$C$6,IF(Titelblatt!$E$19="Français",Sprachen!$D$6,Sprachen!$E$6))</f>
        <v>Dienstleistungen</v>
      </c>
      <c r="D26" s="70">
        <v>12504.245846882501</v>
      </c>
      <c r="E26" s="70">
        <v>13032.383205469499</v>
      </c>
      <c r="F26" s="70">
        <v>14048.49</v>
      </c>
      <c r="G26" s="70">
        <v>14533.16</v>
      </c>
      <c r="H26" s="70">
        <v>14549.32</v>
      </c>
      <c r="I26" s="70">
        <v>15167.26</v>
      </c>
      <c r="J26" s="70">
        <v>15690.15</v>
      </c>
      <c r="K26" s="70">
        <v>15204.71</v>
      </c>
      <c r="L26" s="70">
        <v>15319.59</v>
      </c>
      <c r="M26" s="70">
        <v>15696.62</v>
      </c>
      <c r="N26" s="70">
        <v>16020.97</v>
      </c>
      <c r="O26" s="70">
        <v>16911.03</v>
      </c>
      <c r="P26" s="70">
        <v>15907.91</v>
      </c>
      <c r="Q26" s="70">
        <v>15785.47</v>
      </c>
      <c r="R26" s="70">
        <v>16547.2</v>
      </c>
    </row>
  </sheetData>
  <pageMargins left="0.7" right="0.7" top="0.75" bottom="0.75" header="0.3" footer="0.3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1B5B2C"/>
  </sheetPr>
  <dimension ref="A1:R26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5" sqref="D5"/>
    </sheetView>
  </sheetViews>
  <sheetFormatPr baseColWidth="10" defaultRowHeight="15" x14ac:dyDescent="0.25"/>
  <cols>
    <col min="1" max="1" width="14.7109375" customWidth="1"/>
    <col min="2" max="2" width="29.28515625" customWidth="1"/>
    <col min="3" max="3" width="16.5703125" customWidth="1"/>
  </cols>
  <sheetData>
    <row r="1" spans="1:18" ht="18.75" customHeight="1" x14ac:dyDescent="0.3">
      <c r="A1" s="69" t="str">
        <f>IF(Titelblatt!$E$19="Deutsch",Sprachen!$C$62,IF(Titelblatt!$E$19="Français",Sprachen!$D$62,Sprachen!$E$62))</f>
        <v>Erdgas</v>
      </c>
    </row>
    <row r="2" spans="1:18" x14ac:dyDescent="0.25">
      <c r="A2" t="str">
        <f>IF(Titelblatt!$E$19="Deutsch",Sprachen!$C$29,IF(Titelblatt!$E$19="Français",Sprachen!$D$29,Sprachen!$E$29))</f>
        <v>Hochgerechnete Daten [TJ]</v>
      </c>
    </row>
    <row r="4" spans="1:18" x14ac:dyDescent="0.25">
      <c r="A4" s="68" t="str">
        <f>IF(Titelblatt!$E$19="Deutsch",Sprachen!$C2,IF(Titelblatt!$E$19="Français",Sprachen!$D2,Sprachen!$E2))</f>
        <v>BranchenNr.</v>
      </c>
      <c r="B4" s="68" t="str">
        <f>IF(Titelblatt!$E$19="Deutsch",Sprachen!$C3,IF(Titelblatt!$E$19="Français",Sprachen!$D3,Sprachen!$E3))</f>
        <v>Branchenname</v>
      </c>
      <c r="C4" s="68" t="str">
        <f>IF(Titelblatt!$E$19="Deutsch",Sprachen!$C4,IF(Titelblatt!$E$19="Français",Sprachen!$D4,Sprachen!$E4))</f>
        <v>Sektor</v>
      </c>
      <c r="D4" s="72">
        <v>1999</v>
      </c>
      <c r="E4" s="72">
        <v>2000</v>
      </c>
      <c r="F4" s="72">
        <v>2001</v>
      </c>
      <c r="G4" s="72">
        <v>2002</v>
      </c>
      <c r="H4" s="72">
        <v>2003</v>
      </c>
      <c r="I4" s="72">
        <v>2004</v>
      </c>
      <c r="J4" s="72">
        <v>2005</v>
      </c>
      <c r="K4" s="72">
        <v>2006</v>
      </c>
      <c r="L4" s="72">
        <v>2007</v>
      </c>
      <c r="M4" s="72">
        <v>2008</v>
      </c>
      <c r="N4" s="72">
        <v>2009</v>
      </c>
      <c r="O4" s="72">
        <v>2010</v>
      </c>
      <c r="P4" s="72">
        <v>2011</v>
      </c>
      <c r="Q4" s="72">
        <v>2012</v>
      </c>
      <c r="R4" s="72">
        <v>2013</v>
      </c>
    </row>
    <row r="5" spans="1:18" x14ac:dyDescent="0.25">
      <c r="A5" s="71" t="s">
        <v>3</v>
      </c>
      <c r="B5" s="71" t="str">
        <f>IF(Titelblatt!$E$19="Deutsch",Sprachen!$C7,IF(Titelblatt!$E$19="Français",Sprachen!$D7,Sprachen!$E7))</f>
        <v>Total</v>
      </c>
      <c r="C5" s="71"/>
      <c r="D5" s="71">
        <v>53863.428615370802</v>
      </c>
      <c r="E5" s="71">
        <v>55465.17</v>
      </c>
      <c r="F5" s="71">
        <v>56221.54</v>
      </c>
      <c r="G5" s="71">
        <v>54979.99</v>
      </c>
      <c r="H5" s="71">
        <v>57130.92</v>
      </c>
      <c r="I5" s="71">
        <v>58392.940339487701</v>
      </c>
      <c r="J5" s="71">
        <v>62035.99</v>
      </c>
      <c r="K5" s="71">
        <v>61024.56</v>
      </c>
      <c r="L5" s="71">
        <v>59734.19</v>
      </c>
      <c r="M5" s="71">
        <v>63347.519999999997</v>
      </c>
      <c r="N5" s="71">
        <v>61209.26</v>
      </c>
      <c r="O5" s="71">
        <v>66501.960000000006</v>
      </c>
      <c r="P5" s="71">
        <v>62813.53</v>
      </c>
      <c r="Q5" s="71">
        <v>64411.63</v>
      </c>
      <c r="R5" s="71">
        <v>68459</v>
      </c>
    </row>
    <row r="6" spans="1:18" x14ac:dyDescent="0.25">
      <c r="A6" s="71" t="s">
        <v>5</v>
      </c>
      <c r="B6" s="71" t="str">
        <f>IF(Titelblatt!$E$19="Deutsch",Sprachen!$C8,IF(Titelblatt!$E$19="Français",Sprachen!$D8,Sprachen!$E8))</f>
        <v>Total (Industrie)</v>
      </c>
      <c r="C6" s="71"/>
      <c r="D6" s="71">
        <v>33982.6474259319</v>
      </c>
      <c r="E6" s="71">
        <v>35037.21</v>
      </c>
      <c r="F6" s="71">
        <v>35100.43</v>
      </c>
      <c r="G6" s="71">
        <v>33972.11</v>
      </c>
      <c r="H6" s="71">
        <v>34400.080000000002</v>
      </c>
      <c r="I6" s="71">
        <v>34709.737735610703</v>
      </c>
      <c r="J6" s="71">
        <v>37402.269999999997</v>
      </c>
      <c r="K6" s="71">
        <v>36744.620000000003</v>
      </c>
      <c r="L6" s="71">
        <v>36947.49</v>
      </c>
      <c r="M6" s="71">
        <v>39256.03</v>
      </c>
      <c r="N6" s="71">
        <v>36795.370000000003</v>
      </c>
      <c r="O6" s="71">
        <v>37893.379999999997</v>
      </c>
      <c r="P6" s="71">
        <v>38962.99</v>
      </c>
      <c r="Q6" s="71">
        <v>38712.86</v>
      </c>
      <c r="R6" s="71">
        <v>40911.800000000003</v>
      </c>
    </row>
    <row r="7" spans="1:18" x14ac:dyDescent="0.25">
      <c r="A7" s="67">
        <v>1</v>
      </c>
      <c r="B7" s="70" t="str">
        <f>IF(Titelblatt!$E$19="Deutsch",Sprachen!$C9,IF(Titelblatt!$E$19="Français",Sprachen!$D9,Sprachen!$E9))</f>
        <v>Nahrungsmittel</v>
      </c>
      <c r="C7" s="70" t="str">
        <f>IF(Titelblatt!$E$19="Deutsch",Sprachen!$C$5,IF(Titelblatt!$E$19="Français",Sprachen!$D$5,Sprachen!$E$5))</f>
        <v>Industrie</v>
      </c>
      <c r="D7" s="70">
        <v>4180.1656442764997</v>
      </c>
      <c r="E7" s="70">
        <v>4674.87</v>
      </c>
      <c r="F7" s="70">
        <v>4830.63</v>
      </c>
      <c r="G7" s="70">
        <v>5110.8100000000004</v>
      </c>
      <c r="H7" s="70">
        <v>5038.4399999999996</v>
      </c>
      <c r="I7" s="70">
        <v>5184.3403661264001</v>
      </c>
      <c r="J7" s="70">
        <v>6063.45</v>
      </c>
      <c r="K7" s="70">
        <v>7142.27</v>
      </c>
      <c r="L7" s="70">
        <v>7061.96</v>
      </c>
      <c r="M7" s="70">
        <v>7103.5</v>
      </c>
      <c r="N7" s="70">
        <v>8440.8700000000008</v>
      </c>
      <c r="O7" s="70">
        <v>8623.86</v>
      </c>
      <c r="P7" s="70">
        <v>7846.92</v>
      </c>
      <c r="Q7" s="70">
        <v>7218.93</v>
      </c>
      <c r="R7" s="70">
        <v>8438.6</v>
      </c>
    </row>
    <row r="8" spans="1:18" x14ac:dyDescent="0.25">
      <c r="A8" s="67">
        <v>2</v>
      </c>
      <c r="B8" s="70" t="str">
        <f>IF(Titelblatt!$E$19="Deutsch",Sprachen!$C10,IF(Titelblatt!$E$19="Français",Sprachen!$D10,Sprachen!$E10))</f>
        <v>Textil und Leder</v>
      </c>
      <c r="C8" s="70" t="str">
        <f>IF(Titelblatt!$E$19="Deutsch",Sprachen!$C$5,IF(Titelblatt!$E$19="Français",Sprachen!$D$5,Sprachen!$E$5))</f>
        <v>Industrie</v>
      </c>
      <c r="D8" s="70">
        <v>420.099201152928</v>
      </c>
      <c r="E8" s="70">
        <v>461.24</v>
      </c>
      <c r="F8" s="70">
        <v>463.5</v>
      </c>
      <c r="G8" s="70">
        <v>529.5</v>
      </c>
      <c r="H8" s="70">
        <v>555.74</v>
      </c>
      <c r="I8" s="70">
        <v>609.61202907909001</v>
      </c>
      <c r="J8" s="70">
        <v>527.77</v>
      </c>
      <c r="K8" s="70">
        <v>644.15</v>
      </c>
      <c r="L8" s="70">
        <v>716.9</v>
      </c>
      <c r="M8" s="70">
        <v>822.13</v>
      </c>
      <c r="N8" s="70">
        <v>636.15</v>
      </c>
      <c r="O8" s="70">
        <v>638.29999999999995</v>
      </c>
      <c r="P8" s="70">
        <v>595.34</v>
      </c>
      <c r="Q8" s="70">
        <v>629.91999999999996</v>
      </c>
      <c r="R8" s="70">
        <v>604.9</v>
      </c>
    </row>
    <row r="9" spans="1:18" x14ac:dyDescent="0.25">
      <c r="A9" s="67">
        <v>3</v>
      </c>
      <c r="B9" s="70" t="str">
        <f>IF(Titelblatt!$E$19="Deutsch",Sprachen!$C11,IF(Titelblatt!$E$19="Français",Sprachen!$D11,Sprachen!$E11))</f>
        <v>Papier und Druck</v>
      </c>
      <c r="C9" s="70" t="str">
        <f>IF(Titelblatt!$E$19="Deutsch",Sprachen!$C$5,IF(Titelblatt!$E$19="Français",Sprachen!$D$5,Sprachen!$E$5))</f>
        <v>Industrie</v>
      </c>
      <c r="D9" s="70">
        <v>7761.8472390270799</v>
      </c>
      <c r="E9" s="70">
        <v>7608.04</v>
      </c>
      <c r="F9" s="70">
        <v>7938.07</v>
      </c>
      <c r="G9" s="70">
        <v>7896.86</v>
      </c>
      <c r="H9" s="70">
        <v>6915.18</v>
      </c>
      <c r="I9" s="70">
        <v>6464.94555417426</v>
      </c>
      <c r="J9" s="70">
        <v>6110.04</v>
      </c>
      <c r="K9" s="70">
        <v>4817.76</v>
      </c>
      <c r="L9" s="70">
        <v>5040.03</v>
      </c>
      <c r="M9" s="70">
        <v>5192.53</v>
      </c>
      <c r="N9" s="70">
        <v>4181.92</v>
      </c>
      <c r="O9" s="70">
        <v>5517.68</v>
      </c>
      <c r="P9" s="70">
        <v>5673.72</v>
      </c>
      <c r="Q9" s="70">
        <v>4734.07</v>
      </c>
      <c r="R9" s="70">
        <v>4938.3999999999996</v>
      </c>
    </row>
    <row r="10" spans="1:18" x14ac:dyDescent="0.25">
      <c r="A10" s="67">
        <v>4</v>
      </c>
      <c r="B10" s="70" t="str">
        <f>IF(Titelblatt!$E$19="Deutsch",Sprachen!$C12,IF(Titelblatt!$E$19="Français",Sprachen!$D12,Sprachen!$E12))</f>
        <v>Chemie und Pharma</v>
      </c>
      <c r="C10" s="70" t="str">
        <f>IF(Titelblatt!$E$19="Deutsch",Sprachen!$C$5,IF(Titelblatt!$E$19="Français",Sprachen!$D$5,Sprachen!$E$5))</f>
        <v>Industrie</v>
      </c>
      <c r="D10" s="70">
        <v>10433.2094880819</v>
      </c>
      <c r="E10" s="70">
        <v>11019.76</v>
      </c>
      <c r="F10" s="70">
        <v>11529.37</v>
      </c>
      <c r="G10" s="70">
        <v>10639.85</v>
      </c>
      <c r="H10" s="70">
        <v>11241.59</v>
      </c>
      <c r="I10" s="70">
        <v>11217.1318024785</v>
      </c>
      <c r="J10" s="70">
        <v>13004.45</v>
      </c>
      <c r="K10" s="70">
        <v>11889.58</v>
      </c>
      <c r="L10" s="70">
        <v>12129.66</v>
      </c>
      <c r="M10" s="70">
        <v>12329.08</v>
      </c>
      <c r="N10" s="70">
        <v>10390.73</v>
      </c>
      <c r="O10" s="70">
        <v>9527.4699999999993</v>
      </c>
      <c r="P10" s="70">
        <v>10786.46</v>
      </c>
      <c r="Q10" s="70">
        <v>11978.44</v>
      </c>
      <c r="R10" s="70">
        <v>12461</v>
      </c>
    </row>
    <row r="11" spans="1:18" x14ac:dyDescent="0.25">
      <c r="A11" s="67">
        <v>5</v>
      </c>
      <c r="B11" s="70" t="str">
        <f>IF(Titelblatt!$E$19="Deutsch",Sprachen!$C13,IF(Titelblatt!$E$19="Français",Sprachen!$D13,Sprachen!$E13))</f>
        <v>Zement und Beton</v>
      </c>
      <c r="C11" s="70" t="str">
        <f>IF(Titelblatt!$E$19="Deutsch",Sprachen!$C$5,IF(Titelblatt!$E$19="Français",Sprachen!$D$5,Sprachen!$E$5))</f>
        <v>Industrie</v>
      </c>
      <c r="D11" s="70">
        <v>536.52730573553197</v>
      </c>
      <c r="E11" s="70">
        <v>501.98</v>
      </c>
      <c r="F11" s="70">
        <v>544.72</v>
      </c>
      <c r="G11" s="70">
        <v>593.62</v>
      </c>
      <c r="H11" s="70">
        <v>734.21</v>
      </c>
      <c r="I11" s="70">
        <v>937.69115378823506</v>
      </c>
      <c r="J11" s="70">
        <v>970.07</v>
      </c>
      <c r="K11" s="70">
        <v>1371.88</v>
      </c>
      <c r="L11" s="70">
        <v>1000.3</v>
      </c>
      <c r="M11" s="70">
        <v>1233.06</v>
      </c>
      <c r="N11" s="70">
        <v>972.93</v>
      </c>
      <c r="O11" s="70">
        <v>1289.24</v>
      </c>
      <c r="P11" s="70">
        <v>1166.1600000000001</v>
      </c>
      <c r="Q11" s="70">
        <v>1243.94</v>
      </c>
      <c r="R11" s="70">
        <v>1596.5</v>
      </c>
    </row>
    <row r="12" spans="1:18" x14ac:dyDescent="0.25">
      <c r="A12" s="67">
        <v>6</v>
      </c>
      <c r="B12" s="70" t="str">
        <f>IF(Titelblatt!$E$19="Deutsch",Sprachen!$C14,IF(Titelblatt!$E$19="Français",Sprachen!$D14,Sprachen!$E14))</f>
        <v>Andere Nicht-Eisen-Mineralien</v>
      </c>
      <c r="C12" s="70" t="str">
        <f>IF(Titelblatt!$E$19="Deutsch",Sprachen!$C$5,IF(Titelblatt!$E$19="Français",Sprachen!$D$5,Sprachen!$E$5))</f>
        <v>Industrie</v>
      </c>
      <c r="D12" s="70">
        <v>964.62427983608302</v>
      </c>
      <c r="E12" s="70">
        <v>971.44</v>
      </c>
      <c r="F12" s="70">
        <v>620.16999999999996</v>
      </c>
      <c r="G12" s="70">
        <v>770.48</v>
      </c>
      <c r="H12" s="70">
        <v>784.26</v>
      </c>
      <c r="I12" s="70">
        <v>894.87419755385702</v>
      </c>
      <c r="J12" s="70">
        <v>1300</v>
      </c>
      <c r="K12" s="70">
        <v>989.19</v>
      </c>
      <c r="L12" s="70">
        <v>1308.48</v>
      </c>
      <c r="M12" s="70">
        <v>1408.42</v>
      </c>
      <c r="N12" s="70">
        <v>2173.1</v>
      </c>
      <c r="O12" s="70">
        <v>1121.4100000000001</v>
      </c>
      <c r="P12" s="70">
        <v>2039.59</v>
      </c>
      <c r="Q12" s="70">
        <v>1516.15</v>
      </c>
      <c r="R12" s="70">
        <v>1380.3</v>
      </c>
    </row>
    <row r="13" spans="1:18" x14ac:dyDescent="0.25">
      <c r="A13" s="67">
        <v>7</v>
      </c>
      <c r="B13" s="70" t="str">
        <f>IF(Titelblatt!$E$19="Deutsch",Sprachen!$C15,IF(Titelblatt!$E$19="Français",Sprachen!$D15,Sprachen!$E15))</f>
        <v>Metall und Eisen</v>
      </c>
      <c r="C13" s="70" t="str">
        <f>IF(Titelblatt!$E$19="Deutsch",Sprachen!$C$5,IF(Titelblatt!$E$19="Français",Sprachen!$D$5,Sprachen!$E$5))</f>
        <v>Industrie</v>
      </c>
      <c r="D13" s="70">
        <v>2515.0542598091401</v>
      </c>
      <c r="E13" s="70">
        <v>2683.6</v>
      </c>
      <c r="F13" s="70">
        <v>2627.23</v>
      </c>
      <c r="G13" s="70">
        <v>2948.28</v>
      </c>
      <c r="H13" s="70">
        <v>3117.31</v>
      </c>
      <c r="I13" s="70">
        <v>2875.5000371060401</v>
      </c>
      <c r="J13" s="70">
        <v>2774.04</v>
      </c>
      <c r="K13" s="70">
        <v>3435.38</v>
      </c>
      <c r="L13" s="70">
        <v>3565.52</v>
      </c>
      <c r="M13" s="70">
        <v>3392.97</v>
      </c>
      <c r="N13" s="70">
        <v>2685.4</v>
      </c>
      <c r="O13" s="70">
        <v>3089.49</v>
      </c>
      <c r="P13" s="70">
        <v>3381.36</v>
      </c>
      <c r="Q13" s="70">
        <v>3002.82</v>
      </c>
      <c r="R13" s="70">
        <v>2931.4</v>
      </c>
    </row>
    <row r="14" spans="1:18" x14ac:dyDescent="0.25">
      <c r="A14" s="67">
        <v>8</v>
      </c>
      <c r="B14" s="70" t="str">
        <f>IF(Titelblatt!$E$19="Deutsch",Sprachen!$C16,IF(Titelblatt!$E$19="Français",Sprachen!$D16,Sprachen!$E16))</f>
        <v>Nicht-Eisen-Metalle</v>
      </c>
      <c r="C14" s="70" t="str">
        <f>IF(Titelblatt!$E$19="Deutsch",Sprachen!$C$5,IF(Titelblatt!$E$19="Français",Sprachen!$D$5,Sprachen!$E$5))</f>
        <v>Industrie</v>
      </c>
      <c r="D14" s="70">
        <v>1287.36891195301</v>
      </c>
      <c r="E14" s="70">
        <v>1439.55</v>
      </c>
      <c r="F14" s="70">
        <v>1435.3</v>
      </c>
      <c r="G14" s="70">
        <v>593.36</v>
      </c>
      <c r="H14" s="70">
        <v>869</v>
      </c>
      <c r="I14" s="70">
        <v>1089.2256556749401</v>
      </c>
      <c r="J14" s="70">
        <v>909.14</v>
      </c>
      <c r="K14" s="70">
        <v>1097.48</v>
      </c>
      <c r="L14" s="70">
        <v>911.86</v>
      </c>
      <c r="M14" s="70">
        <v>928.75</v>
      </c>
      <c r="N14" s="70">
        <v>864.17</v>
      </c>
      <c r="O14" s="70">
        <v>1085.8699999999999</v>
      </c>
      <c r="P14" s="70">
        <v>1143.44</v>
      </c>
      <c r="Q14" s="70">
        <v>1599.08</v>
      </c>
      <c r="R14" s="70">
        <v>1500.5</v>
      </c>
    </row>
    <row r="15" spans="1:18" x14ac:dyDescent="0.25">
      <c r="A15" s="67">
        <v>9</v>
      </c>
      <c r="B15" s="70" t="str">
        <f>IF(Titelblatt!$E$19="Deutsch",Sprachen!$C17,IF(Titelblatt!$E$19="Français",Sprachen!$D17,Sprachen!$E17))</f>
        <v>Metall und Geräte</v>
      </c>
      <c r="C15" s="70" t="str">
        <f>IF(Titelblatt!$E$19="Deutsch",Sprachen!$C$5,IF(Titelblatt!$E$19="Français",Sprachen!$D$5,Sprachen!$E$5))</f>
        <v>Industrie</v>
      </c>
      <c r="D15" s="70">
        <v>1171.09170553289</v>
      </c>
      <c r="E15" s="70">
        <v>1020.08</v>
      </c>
      <c r="F15" s="70">
        <v>938.2</v>
      </c>
      <c r="G15" s="70">
        <v>946.52</v>
      </c>
      <c r="H15" s="70">
        <v>1261.74</v>
      </c>
      <c r="I15" s="70">
        <v>1545.5371942182801</v>
      </c>
      <c r="J15" s="70">
        <v>1741.85</v>
      </c>
      <c r="K15" s="70">
        <v>1540.98</v>
      </c>
      <c r="L15" s="70">
        <v>1613.07</v>
      </c>
      <c r="M15" s="70">
        <v>2924.51</v>
      </c>
      <c r="N15" s="70">
        <v>2777.44</v>
      </c>
      <c r="O15" s="70">
        <v>3332.17</v>
      </c>
      <c r="P15" s="70">
        <v>3106</v>
      </c>
      <c r="Q15" s="70">
        <v>3561.15</v>
      </c>
      <c r="R15" s="70">
        <v>3699.3</v>
      </c>
    </row>
    <row r="16" spans="1:18" x14ac:dyDescent="0.25">
      <c r="A16" s="67">
        <v>10</v>
      </c>
      <c r="B16" s="70" t="str">
        <f>IF(Titelblatt!$E$19="Deutsch",Sprachen!$C18,IF(Titelblatt!$E$19="Français",Sprachen!$D18,Sprachen!$E18))</f>
        <v>Maschinen</v>
      </c>
      <c r="C16" s="70" t="str">
        <f>IF(Titelblatt!$E$19="Deutsch",Sprachen!$C$5,IF(Titelblatt!$E$19="Français",Sprachen!$D$5,Sprachen!$E$5))</f>
        <v>Industrie</v>
      </c>
      <c r="D16" s="70">
        <v>903.230387232206</v>
      </c>
      <c r="E16" s="70">
        <v>781.13</v>
      </c>
      <c r="F16" s="70">
        <v>812.06</v>
      </c>
      <c r="G16" s="70">
        <v>787.54</v>
      </c>
      <c r="H16" s="70">
        <v>896.37</v>
      </c>
      <c r="I16" s="70">
        <v>901.69805807406794</v>
      </c>
      <c r="J16" s="70">
        <v>1102.07</v>
      </c>
      <c r="K16" s="70">
        <v>1092.77</v>
      </c>
      <c r="L16" s="70">
        <v>859.69</v>
      </c>
      <c r="M16" s="70">
        <v>1041.73</v>
      </c>
      <c r="N16" s="70">
        <v>960.19</v>
      </c>
      <c r="O16" s="70">
        <v>1149.94</v>
      </c>
      <c r="P16" s="70">
        <v>922.35</v>
      </c>
      <c r="Q16" s="70">
        <v>1085.51</v>
      </c>
      <c r="R16" s="70">
        <v>1090.7</v>
      </c>
    </row>
    <row r="17" spans="1:18" x14ac:dyDescent="0.25">
      <c r="A17" s="67">
        <v>11</v>
      </c>
      <c r="B17" s="70" t="str">
        <f>IF(Titelblatt!$E$19="Deutsch",Sprachen!$C19,IF(Titelblatt!$E$19="Français",Sprachen!$D19,Sprachen!$E19))</f>
        <v>Andere Industrien</v>
      </c>
      <c r="C17" s="70" t="str">
        <f>IF(Titelblatt!$E$19="Deutsch",Sprachen!$C$5,IF(Titelblatt!$E$19="Français",Sprachen!$D$5,Sprachen!$E$5))</f>
        <v>Industrie</v>
      </c>
      <c r="D17" s="70">
        <v>3507.5808827962201</v>
      </c>
      <c r="E17" s="70">
        <v>3570.48</v>
      </c>
      <c r="F17" s="70">
        <v>3073.43</v>
      </c>
      <c r="G17" s="70">
        <v>2824.22</v>
      </c>
      <c r="H17" s="70">
        <v>2683.81</v>
      </c>
      <c r="I17" s="70">
        <v>2631.0468449766299</v>
      </c>
      <c r="J17" s="70">
        <v>2525.31</v>
      </c>
      <c r="K17" s="70">
        <v>2364.0700000000002</v>
      </c>
      <c r="L17" s="70">
        <v>2295.69</v>
      </c>
      <c r="M17" s="70">
        <v>2409.4699999999998</v>
      </c>
      <c r="N17" s="70">
        <v>2195.64</v>
      </c>
      <c r="O17" s="70">
        <v>1876.52</v>
      </c>
      <c r="P17" s="70">
        <v>1671.05</v>
      </c>
      <c r="Q17" s="70">
        <v>1371.4</v>
      </c>
      <c r="R17" s="70">
        <v>1470.4</v>
      </c>
    </row>
    <row r="18" spans="1:18" x14ac:dyDescent="0.25">
      <c r="A18" s="67">
        <v>12</v>
      </c>
      <c r="B18" s="70" t="str">
        <f>IF(Titelblatt!$E$19="Deutsch",Sprachen!$C20,IF(Titelblatt!$E$19="Français",Sprachen!$D20,Sprachen!$E20))</f>
        <v>Bau</v>
      </c>
      <c r="C18" s="70" t="str">
        <f>IF(Titelblatt!$E$19="Deutsch",Sprachen!$C$5,IF(Titelblatt!$E$19="Français",Sprachen!$D$5,Sprachen!$E$5))</f>
        <v>Industrie</v>
      </c>
      <c r="D18" s="70">
        <v>301.848120498409</v>
      </c>
      <c r="E18" s="70">
        <v>305.04000000000002</v>
      </c>
      <c r="F18" s="70">
        <v>287.75</v>
      </c>
      <c r="G18" s="70">
        <v>331.07</v>
      </c>
      <c r="H18" s="70">
        <v>302.43</v>
      </c>
      <c r="I18" s="70">
        <v>358.13484236038499</v>
      </c>
      <c r="J18" s="70">
        <v>374.08</v>
      </c>
      <c r="K18" s="70">
        <v>359.11</v>
      </c>
      <c r="L18" s="70">
        <v>444.33</v>
      </c>
      <c r="M18" s="70">
        <v>469.88</v>
      </c>
      <c r="N18" s="70">
        <v>516.83000000000004</v>
      </c>
      <c r="O18" s="70">
        <v>641.42999999999995</v>
      </c>
      <c r="P18" s="70">
        <v>630.6</v>
      </c>
      <c r="Q18" s="70">
        <v>771.45</v>
      </c>
      <c r="R18" s="70">
        <v>799.8</v>
      </c>
    </row>
    <row r="19" spans="1:18" x14ac:dyDescent="0.25">
      <c r="A19" s="71" t="s">
        <v>20</v>
      </c>
      <c r="B19" s="71" t="str">
        <f>IF(Titelblatt!$E$19="Deutsch",Sprachen!$C21,IF(Titelblatt!$E$19="Français",Sprachen!$D21,Sprachen!$E21))</f>
        <v>Total (Dienstleistungen)</v>
      </c>
      <c r="C19" s="71"/>
      <c r="D19" s="71">
        <v>19880.781189438901</v>
      </c>
      <c r="E19" s="71">
        <v>20427.96</v>
      </c>
      <c r="F19" s="71">
        <v>21121.11</v>
      </c>
      <c r="G19" s="71">
        <v>21007.88</v>
      </c>
      <c r="H19" s="71">
        <v>22730.84</v>
      </c>
      <c r="I19" s="71">
        <v>23683.202603876998</v>
      </c>
      <c r="J19" s="71">
        <v>24633.72</v>
      </c>
      <c r="K19" s="71">
        <v>24279.94</v>
      </c>
      <c r="L19" s="71">
        <v>22786.7</v>
      </c>
      <c r="M19" s="71">
        <v>24091.49</v>
      </c>
      <c r="N19" s="71">
        <v>24413.89</v>
      </c>
      <c r="O19" s="71">
        <v>28608.58</v>
      </c>
      <c r="P19" s="71">
        <v>23850.54</v>
      </c>
      <c r="Q19" s="71">
        <v>25698.77</v>
      </c>
      <c r="R19" s="71">
        <v>27547.200000000001</v>
      </c>
    </row>
    <row r="20" spans="1:18" x14ac:dyDescent="0.25">
      <c r="A20" s="67">
        <v>13</v>
      </c>
      <c r="B20" s="70" t="str">
        <f>IF(Titelblatt!$E$19="Deutsch",Sprachen!$C22,IF(Titelblatt!$E$19="Français",Sprachen!$D22,Sprachen!$E22))</f>
        <v>Handel</v>
      </c>
      <c r="C20" s="70" t="str">
        <f>IF(Titelblatt!$E$19="Deutsch",Sprachen!$C$6,IF(Titelblatt!$E$19="Français",Sprachen!$D$6,Sprachen!$E$6))</f>
        <v>Dienstleistungen</v>
      </c>
      <c r="D20" s="70">
        <v>2690.8056097643098</v>
      </c>
      <c r="E20" s="70">
        <v>2666.75</v>
      </c>
      <c r="F20" s="70">
        <v>3240.58</v>
      </c>
      <c r="G20" s="70">
        <v>3584.93</v>
      </c>
      <c r="H20" s="70">
        <v>3815.24</v>
      </c>
      <c r="I20" s="70">
        <v>3630.4004829710402</v>
      </c>
      <c r="J20" s="70">
        <v>4055.72</v>
      </c>
      <c r="K20" s="70">
        <v>3882.33</v>
      </c>
      <c r="L20" s="70">
        <v>3503.31</v>
      </c>
      <c r="M20" s="70">
        <v>3856.59</v>
      </c>
      <c r="N20" s="70">
        <v>3656.4</v>
      </c>
      <c r="O20" s="70">
        <v>4514.6499999999996</v>
      </c>
      <c r="P20" s="70">
        <v>3395.46</v>
      </c>
      <c r="Q20" s="70">
        <v>3431.92</v>
      </c>
      <c r="R20" s="70">
        <v>3832.8</v>
      </c>
    </row>
    <row r="21" spans="1:18" x14ac:dyDescent="0.25">
      <c r="A21" s="67">
        <v>14</v>
      </c>
      <c r="B21" s="70" t="str">
        <f>IF(Titelblatt!$E$19="Deutsch",Sprachen!$C23,IF(Titelblatt!$E$19="Français",Sprachen!$D23,Sprachen!$E23))</f>
        <v>Gastgewerbe</v>
      </c>
      <c r="C21" s="70" t="str">
        <f>IF(Titelblatt!$E$19="Deutsch",Sprachen!$C$6,IF(Titelblatt!$E$19="Français",Sprachen!$D$6,Sprachen!$E$6))</f>
        <v>Dienstleistungen</v>
      </c>
      <c r="D21" s="70">
        <v>1373.6214018087001</v>
      </c>
      <c r="E21" s="70">
        <v>1506.94</v>
      </c>
      <c r="F21" s="70">
        <v>1466.5</v>
      </c>
      <c r="G21" s="70">
        <v>1477.8</v>
      </c>
      <c r="H21" s="70">
        <v>1708.01</v>
      </c>
      <c r="I21" s="70">
        <v>1650.73299417935</v>
      </c>
      <c r="J21" s="70">
        <v>1770.32</v>
      </c>
      <c r="K21" s="70">
        <v>1909.14</v>
      </c>
      <c r="L21" s="70">
        <v>1656.37</v>
      </c>
      <c r="M21" s="70">
        <v>1904.29</v>
      </c>
      <c r="N21" s="70">
        <v>2029.61</v>
      </c>
      <c r="O21" s="70">
        <v>2223.21</v>
      </c>
      <c r="P21" s="70">
        <v>2094.02</v>
      </c>
      <c r="Q21" s="70">
        <v>1966.28</v>
      </c>
      <c r="R21" s="70">
        <v>1958.3</v>
      </c>
    </row>
    <row r="22" spans="1:18" x14ac:dyDescent="0.25">
      <c r="A22" s="67">
        <v>15</v>
      </c>
      <c r="B22" s="70" t="str">
        <f>IF(Titelblatt!$E$19="Deutsch",Sprachen!$C24,IF(Titelblatt!$E$19="Français",Sprachen!$D24,Sprachen!$E24))</f>
        <v>Kredite und Versicherungen</v>
      </c>
      <c r="C22" s="70" t="str">
        <f>IF(Titelblatt!$E$19="Deutsch",Sprachen!$C$6,IF(Titelblatt!$E$19="Français",Sprachen!$D$6,Sprachen!$E$6))</f>
        <v>Dienstleistungen</v>
      </c>
      <c r="D22" s="70">
        <v>903.35488646681301</v>
      </c>
      <c r="E22" s="70">
        <v>957.95</v>
      </c>
      <c r="F22" s="70">
        <v>1119.79</v>
      </c>
      <c r="G22" s="70">
        <v>1095.23</v>
      </c>
      <c r="H22" s="70">
        <v>1340.78</v>
      </c>
      <c r="I22" s="70">
        <v>1545.6853236033101</v>
      </c>
      <c r="J22" s="70">
        <v>1543.85</v>
      </c>
      <c r="K22" s="70">
        <v>1505.93</v>
      </c>
      <c r="L22" s="70">
        <v>1241.04</v>
      </c>
      <c r="M22" s="70">
        <v>1414.37</v>
      </c>
      <c r="N22" s="70">
        <v>1407.04</v>
      </c>
      <c r="O22" s="70">
        <v>1714.28</v>
      </c>
      <c r="P22" s="70">
        <v>1641.49</v>
      </c>
      <c r="Q22" s="70">
        <v>1566.72</v>
      </c>
      <c r="R22" s="70">
        <v>1465</v>
      </c>
    </row>
    <row r="23" spans="1:18" x14ac:dyDescent="0.25">
      <c r="A23" s="67">
        <v>16</v>
      </c>
      <c r="B23" s="70" t="str">
        <f>IF(Titelblatt!$E$19="Deutsch",Sprachen!$C25,IF(Titelblatt!$E$19="Français",Sprachen!$D25,Sprachen!$E25))</f>
        <v>Verwaltung</v>
      </c>
      <c r="C23" s="70" t="str">
        <f>IF(Titelblatt!$E$19="Deutsch",Sprachen!$C$6,IF(Titelblatt!$E$19="Français",Sprachen!$D$6,Sprachen!$E$6))</f>
        <v>Dienstleistungen</v>
      </c>
      <c r="D23" s="70">
        <v>1814.2013886427301</v>
      </c>
      <c r="E23" s="70">
        <v>1996.19</v>
      </c>
      <c r="F23" s="70">
        <v>1655.34</v>
      </c>
      <c r="G23" s="70">
        <v>1459.16</v>
      </c>
      <c r="H23" s="70">
        <v>1556.75</v>
      </c>
      <c r="I23" s="70">
        <v>1398.80828328291</v>
      </c>
      <c r="J23" s="70">
        <v>1454.66</v>
      </c>
      <c r="K23" s="70">
        <v>1293.56</v>
      </c>
      <c r="L23" s="70">
        <v>1081.67</v>
      </c>
      <c r="M23" s="70">
        <v>1315.68</v>
      </c>
      <c r="N23" s="70">
        <v>1483.47</v>
      </c>
      <c r="O23" s="70">
        <v>1620.36</v>
      </c>
      <c r="P23" s="70">
        <v>1341.59</v>
      </c>
      <c r="Q23" s="70">
        <v>1600.16</v>
      </c>
      <c r="R23" s="70">
        <v>1735.2</v>
      </c>
    </row>
    <row r="24" spans="1:18" x14ac:dyDescent="0.25">
      <c r="A24" s="67">
        <v>17</v>
      </c>
      <c r="B24" s="70" t="str">
        <f>IF(Titelblatt!$E$19="Deutsch",Sprachen!$C26,IF(Titelblatt!$E$19="Français",Sprachen!$D26,Sprachen!$E26))</f>
        <v>Unterricht</v>
      </c>
      <c r="C24" s="70" t="str">
        <f>IF(Titelblatt!$E$19="Deutsch",Sprachen!$C$6,IF(Titelblatt!$E$19="Français",Sprachen!$D$6,Sprachen!$E$6))</f>
        <v>Dienstleistungen</v>
      </c>
      <c r="D24" s="70">
        <v>3245.5336317925999</v>
      </c>
      <c r="E24" s="70">
        <v>3011.26</v>
      </c>
      <c r="F24" s="70">
        <v>2930.76</v>
      </c>
      <c r="G24" s="70">
        <v>3534.78</v>
      </c>
      <c r="H24" s="70">
        <v>4126.37</v>
      </c>
      <c r="I24" s="70">
        <v>4140.8020079047301</v>
      </c>
      <c r="J24" s="70">
        <v>3921.21</v>
      </c>
      <c r="K24" s="70">
        <v>4074.52</v>
      </c>
      <c r="L24" s="70">
        <v>3550.45</v>
      </c>
      <c r="M24" s="70">
        <v>3468.58</v>
      </c>
      <c r="N24" s="70">
        <v>3280.51</v>
      </c>
      <c r="O24" s="70">
        <v>3810.62</v>
      </c>
      <c r="P24" s="70">
        <v>3355.62</v>
      </c>
      <c r="Q24" s="70">
        <v>3710.79</v>
      </c>
      <c r="R24" s="70">
        <v>4254.1000000000004</v>
      </c>
    </row>
    <row r="25" spans="1:18" x14ac:dyDescent="0.25">
      <c r="A25" s="67">
        <v>18</v>
      </c>
      <c r="B25" s="70" t="str">
        <f>IF(Titelblatt!$E$19="Deutsch",Sprachen!$C27,IF(Titelblatt!$E$19="Français",Sprachen!$D27,Sprachen!$E27))</f>
        <v>Gesundheits- und Sozialwesen</v>
      </c>
      <c r="C25" s="70" t="str">
        <f>IF(Titelblatt!$E$19="Deutsch",Sprachen!$C$6,IF(Titelblatt!$E$19="Français",Sprachen!$D$6,Sprachen!$E$6))</f>
        <v>Dienstleistungen</v>
      </c>
      <c r="D25" s="70">
        <v>4060.5598723672801</v>
      </c>
      <c r="E25" s="70">
        <v>4355.6899999999996</v>
      </c>
      <c r="F25" s="70">
        <v>4530.21</v>
      </c>
      <c r="G25" s="70">
        <v>3926.27</v>
      </c>
      <c r="H25" s="70">
        <v>4046.3</v>
      </c>
      <c r="I25" s="70">
        <v>3791.3518413447</v>
      </c>
      <c r="J25" s="70">
        <v>3996.96</v>
      </c>
      <c r="K25" s="70">
        <v>4078.52</v>
      </c>
      <c r="L25" s="70">
        <v>4376.76</v>
      </c>
      <c r="M25" s="70">
        <v>4759.82</v>
      </c>
      <c r="N25" s="70">
        <v>4611.46</v>
      </c>
      <c r="O25" s="70">
        <v>4599.3900000000003</v>
      </c>
      <c r="P25" s="70">
        <v>4465.5600000000004</v>
      </c>
      <c r="Q25" s="70">
        <v>4679.8500000000004</v>
      </c>
      <c r="R25" s="70">
        <v>4816.7</v>
      </c>
    </row>
    <row r="26" spans="1:18" x14ac:dyDescent="0.25">
      <c r="A26" s="67">
        <v>19</v>
      </c>
      <c r="B26" s="70" t="str">
        <f>IF(Titelblatt!$E$19="Deutsch",Sprachen!$C28,IF(Titelblatt!$E$19="Français",Sprachen!$D28,Sprachen!$E28))</f>
        <v>Andere Dienstleistungen</v>
      </c>
      <c r="C26" s="70" t="str">
        <f>IF(Titelblatt!$E$19="Deutsch",Sprachen!$C$6,IF(Titelblatt!$E$19="Français",Sprachen!$D$6,Sprachen!$E$6))</f>
        <v>Dienstleistungen</v>
      </c>
      <c r="D26" s="70">
        <v>5792.7043985964301</v>
      </c>
      <c r="E26" s="70">
        <v>5933.18</v>
      </c>
      <c r="F26" s="70">
        <v>6177.93</v>
      </c>
      <c r="G26" s="70">
        <v>5929.71</v>
      </c>
      <c r="H26" s="70">
        <v>6137.39</v>
      </c>
      <c r="I26" s="70">
        <v>7525.4216705909903</v>
      </c>
      <c r="J26" s="70">
        <v>7891</v>
      </c>
      <c r="K26" s="70">
        <v>7535.94</v>
      </c>
      <c r="L26" s="70">
        <v>7377.1</v>
      </c>
      <c r="M26" s="70">
        <v>7372.16</v>
      </c>
      <c r="N26" s="70">
        <v>7945.4</v>
      </c>
      <c r="O26" s="70">
        <v>10126.07</v>
      </c>
      <c r="P26" s="70">
        <v>7556.8</v>
      </c>
      <c r="Q26" s="70">
        <v>8743.0499999999993</v>
      </c>
      <c r="R26" s="70">
        <v>9485.1</v>
      </c>
    </row>
  </sheetData>
  <pageMargins left="0.7" right="0.7" top="0.75" bottom="0.75" header="0.3" footer="0.3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1B5B2C"/>
  </sheetPr>
  <dimension ref="A1:R26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5" sqref="D5"/>
    </sheetView>
  </sheetViews>
  <sheetFormatPr baseColWidth="10" defaultRowHeight="15" x14ac:dyDescent="0.25"/>
  <cols>
    <col min="1" max="1" width="14.7109375" customWidth="1"/>
    <col min="2" max="2" width="29.28515625" customWidth="1"/>
    <col min="3" max="3" width="16.5703125" customWidth="1"/>
  </cols>
  <sheetData>
    <row r="1" spans="1:18" ht="18.75" customHeight="1" x14ac:dyDescent="0.3">
      <c r="A1" s="69" t="str">
        <f>IF(Titelblatt!$E$19="Deutsch",Sprachen!$C$63,IF(Titelblatt!$E$19="Français",Sprachen!$D$63,Sprachen!$E$63))</f>
        <v>Heizöl extra-leicht</v>
      </c>
    </row>
    <row r="2" spans="1:18" x14ac:dyDescent="0.25">
      <c r="A2" t="str">
        <f>IF(Titelblatt!$E$19="Deutsch",Sprachen!$C$29,IF(Titelblatt!$E$19="Français",Sprachen!$D$29,Sprachen!$E$29))</f>
        <v>Hochgerechnete Daten [TJ]</v>
      </c>
    </row>
    <row r="4" spans="1:18" x14ac:dyDescent="0.25">
      <c r="A4" s="68" t="str">
        <f>IF(Titelblatt!$E$19="Deutsch",Sprachen!$C2,IF(Titelblatt!$E$19="Français",Sprachen!$D2,Sprachen!$E2))</f>
        <v>BranchenNr.</v>
      </c>
      <c r="B4" s="68" t="str">
        <f>IF(Titelblatt!$E$19="Deutsch",Sprachen!$C3,IF(Titelblatt!$E$19="Français",Sprachen!$D3,Sprachen!$E3))</f>
        <v>Branchenname</v>
      </c>
      <c r="C4" s="68" t="str">
        <f>IF(Titelblatt!$E$19="Deutsch",Sprachen!$C4,IF(Titelblatt!$E$19="Français",Sprachen!$D4,Sprachen!$E4))</f>
        <v>Sektor</v>
      </c>
      <c r="D4" s="72">
        <v>1999</v>
      </c>
      <c r="E4" s="72">
        <v>2000</v>
      </c>
      <c r="F4" s="72">
        <v>2001</v>
      </c>
      <c r="G4" s="72">
        <v>2002</v>
      </c>
      <c r="H4" s="72">
        <v>2003</v>
      </c>
      <c r="I4" s="72">
        <v>2004</v>
      </c>
      <c r="J4" s="72">
        <v>2005</v>
      </c>
      <c r="K4" s="72">
        <v>2006</v>
      </c>
      <c r="L4" s="72">
        <v>2007</v>
      </c>
      <c r="M4" s="72">
        <v>2008</v>
      </c>
      <c r="N4" s="72">
        <v>2009</v>
      </c>
      <c r="O4" s="72">
        <v>2010</v>
      </c>
      <c r="P4" s="72">
        <v>2011</v>
      </c>
      <c r="Q4" s="72">
        <v>2012</v>
      </c>
      <c r="R4" s="72">
        <v>2013</v>
      </c>
    </row>
    <row r="5" spans="1:18" x14ac:dyDescent="0.25">
      <c r="A5" s="71" t="s">
        <v>3</v>
      </c>
      <c r="B5" s="71" t="str">
        <f>IF(Titelblatt!$E$19="Deutsch",Sprachen!$C7,IF(Titelblatt!$E$19="Français",Sprachen!$D7,Sprachen!$E7))</f>
        <v>Total</v>
      </c>
      <c r="C5" s="71"/>
      <c r="D5" s="71">
        <v>69907.455000000002</v>
      </c>
      <c r="E5" s="71">
        <v>66113.890535211307</v>
      </c>
      <c r="F5" s="71">
        <v>68229.843211267595</v>
      </c>
      <c r="G5" s="71">
        <v>65532.475004694803</v>
      </c>
      <c r="H5" s="71">
        <v>68480.766502347396</v>
      </c>
      <c r="I5" s="71">
        <v>65831.951211267602</v>
      </c>
      <c r="J5" s="71">
        <v>65507.206718309899</v>
      </c>
      <c r="K5" s="71">
        <v>60254.922760563401</v>
      </c>
      <c r="L5" s="71">
        <v>55477.957591549297</v>
      </c>
      <c r="M5" s="71">
        <v>53361.121032863797</v>
      </c>
      <c r="N5" s="71">
        <v>50788.229056338001</v>
      </c>
      <c r="O5" s="71">
        <v>48480.911746478901</v>
      </c>
      <c r="P5" s="71">
        <v>38109.433566433603</v>
      </c>
      <c r="Q5" s="71">
        <v>39380.882051282097</v>
      </c>
      <c r="R5" s="71">
        <v>40487</v>
      </c>
    </row>
    <row r="6" spans="1:18" x14ac:dyDescent="0.25">
      <c r="A6" s="71" t="s">
        <v>5</v>
      </c>
      <c r="B6" s="71" t="str">
        <f>IF(Titelblatt!$E$19="Deutsch",Sprachen!$C8,IF(Titelblatt!$E$19="Français",Sprachen!$D8,Sprachen!$E8))</f>
        <v>Total (Industrie)</v>
      </c>
      <c r="C6" s="71"/>
      <c r="D6" s="71">
        <v>26139.0761079812</v>
      </c>
      <c r="E6" s="71">
        <v>24557.3168826291</v>
      </c>
      <c r="F6" s="71">
        <v>25512.682816901401</v>
      </c>
      <c r="G6" s="71">
        <v>24269.1804976526</v>
      </c>
      <c r="H6" s="71">
        <v>24590.689436619701</v>
      </c>
      <c r="I6" s="71">
        <v>23235.839211267601</v>
      </c>
      <c r="J6" s="71">
        <v>23251.894370892001</v>
      </c>
      <c r="K6" s="71">
        <v>21727.369793427199</v>
      </c>
      <c r="L6" s="71">
        <v>19322.089112676102</v>
      </c>
      <c r="M6" s="71">
        <v>17920.370046948399</v>
      </c>
      <c r="N6" s="71">
        <v>16998.424267605598</v>
      </c>
      <c r="O6" s="71">
        <v>16212.7678309859</v>
      </c>
      <c r="P6" s="71">
        <v>13580.225967365999</v>
      </c>
      <c r="Q6" s="71">
        <v>13502.4422191142</v>
      </c>
      <c r="R6" s="71">
        <v>13459.8</v>
      </c>
    </row>
    <row r="7" spans="1:18" x14ac:dyDescent="0.25">
      <c r="A7" s="67">
        <v>1</v>
      </c>
      <c r="B7" s="70" t="str">
        <f>IF(Titelblatt!$E$19="Deutsch",Sprachen!$C9,IF(Titelblatt!$E$19="Français",Sprachen!$D9,Sprachen!$E9))</f>
        <v>Nahrungsmittel</v>
      </c>
      <c r="C7" s="70" t="str">
        <f>IF(Titelblatt!$E$19="Deutsch",Sprachen!$C$5,IF(Titelblatt!$E$19="Français",Sprachen!$D$5,Sprachen!$E$5))</f>
        <v>Industrie</v>
      </c>
      <c r="D7" s="70">
        <v>5161.5721361502301</v>
      </c>
      <c r="E7" s="70">
        <v>5194.1225352112697</v>
      </c>
      <c r="F7" s="70">
        <v>5156.7628309859201</v>
      </c>
      <c r="G7" s="70">
        <v>4672.3178591549304</v>
      </c>
      <c r="H7" s="70">
        <v>4337.55821596244</v>
      </c>
      <c r="I7" s="70">
        <v>3966.6221971831001</v>
      </c>
      <c r="J7" s="70">
        <v>3709.1597981220698</v>
      </c>
      <c r="K7" s="70">
        <v>3413.141342723</v>
      </c>
      <c r="L7" s="70">
        <v>3031.9069718309902</v>
      </c>
      <c r="M7" s="70">
        <v>2744.58516431925</v>
      </c>
      <c r="N7" s="70">
        <v>2888.1486901408398</v>
      </c>
      <c r="O7" s="70">
        <v>2879.1396338028198</v>
      </c>
      <c r="P7" s="70">
        <v>2490.2059627039598</v>
      </c>
      <c r="Q7" s="70">
        <v>2469.1683356643398</v>
      </c>
      <c r="R7" s="70">
        <v>2637.2</v>
      </c>
    </row>
    <row r="8" spans="1:18" x14ac:dyDescent="0.25">
      <c r="A8" s="67">
        <v>2</v>
      </c>
      <c r="B8" s="70" t="str">
        <f>IF(Titelblatt!$E$19="Deutsch",Sprachen!$C10,IF(Titelblatt!$E$19="Français",Sprachen!$D10,Sprachen!$E10))</f>
        <v>Textil und Leder</v>
      </c>
      <c r="C8" s="70" t="str">
        <f>IF(Titelblatt!$E$19="Deutsch",Sprachen!$C$5,IF(Titelblatt!$E$19="Français",Sprachen!$D$5,Sprachen!$E$5))</f>
        <v>Industrie</v>
      </c>
      <c r="D8" s="70">
        <v>1433.52269953052</v>
      </c>
      <c r="E8" s="70">
        <v>1327.4552676056301</v>
      </c>
      <c r="F8" s="70">
        <v>1390.30542253521</v>
      </c>
      <c r="G8" s="70">
        <v>1139.40571830986</v>
      </c>
      <c r="H8" s="70">
        <v>982.65129107981204</v>
      </c>
      <c r="I8" s="70">
        <v>962.00225352112705</v>
      </c>
      <c r="J8" s="70">
        <v>765.29682159624394</v>
      </c>
      <c r="K8" s="70">
        <v>774.32738967136095</v>
      </c>
      <c r="L8" s="70">
        <v>642.39291549295797</v>
      </c>
      <c r="M8" s="70">
        <v>541.97258215962404</v>
      </c>
      <c r="N8" s="70">
        <v>537.67244600939</v>
      </c>
      <c r="O8" s="70">
        <v>574.20684507042301</v>
      </c>
      <c r="P8" s="70">
        <v>452.70750116550101</v>
      </c>
      <c r="Q8" s="70">
        <v>415.20634032634001</v>
      </c>
      <c r="R8" s="70">
        <v>404.1</v>
      </c>
    </row>
    <row r="9" spans="1:18" x14ac:dyDescent="0.25">
      <c r="A9" s="67">
        <v>3</v>
      </c>
      <c r="B9" s="70" t="str">
        <f>IF(Titelblatt!$E$19="Deutsch",Sprachen!$C11,IF(Titelblatt!$E$19="Français",Sprachen!$D11,Sprachen!$E11))</f>
        <v>Papier und Druck</v>
      </c>
      <c r="C9" s="70" t="str">
        <f>IF(Titelblatt!$E$19="Deutsch",Sprachen!$C$5,IF(Titelblatt!$E$19="Français",Sprachen!$D$5,Sprachen!$E$5))</f>
        <v>Industrie</v>
      </c>
      <c r="D9" s="70">
        <v>1615.73820657277</v>
      </c>
      <c r="E9" s="70">
        <v>1321.09930516432</v>
      </c>
      <c r="F9" s="70">
        <v>1454.4656619718301</v>
      </c>
      <c r="G9" s="70">
        <v>1431.1325352112699</v>
      </c>
      <c r="H9" s="70">
        <v>1518.40598591549</v>
      </c>
      <c r="I9" s="70">
        <v>1225.87346478873</v>
      </c>
      <c r="J9" s="70">
        <v>1326.7258497652599</v>
      </c>
      <c r="K9" s="70">
        <v>1156.06578403756</v>
      </c>
      <c r="L9" s="70">
        <v>949.14359154929605</v>
      </c>
      <c r="M9" s="70">
        <v>828.68234741783999</v>
      </c>
      <c r="N9" s="70">
        <v>742.243488262911</v>
      </c>
      <c r="O9" s="70">
        <v>649.54892957746495</v>
      </c>
      <c r="P9" s="70">
        <v>437.34184149184102</v>
      </c>
      <c r="Q9" s="70">
        <v>474.878508158508</v>
      </c>
      <c r="R9" s="70">
        <v>496.2</v>
      </c>
    </row>
    <row r="10" spans="1:18" x14ac:dyDescent="0.25">
      <c r="A10" s="67">
        <v>4</v>
      </c>
      <c r="B10" s="70" t="str">
        <f>IF(Titelblatt!$E$19="Deutsch",Sprachen!$C12,IF(Titelblatt!$E$19="Français",Sprachen!$D12,Sprachen!$E12))</f>
        <v>Chemie und Pharma</v>
      </c>
      <c r="C10" s="70" t="str">
        <f>IF(Titelblatt!$E$19="Deutsch",Sprachen!$C$5,IF(Titelblatt!$E$19="Français",Sprachen!$D$5,Sprachen!$E$5))</f>
        <v>Industrie</v>
      </c>
      <c r="D10" s="70">
        <v>3563.6522910798099</v>
      </c>
      <c r="E10" s="70">
        <v>3027.4700281690102</v>
      </c>
      <c r="F10" s="70">
        <v>2836.5495211267598</v>
      </c>
      <c r="G10" s="70">
        <v>2625.9721596244099</v>
      </c>
      <c r="H10" s="70">
        <v>2999.24399061033</v>
      </c>
      <c r="I10" s="70">
        <v>2941.59290140845</v>
      </c>
      <c r="J10" s="70">
        <v>3048.77663380282</v>
      </c>
      <c r="K10" s="70">
        <v>2874.48579342723</v>
      </c>
      <c r="L10" s="70">
        <v>2214.4474507042301</v>
      </c>
      <c r="M10" s="70">
        <v>1837.9585915493001</v>
      </c>
      <c r="N10" s="70">
        <v>1957.01472300469</v>
      </c>
      <c r="O10" s="70">
        <v>1602.56797183099</v>
      </c>
      <c r="P10" s="70">
        <v>1438.6973053613101</v>
      </c>
      <c r="Q10" s="70">
        <v>1567.1390582750601</v>
      </c>
      <c r="R10" s="70">
        <v>1323</v>
      </c>
    </row>
    <row r="11" spans="1:18" x14ac:dyDescent="0.25">
      <c r="A11" s="67">
        <v>5</v>
      </c>
      <c r="B11" s="70" t="str">
        <f>IF(Titelblatt!$E$19="Deutsch",Sprachen!$C13,IF(Titelblatt!$E$19="Français",Sprachen!$D13,Sprachen!$E13))</f>
        <v>Zement und Beton</v>
      </c>
      <c r="C11" s="70" t="str">
        <f>IF(Titelblatt!$E$19="Deutsch",Sprachen!$C$5,IF(Titelblatt!$E$19="Français",Sprachen!$D$5,Sprachen!$E$5))</f>
        <v>Industrie</v>
      </c>
      <c r="D11" s="70">
        <v>230.248046948357</v>
      </c>
      <c r="E11" s="70">
        <v>261.21504225352101</v>
      </c>
      <c r="F11" s="70">
        <v>262.67945070422502</v>
      </c>
      <c r="G11" s="70">
        <v>252.232788732394</v>
      </c>
      <c r="H11" s="70">
        <v>295.43187793427199</v>
      </c>
      <c r="I11" s="70">
        <v>378.76394366197201</v>
      </c>
      <c r="J11" s="70">
        <v>329.30869014084499</v>
      </c>
      <c r="K11" s="70">
        <v>301.32751173708903</v>
      </c>
      <c r="L11" s="70">
        <v>384.85932394366199</v>
      </c>
      <c r="M11" s="70">
        <v>278.36075117370899</v>
      </c>
      <c r="N11" s="70">
        <v>205.81744600939001</v>
      </c>
      <c r="O11" s="70">
        <v>305.762957746479</v>
      </c>
      <c r="P11" s="70">
        <v>190.70202331002301</v>
      </c>
      <c r="Q11" s="70">
        <v>183.42444755244799</v>
      </c>
      <c r="R11" s="70">
        <v>156.80000000000001</v>
      </c>
    </row>
    <row r="12" spans="1:18" x14ac:dyDescent="0.25">
      <c r="A12" s="67">
        <v>6</v>
      </c>
      <c r="B12" s="70" t="str">
        <f>IF(Titelblatt!$E$19="Deutsch",Sprachen!$C14,IF(Titelblatt!$E$19="Français",Sprachen!$D14,Sprachen!$E14))</f>
        <v>Andere Nicht-Eisen-Mineralien</v>
      </c>
      <c r="C12" s="70" t="str">
        <f>IF(Titelblatt!$E$19="Deutsch",Sprachen!$C$5,IF(Titelblatt!$E$19="Français",Sprachen!$D$5,Sprachen!$E$5))</f>
        <v>Industrie</v>
      </c>
      <c r="D12" s="70">
        <v>1102.2572488262899</v>
      </c>
      <c r="E12" s="70">
        <v>1045.09038497653</v>
      </c>
      <c r="F12" s="70">
        <v>1164.95847887324</v>
      </c>
      <c r="G12" s="70">
        <v>1119.9993427229999</v>
      </c>
      <c r="H12" s="70">
        <v>945.12340375586905</v>
      </c>
      <c r="I12" s="70">
        <v>985.95954929577499</v>
      </c>
      <c r="J12" s="70">
        <v>852.40214553990597</v>
      </c>
      <c r="K12" s="70">
        <v>956.16780281690103</v>
      </c>
      <c r="L12" s="70">
        <v>730.40322535211305</v>
      </c>
      <c r="M12" s="70">
        <v>727.90140845070403</v>
      </c>
      <c r="N12" s="70">
        <v>929.54580751173705</v>
      </c>
      <c r="O12" s="70">
        <v>1054.1053521126801</v>
      </c>
      <c r="P12" s="70">
        <v>871.97620979020996</v>
      </c>
      <c r="Q12" s="70">
        <v>603.268624708625</v>
      </c>
      <c r="R12" s="70">
        <v>482.8</v>
      </c>
    </row>
    <row r="13" spans="1:18" x14ac:dyDescent="0.25">
      <c r="A13" s="67">
        <v>7</v>
      </c>
      <c r="B13" s="70" t="str">
        <f>IF(Titelblatt!$E$19="Deutsch",Sprachen!$C15,IF(Titelblatt!$E$19="Français",Sprachen!$D15,Sprachen!$E15))</f>
        <v>Metall und Eisen</v>
      </c>
      <c r="C13" s="70" t="str">
        <f>IF(Titelblatt!$E$19="Deutsch",Sprachen!$C$5,IF(Titelblatt!$E$19="Français",Sprachen!$D$5,Sprachen!$E$5))</f>
        <v>Industrie</v>
      </c>
      <c r="D13" s="70">
        <v>345.16197183098598</v>
      </c>
      <c r="E13" s="70">
        <v>318.03834741783999</v>
      </c>
      <c r="F13" s="70">
        <v>376.22915492957702</v>
      </c>
      <c r="G13" s="70">
        <v>369.56271361502297</v>
      </c>
      <c r="H13" s="70">
        <v>397.58110328638497</v>
      </c>
      <c r="I13" s="70">
        <v>358.43684507042298</v>
      </c>
      <c r="J13" s="70">
        <v>365.37683568075101</v>
      </c>
      <c r="K13" s="70">
        <v>278.97386854460098</v>
      </c>
      <c r="L13" s="70">
        <v>282.22749295774702</v>
      </c>
      <c r="M13" s="70">
        <v>249.968075117371</v>
      </c>
      <c r="N13" s="70">
        <v>218.21112206572801</v>
      </c>
      <c r="O13" s="70">
        <v>239.79338028168999</v>
      </c>
      <c r="P13" s="70">
        <v>210.923151515152</v>
      </c>
      <c r="Q13" s="70">
        <v>130.9988997669</v>
      </c>
      <c r="R13" s="70">
        <v>110</v>
      </c>
    </row>
    <row r="14" spans="1:18" x14ac:dyDescent="0.25">
      <c r="A14" s="67">
        <v>8</v>
      </c>
      <c r="B14" s="70" t="str">
        <f>IF(Titelblatt!$E$19="Deutsch",Sprachen!$C16,IF(Titelblatt!$E$19="Français",Sprachen!$D16,Sprachen!$E16))</f>
        <v>Nicht-Eisen-Metalle</v>
      </c>
      <c r="C14" s="70" t="str">
        <f>IF(Titelblatt!$E$19="Deutsch",Sprachen!$C$5,IF(Titelblatt!$E$19="Français",Sprachen!$D$5,Sprachen!$E$5))</f>
        <v>Industrie</v>
      </c>
      <c r="D14" s="70">
        <v>217.59210798122101</v>
      </c>
      <c r="E14" s="70">
        <v>222.18843192488299</v>
      </c>
      <c r="F14" s="70">
        <v>82.886577464788701</v>
      </c>
      <c r="G14" s="70">
        <v>142.82771830985899</v>
      </c>
      <c r="H14" s="70">
        <v>122.96798122065699</v>
      </c>
      <c r="I14" s="70">
        <v>79.954591549295799</v>
      </c>
      <c r="J14" s="70">
        <v>114.12382629107999</v>
      </c>
      <c r="K14" s="70">
        <v>64.360826291079803</v>
      </c>
      <c r="L14" s="70">
        <v>81.743943661971798</v>
      </c>
      <c r="M14" s="70">
        <v>90.834460093896695</v>
      </c>
      <c r="N14" s="70">
        <v>130.62110328638499</v>
      </c>
      <c r="O14" s="70">
        <v>85.388366197183103</v>
      </c>
      <c r="P14" s="70">
        <v>58.835090909090901</v>
      </c>
      <c r="Q14" s="70">
        <v>116.925463869464</v>
      </c>
      <c r="R14" s="70">
        <v>94.7</v>
      </c>
    </row>
    <row r="15" spans="1:18" x14ac:dyDescent="0.25">
      <c r="A15" s="67">
        <v>9</v>
      </c>
      <c r="B15" s="70" t="str">
        <f>IF(Titelblatt!$E$19="Deutsch",Sprachen!$C17,IF(Titelblatt!$E$19="Français",Sprachen!$D17,Sprachen!$E17))</f>
        <v>Metall und Geräte</v>
      </c>
      <c r="C15" s="70" t="str">
        <f>IF(Titelblatt!$E$19="Deutsch",Sprachen!$C$5,IF(Titelblatt!$E$19="Français",Sprachen!$D$5,Sprachen!$E$5))</f>
        <v>Industrie</v>
      </c>
      <c r="D15" s="70">
        <v>3728.9098403755902</v>
      </c>
      <c r="E15" s="70">
        <v>3140.6562065727699</v>
      </c>
      <c r="F15" s="70">
        <v>3669.1906056337998</v>
      </c>
      <c r="G15" s="70">
        <v>3563.12877934272</v>
      </c>
      <c r="H15" s="70">
        <v>3539.0882629108</v>
      </c>
      <c r="I15" s="70">
        <v>3353.4999436619701</v>
      </c>
      <c r="J15" s="70">
        <v>3442.1351267605601</v>
      </c>
      <c r="K15" s="70">
        <v>3019.5084413145501</v>
      </c>
      <c r="L15" s="70">
        <v>2841.3652535211299</v>
      </c>
      <c r="M15" s="70">
        <v>3437.2519248826302</v>
      </c>
      <c r="N15" s="70">
        <v>2962.7921924882598</v>
      </c>
      <c r="O15" s="70">
        <v>2692.39343661972</v>
      </c>
      <c r="P15" s="70">
        <v>2412.65833566434</v>
      </c>
      <c r="Q15" s="70">
        <v>2454.6151235431198</v>
      </c>
      <c r="R15" s="70">
        <v>2503.9</v>
      </c>
    </row>
    <row r="16" spans="1:18" x14ac:dyDescent="0.25">
      <c r="A16" s="67">
        <v>10</v>
      </c>
      <c r="B16" s="70" t="str">
        <f>IF(Titelblatt!$E$19="Deutsch",Sprachen!$C18,IF(Titelblatt!$E$19="Français",Sprachen!$D18,Sprachen!$E18))</f>
        <v>Maschinen</v>
      </c>
      <c r="C16" s="70" t="str">
        <f>IF(Titelblatt!$E$19="Deutsch",Sprachen!$C$5,IF(Titelblatt!$E$19="Français",Sprachen!$D$5,Sprachen!$E$5))</f>
        <v>Industrie</v>
      </c>
      <c r="D16" s="70">
        <v>2198.5817136150199</v>
      </c>
      <c r="E16" s="70">
        <v>2005.3211643192501</v>
      </c>
      <c r="F16" s="70">
        <v>2024.71770422535</v>
      </c>
      <c r="G16" s="70">
        <v>2123.6806572769901</v>
      </c>
      <c r="H16" s="70">
        <v>2387.32091549296</v>
      </c>
      <c r="I16" s="70">
        <v>2127.8069859154898</v>
      </c>
      <c r="J16" s="70">
        <v>1932.65062910798</v>
      </c>
      <c r="K16" s="70">
        <v>1830.31871361502</v>
      </c>
      <c r="L16" s="70">
        <v>1694.8813380281699</v>
      </c>
      <c r="M16" s="70">
        <v>1671.5107981220699</v>
      </c>
      <c r="N16" s="70">
        <v>1710.47807042254</v>
      </c>
      <c r="O16" s="70">
        <v>1528.48292957746</v>
      </c>
      <c r="P16" s="70">
        <v>1320.7274032634</v>
      </c>
      <c r="Q16" s="70">
        <v>1305.3311701631701</v>
      </c>
      <c r="R16" s="70">
        <v>1188.7</v>
      </c>
    </row>
    <row r="17" spans="1:18" x14ac:dyDescent="0.25">
      <c r="A17" s="67">
        <v>11</v>
      </c>
      <c r="B17" s="70" t="str">
        <f>IF(Titelblatt!$E$19="Deutsch",Sprachen!$C19,IF(Titelblatt!$E$19="Français",Sprachen!$D19,Sprachen!$E19))</f>
        <v>Andere Industrien</v>
      </c>
      <c r="C17" s="70" t="str">
        <f>IF(Titelblatt!$E$19="Deutsch",Sprachen!$C$5,IF(Titelblatt!$E$19="Français",Sprachen!$D$5,Sprachen!$E$5))</f>
        <v>Industrie</v>
      </c>
      <c r="D17" s="70">
        <v>4000.2771830985898</v>
      </c>
      <c r="E17" s="70">
        <v>4282.0969765258196</v>
      </c>
      <c r="F17" s="70">
        <v>4519.4464647887298</v>
      </c>
      <c r="G17" s="70">
        <v>4293.0269107981203</v>
      </c>
      <c r="H17" s="70">
        <v>4460.2355164319297</v>
      </c>
      <c r="I17" s="70">
        <v>4090.9915492957698</v>
      </c>
      <c r="J17" s="70">
        <v>4188.36950704225</v>
      </c>
      <c r="K17" s="70">
        <v>4230.9012488262897</v>
      </c>
      <c r="L17" s="70">
        <v>3535.8774647887299</v>
      </c>
      <c r="M17" s="70">
        <v>2770.80769953052</v>
      </c>
      <c r="N17" s="70">
        <v>2113.22730985915</v>
      </c>
      <c r="O17" s="70">
        <v>2265.9544225352101</v>
      </c>
      <c r="P17" s="70">
        <v>1840.05273193473</v>
      </c>
      <c r="Q17" s="70">
        <v>1715.9896317016301</v>
      </c>
      <c r="R17" s="70">
        <v>1908.1</v>
      </c>
    </row>
    <row r="18" spans="1:18" x14ac:dyDescent="0.25">
      <c r="A18" s="67">
        <v>12</v>
      </c>
      <c r="B18" s="70" t="str">
        <f>IF(Titelblatt!$E$19="Deutsch",Sprachen!$C20,IF(Titelblatt!$E$19="Français",Sprachen!$D20,Sprachen!$E20))</f>
        <v>Bau</v>
      </c>
      <c r="C18" s="70" t="str">
        <f>IF(Titelblatt!$E$19="Deutsch",Sprachen!$C$5,IF(Titelblatt!$E$19="Français",Sprachen!$D$5,Sprachen!$E$5))</f>
        <v>Industrie</v>
      </c>
      <c r="D18" s="70">
        <v>2541.56266197183</v>
      </c>
      <c r="E18" s="70">
        <v>2412.56319248826</v>
      </c>
      <c r="F18" s="70">
        <v>2574.4909436619701</v>
      </c>
      <c r="G18" s="70">
        <v>2535.89331455399</v>
      </c>
      <c r="H18" s="70">
        <v>2605.0808920187801</v>
      </c>
      <c r="I18" s="70">
        <v>2764.3349859154901</v>
      </c>
      <c r="J18" s="70">
        <v>3177.5685070422501</v>
      </c>
      <c r="K18" s="70">
        <v>2827.7910704225401</v>
      </c>
      <c r="L18" s="70">
        <v>2932.84014084507</v>
      </c>
      <c r="M18" s="70">
        <v>2740.5362441314601</v>
      </c>
      <c r="N18" s="70">
        <v>2602.6518685445999</v>
      </c>
      <c r="O18" s="70">
        <v>2335.4236056338</v>
      </c>
      <c r="P18" s="70">
        <v>1855.39841025641</v>
      </c>
      <c r="Q18" s="70">
        <v>2065.4966153846199</v>
      </c>
      <c r="R18" s="70">
        <v>2154.3000000000002</v>
      </c>
    </row>
    <row r="19" spans="1:18" x14ac:dyDescent="0.25">
      <c r="A19" s="71" t="s">
        <v>20</v>
      </c>
      <c r="B19" s="71" t="str">
        <f>IF(Titelblatt!$E$19="Deutsch",Sprachen!$C21,IF(Titelblatt!$E$19="Français",Sprachen!$D21,Sprachen!$E21))</f>
        <v>Total (Dienstleistungen)</v>
      </c>
      <c r="C19" s="71"/>
      <c r="D19" s="71">
        <v>43768.378892018802</v>
      </c>
      <c r="E19" s="71">
        <v>41556.573652582199</v>
      </c>
      <c r="F19" s="71">
        <v>42717.160394366198</v>
      </c>
      <c r="G19" s="71">
        <v>41263.294507042301</v>
      </c>
      <c r="H19" s="71">
        <v>43890.077065727703</v>
      </c>
      <c r="I19" s="71">
        <v>42596.112000000001</v>
      </c>
      <c r="J19" s="71">
        <v>42255.312347417799</v>
      </c>
      <c r="K19" s="71">
        <v>38527.5529671361</v>
      </c>
      <c r="L19" s="71">
        <v>36155.868478873199</v>
      </c>
      <c r="M19" s="71">
        <v>35440.750985915503</v>
      </c>
      <c r="N19" s="71">
        <v>33789.804788732399</v>
      </c>
      <c r="O19" s="71">
        <v>32268.143915493001</v>
      </c>
      <c r="P19" s="71">
        <v>24529.207599067598</v>
      </c>
      <c r="Q19" s="71">
        <v>25878.439832167802</v>
      </c>
      <c r="R19" s="71">
        <v>27027.200000000001</v>
      </c>
    </row>
    <row r="20" spans="1:18" x14ac:dyDescent="0.25">
      <c r="A20" s="67">
        <v>13</v>
      </c>
      <c r="B20" s="70" t="str">
        <f>IF(Titelblatt!$E$19="Deutsch",Sprachen!$C22,IF(Titelblatt!$E$19="Français",Sprachen!$D22,Sprachen!$E22))</f>
        <v>Handel</v>
      </c>
      <c r="C20" s="70" t="str">
        <f>IF(Titelblatt!$E$19="Deutsch",Sprachen!$C$6,IF(Titelblatt!$E$19="Français",Sprachen!$D$6,Sprachen!$E$6))</f>
        <v>Dienstleistungen</v>
      </c>
      <c r="D20" s="70">
        <v>11539.435032863799</v>
      </c>
      <c r="E20" s="70">
        <v>10459.501915493</v>
      </c>
      <c r="F20" s="70">
        <v>10363.576056338001</v>
      </c>
      <c r="G20" s="70">
        <v>9378.7196056337998</v>
      </c>
      <c r="H20" s="70">
        <v>10795.2215492958</v>
      </c>
      <c r="I20" s="70">
        <v>10651.891042253499</v>
      </c>
      <c r="J20" s="70">
        <v>10983.216845070399</v>
      </c>
      <c r="K20" s="70">
        <v>9823.3471455398994</v>
      </c>
      <c r="L20" s="70">
        <v>8394.4402253521093</v>
      </c>
      <c r="M20" s="70">
        <v>9182.0467605633803</v>
      </c>
      <c r="N20" s="70">
        <v>8972.4183661971801</v>
      </c>
      <c r="O20" s="70">
        <v>8613.4647042253491</v>
      </c>
      <c r="P20" s="70">
        <v>6769.5621631701597</v>
      </c>
      <c r="Q20" s="70">
        <v>6872.8743682983704</v>
      </c>
      <c r="R20" s="70">
        <v>6946.2</v>
      </c>
    </row>
    <row r="21" spans="1:18" x14ac:dyDescent="0.25">
      <c r="A21" s="67">
        <v>14</v>
      </c>
      <c r="B21" s="70" t="str">
        <f>IF(Titelblatt!$E$19="Deutsch",Sprachen!$C23,IF(Titelblatt!$E$19="Français",Sprachen!$D23,Sprachen!$E23))</f>
        <v>Gastgewerbe</v>
      </c>
      <c r="C21" s="70" t="str">
        <f>IF(Titelblatt!$E$19="Deutsch",Sprachen!$C$6,IF(Titelblatt!$E$19="Français",Sprachen!$D$6,Sprachen!$E$6))</f>
        <v>Dienstleistungen</v>
      </c>
      <c r="D21" s="70">
        <v>7233.7645399061003</v>
      </c>
      <c r="E21" s="70">
        <v>6985.0525821596202</v>
      </c>
      <c r="F21" s="70">
        <v>7302.70102816901</v>
      </c>
      <c r="G21" s="70">
        <v>6650.58595305164</v>
      </c>
      <c r="H21" s="70">
        <v>7294.7938262910802</v>
      </c>
      <c r="I21" s="70">
        <v>7197.3071549295801</v>
      </c>
      <c r="J21" s="70">
        <v>7001.8554178403801</v>
      </c>
      <c r="K21" s="70">
        <v>6302.8139624413097</v>
      </c>
      <c r="L21" s="70">
        <v>6472.5437042253498</v>
      </c>
      <c r="M21" s="70">
        <v>6326.5834741784001</v>
      </c>
      <c r="N21" s="70">
        <v>5500.9125117370904</v>
      </c>
      <c r="O21" s="70">
        <v>5278.6623380281699</v>
      </c>
      <c r="P21" s="70">
        <v>4218.7427692307701</v>
      </c>
      <c r="Q21" s="70">
        <v>4331.5696783216799</v>
      </c>
      <c r="R21" s="70">
        <v>4345.5</v>
      </c>
    </row>
    <row r="22" spans="1:18" x14ac:dyDescent="0.25">
      <c r="A22" s="67">
        <v>15</v>
      </c>
      <c r="B22" s="70" t="str">
        <f>IF(Titelblatt!$E$19="Deutsch",Sprachen!$C24,IF(Titelblatt!$E$19="Français",Sprachen!$D24,Sprachen!$E24))</f>
        <v>Kredite und Versicherungen</v>
      </c>
      <c r="C22" s="70" t="str">
        <f>IF(Titelblatt!$E$19="Deutsch",Sprachen!$C$6,IF(Titelblatt!$E$19="Français",Sprachen!$D$6,Sprachen!$E$6))</f>
        <v>Dienstleistungen</v>
      </c>
      <c r="D22" s="70">
        <v>1730.14189201878</v>
      </c>
      <c r="E22" s="70">
        <v>1615.06507042254</v>
      </c>
      <c r="F22" s="70">
        <v>1745.3948450704199</v>
      </c>
      <c r="G22" s="70">
        <v>1469.40427230047</v>
      </c>
      <c r="H22" s="70">
        <v>1605.64028169014</v>
      </c>
      <c r="I22" s="70">
        <v>1476.21667605634</v>
      </c>
      <c r="J22" s="70">
        <v>1671.9566948356801</v>
      </c>
      <c r="K22" s="70">
        <v>1368.09917370892</v>
      </c>
      <c r="L22" s="70">
        <v>1214.5101408450701</v>
      </c>
      <c r="M22" s="70">
        <v>1275.93230046948</v>
      </c>
      <c r="N22" s="70">
        <v>1191.92384976526</v>
      </c>
      <c r="O22" s="70">
        <v>1096.9654647887301</v>
      </c>
      <c r="P22" s="70">
        <v>844.401944055944</v>
      </c>
      <c r="Q22" s="70">
        <v>942.16055944055995</v>
      </c>
      <c r="R22" s="70">
        <v>742.1</v>
      </c>
    </row>
    <row r="23" spans="1:18" x14ac:dyDescent="0.25">
      <c r="A23" s="67">
        <v>16</v>
      </c>
      <c r="B23" s="70" t="str">
        <f>IF(Titelblatt!$E$19="Deutsch",Sprachen!$C25,IF(Titelblatt!$E$19="Français",Sprachen!$D25,Sprachen!$E25))</f>
        <v>Verwaltung</v>
      </c>
      <c r="C23" s="70" t="str">
        <f>IF(Titelblatt!$E$19="Deutsch",Sprachen!$C$6,IF(Titelblatt!$E$19="Français",Sprachen!$D$6,Sprachen!$E$6))</f>
        <v>Dienstleistungen</v>
      </c>
      <c r="D23" s="70">
        <v>2220.4919953051599</v>
      </c>
      <c r="E23" s="70">
        <v>1991.7484319248799</v>
      </c>
      <c r="F23" s="70">
        <v>2052.46673239437</v>
      </c>
      <c r="G23" s="70">
        <v>1892.8579999999999</v>
      </c>
      <c r="H23" s="70">
        <v>1908.0084037558699</v>
      </c>
      <c r="I23" s="70">
        <v>1777.00157746479</v>
      </c>
      <c r="J23" s="70">
        <v>2100.6208356807501</v>
      </c>
      <c r="K23" s="70">
        <v>1164.8084976525799</v>
      </c>
      <c r="L23" s="70">
        <v>2024.0965352112701</v>
      </c>
      <c r="M23" s="70">
        <v>2126.6676995305202</v>
      </c>
      <c r="N23" s="70">
        <v>1848.87914553991</v>
      </c>
      <c r="O23" s="70">
        <v>1770.10656338028</v>
      </c>
      <c r="P23" s="70">
        <v>1365.6155104895099</v>
      </c>
      <c r="Q23" s="70">
        <v>1489.77514219114</v>
      </c>
      <c r="R23" s="70">
        <v>1536.7</v>
      </c>
    </row>
    <row r="24" spans="1:18" x14ac:dyDescent="0.25">
      <c r="A24" s="67">
        <v>17</v>
      </c>
      <c r="B24" s="70" t="str">
        <f>IF(Titelblatt!$E$19="Deutsch",Sprachen!$C26,IF(Titelblatt!$E$19="Français",Sprachen!$D26,Sprachen!$E26))</f>
        <v>Unterricht</v>
      </c>
      <c r="C24" s="70" t="str">
        <f>IF(Titelblatt!$E$19="Deutsch",Sprachen!$C$6,IF(Titelblatt!$E$19="Français",Sprachen!$D$6,Sprachen!$E$6))</f>
        <v>Dienstleistungen</v>
      </c>
      <c r="D24" s="70">
        <v>5028.4996901408404</v>
      </c>
      <c r="E24" s="70">
        <v>4529.83938028169</v>
      </c>
      <c r="F24" s="70">
        <v>4791.8495915492904</v>
      </c>
      <c r="G24" s="70">
        <v>4546.4920093896699</v>
      </c>
      <c r="H24" s="70">
        <v>4937.1323708920199</v>
      </c>
      <c r="I24" s="70">
        <v>4552.2171267605599</v>
      </c>
      <c r="J24" s="70">
        <v>4442.0304037558699</v>
      </c>
      <c r="K24" s="70">
        <v>4521.9101502347403</v>
      </c>
      <c r="L24" s="70">
        <v>3979.5040563380298</v>
      </c>
      <c r="M24" s="70">
        <v>3867.6430985915499</v>
      </c>
      <c r="N24" s="70">
        <v>3894.8911173708898</v>
      </c>
      <c r="O24" s="70">
        <v>3659.7628732394401</v>
      </c>
      <c r="P24" s="70">
        <v>3273.5548857808899</v>
      </c>
      <c r="Q24" s="70">
        <v>3456.4878321678302</v>
      </c>
      <c r="R24" s="70">
        <v>3711.8</v>
      </c>
    </row>
    <row r="25" spans="1:18" x14ac:dyDescent="0.25">
      <c r="A25" s="67">
        <v>18</v>
      </c>
      <c r="B25" s="70" t="str">
        <f>IF(Titelblatt!$E$19="Deutsch",Sprachen!$C27,IF(Titelblatt!$E$19="Français",Sprachen!$D27,Sprachen!$E27))</f>
        <v>Gesundheits- und Sozialwesen</v>
      </c>
      <c r="C25" s="70" t="str">
        <f>IF(Titelblatt!$E$19="Deutsch",Sprachen!$C$6,IF(Titelblatt!$E$19="Français",Sprachen!$D$6,Sprachen!$E$6))</f>
        <v>Dienstleistungen</v>
      </c>
      <c r="D25" s="70">
        <v>4917.1774507042201</v>
      </c>
      <c r="E25" s="70">
        <v>4387.08546478873</v>
      </c>
      <c r="F25" s="70">
        <v>4246.7128732394403</v>
      </c>
      <c r="G25" s="70">
        <v>4957.5925821596202</v>
      </c>
      <c r="H25" s="70">
        <v>5268.5986384976504</v>
      </c>
      <c r="I25" s="70">
        <v>5085.2744788732398</v>
      </c>
      <c r="J25" s="70">
        <v>4839.0910234741796</v>
      </c>
      <c r="K25" s="70">
        <v>4820.1360563380304</v>
      </c>
      <c r="L25" s="70">
        <v>4562.4970422535198</v>
      </c>
      <c r="M25" s="70">
        <v>4239.0486384976502</v>
      </c>
      <c r="N25" s="70">
        <v>4496.4216525821603</v>
      </c>
      <c r="O25" s="70">
        <v>4135.9505915493</v>
      </c>
      <c r="P25" s="70">
        <v>2955.5716503496501</v>
      </c>
      <c r="Q25" s="70">
        <v>3038.052997669</v>
      </c>
      <c r="R25" s="70">
        <v>3133.7</v>
      </c>
    </row>
    <row r="26" spans="1:18" x14ac:dyDescent="0.25">
      <c r="A26" s="67">
        <v>19</v>
      </c>
      <c r="B26" s="70" t="str">
        <f>IF(Titelblatt!$E$19="Deutsch",Sprachen!$C28,IF(Titelblatt!$E$19="Français",Sprachen!$D28,Sprachen!$E28))</f>
        <v>Andere Dienstleistungen</v>
      </c>
      <c r="C26" s="70" t="str">
        <f>IF(Titelblatt!$E$19="Deutsch",Sprachen!$C$6,IF(Titelblatt!$E$19="Français",Sprachen!$D$6,Sprachen!$E$6))</f>
        <v>Dienstleistungen</v>
      </c>
      <c r="D26" s="70">
        <v>11098.8682910798</v>
      </c>
      <c r="E26" s="70">
        <v>11588.280807511699</v>
      </c>
      <c r="F26" s="70">
        <v>12214.4592676056</v>
      </c>
      <c r="G26" s="70">
        <v>12367.642084507001</v>
      </c>
      <c r="H26" s="70">
        <v>12080.6819953052</v>
      </c>
      <c r="I26" s="70">
        <v>11856.203943662</v>
      </c>
      <c r="J26" s="70">
        <v>11216.5411267606</v>
      </c>
      <c r="K26" s="70">
        <v>10526.437981220701</v>
      </c>
      <c r="L26" s="70">
        <v>9508.2767746478894</v>
      </c>
      <c r="M26" s="70">
        <v>8422.8290140845093</v>
      </c>
      <c r="N26" s="70">
        <v>7884.3581455399099</v>
      </c>
      <c r="O26" s="70">
        <v>7713.2313802816898</v>
      </c>
      <c r="P26" s="70">
        <v>5101.7586759906799</v>
      </c>
      <c r="Q26" s="70">
        <v>5747.5192540792596</v>
      </c>
      <c r="R26" s="70">
        <v>6611.2</v>
      </c>
    </row>
  </sheetData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2A8633"/>
  </sheetPr>
  <dimension ref="A1:R26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5" sqref="D5"/>
    </sheetView>
  </sheetViews>
  <sheetFormatPr baseColWidth="10" defaultRowHeight="15" x14ac:dyDescent="0.25"/>
  <cols>
    <col min="1" max="1" width="14.7109375" customWidth="1"/>
    <col min="2" max="2" width="29.28515625" customWidth="1"/>
    <col min="3" max="3" width="16.5703125" customWidth="1"/>
  </cols>
  <sheetData>
    <row r="1" spans="1:18" ht="18.75" customHeight="1" x14ac:dyDescent="0.3">
      <c r="A1" s="69" t="str">
        <f>IF(Titelblatt!$E$19="Deutsch",Sprachen!$C$64,IF(Titelblatt!$E$19="Français",Sprachen!$D$64,Sprachen!$E$64))</f>
        <v>Heizöl mittel und schwer</v>
      </c>
    </row>
    <row r="2" spans="1:18" x14ac:dyDescent="0.25">
      <c r="A2" t="str">
        <f>IF(Titelblatt!$E$19="Deutsch",Sprachen!$C$30,IF(Titelblatt!$E$19="Français",Sprachen!$D$30,Sprachen!$E$30))</f>
        <v>Vollerhobene Daten [TJ]</v>
      </c>
    </row>
    <row r="4" spans="1:18" x14ac:dyDescent="0.25">
      <c r="A4" s="68" t="str">
        <f>IF(Titelblatt!$E$19="Deutsch",Sprachen!$C2,IF(Titelblatt!$E$19="Français",Sprachen!$D2,Sprachen!$E2))</f>
        <v>BranchenNr.</v>
      </c>
      <c r="B4" s="68" t="str">
        <f>IF(Titelblatt!$E$19="Deutsch",Sprachen!$C3,IF(Titelblatt!$E$19="Français",Sprachen!$D3,Sprachen!$E3))</f>
        <v>Branchenname</v>
      </c>
      <c r="C4" s="68" t="str">
        <f>IF(Titelblatt!$E$19="Deutsch",Sprachen!$C4,IF(Titelblatt!$E$19="Français",Sprachen!$D4,Sprachen!$E4))</f>
        <v>Sektor</v>
      </c>
      <c r="D4" s="72">
        <v>1999</v>
      </c>
      <c r="E4" s="72">
        <v>2000</v>
      </c>
      <c r="F4" s="72">
        <v>2001</v>
      </c>
      <c r="G4" s="72">
        <v>2002</v>
      </c>
      <c r="H4" s="72">
        <v>2003</v>
      </c>
      <c r="I4" s="72">
        <v>2004</v>
      </c>
      <c r="J4" s="72">
        <v>2005</v>
      </c>
      <c r="K4" s="72">
        <v>2006</v>
      </c>
      <c r="L4" s="72">
        <v>2007</v>
      </c>
      <c r="M4" s="72">
        <v>2008</v>
      </c>
      <c r="N4" s="72">
        <v>2009</v>
      </c>
      <c r="O4" s="72">
        <v>2010</v>
      </c>
      <c r="P4" s="72">
        <v>2011</v>
      </c>
      <c r="Q4" s="72">
        <v>2012</v>
      </c>
      <c r="R4" s="72">
        <v>2013</v>
      </c>
    </row>
    <row r="5" spans="1:18" x14ac:dyDescent="0.25">
      <c r="A5" s="71" t="s">
        <v>3</v>
      </c>
      <c r="B5" s="71" t="str">
        <f>IF(Titelblatt!$E$19="Deutsch",Sprachen!$C7,IF(Titelblatt!$E$19="Français",Sprachen!$D7,Sprachen!$E7))</f>
        <v>Total</v>
      </c>
      <c r="C5" s="71"/>
      <c r="D5" s="71"/>
      <c r="E5" s="71"/>
      <c r="F5" s="71"/>
      <c r="G5" s="71">
        <v>5049.2504861675998</v>
      </c>
      <c r="H5" s="71">
        <v>5049.6875490275997</v>
      </c>
      <c r="I5" s="71">
        <v>5534.8079821128003</v>
      </c>
      <c r="J5" s="71">
        <v>5321</v>
      </c>
      <c r="K5" s="71">
        <v>4922.0859697896003</v>
      </c>
      <c r="L5" s="71">
        <v>4437.9890444087996</v>
      </c>
      <c r="M5" s="71">
        <v>3684.8143994975999</v>
      </c>
      <c r="N5" s="71">
        <v>3009.1824583776001</v>
      </c>
      <c r="O5" s="71">
        <v>1983.2709773987999</v>
      </c>
      <c r="P5" s="71">
        <v>1552.0981030703999</v>
      </c>
      <c r="Q5" s="71">
        <v>1630.9731208057201</v>
      </c>
      <c r="R5" s="71">
        <v>986.46278053319998</v>
      </c>
    </row>
    <row r="6" spans="1:18" x14ac:dyDescent="0.25">
      <c r="A6" s="71" t="s">
        <v>5</v>
      </c>
      <c r="B6" s="71" t="str">
        <f>IF(Titelblatt!$E$19="Deutsch",Sprachen!$C8,IF(Titelblatt!$E$19="Français",Sprachen!$D8,Sprachen!$E8))</f>
        <v>Total (Industrie)</v>
      </c>
      <c r="C6" s="71"/>
      <c r="D6" s="71"/>
      <c r="E6" s="71"/>
      <c r="F6" s="71"/>
      <c r="G6" s="71">
        <v>5049.2504861675998</v>
      </c>
      <c r="H6" s="71">
        <v>5049.3424078044</v>
      </c>
      <c r="I6" s="71">
        <v>5534.8079821128003</v>
      </c>
      <c r="J6" s="71">
        <v>5321</v>
      </c>
      <c r="K6" s="71">
        <v>4921.9196090304004</v>
      </c>
      <c r="L6" s="71">
        <v>4437.9890444087996</v>
      </c>
      <c r="M6" s="71">
        <v>3684.8143994975999</v>
      </c>
      <c r="N6" s="71">
        <v>3009.1824583776001</v>
      </c>
      <c r="O6" s="71">
        <v>1983.2709773987999</v>
      </c>
      <c r="P6" s="71">
        <v>1552.0981030703999</v>
      </c>
      <c r="Q6" s="71">
        <v>1630.9731208057201</v>
      </c>
      <c r="R6" s="71">
        <v>986.46278053319998</v>
      </c>
    </row>
    <row r="7" spans="1:18" x14ac:dyDescent="0.25">
      <c r="A7" s="67">
        <v>1</v>
      </c>
      <c r="B7" s="70" t="str">
        <f>IF(Titelblatt!$E$19="Deutsch",Sprachen!$C9,IF(Titelblatt!$E$19="Français",Sprachen!$D9,Sprachen!$E9))</f>
        <v>Nahrungsmittel</v>
      </c>
      <c r="C7" s="70" t="str">
        <f>IF(Titelblatt!$E$19="Deutsch",Sprachen!$C$5,IF(Titelblatt!$E$19="Français",Sprachen!$D$5,Sprachen!$E$5))</f>
        <v>Industrie</v>
      </c>
      <c r="D7" s="70"/>
      <c r="E7" s="70"/>
      <c r="F7" s="70"/>
      <c r="G7" s="70">
        <v>34.817376704399997</v>
      </c>
      <c r="H7" s="70">
        <v>26.382103059599999</v>
      </c>
      <c r="I7" s="70">
        <v>26.109185979599999</v>
      </c>
      <c r="J7" s="70">
        <v>0</v>
      </c>
      <c r="K7" s="70">
        <v>0</v>
      </c>
      <c r="L7" s="70">
        <v>0</v>
      </c>
      <c r="M7" s="70">
        <v>0</v>
      </c>
      <c r="N7" s="70">
        <v>0</v>
      </c>
      <c r="O7" s="70">
        <v>0</v>
      </c>
      <c r="P7" s="70">
        <v>0</v>
      </c>
      <c r="Q7" s="70">
        <v>0</v>
      </c>
      <c r="R7" s="70">
        <v>0</v>
      </c>
    </row>
    <row r="8" spans="1:18" x14ac:dyDescent="0.25">
      <c r="A8" s="67">
        <v>2</v>
      </c>
      <c r="B8" s="70" t="str">
        <f>IF(Titelblatt!$E$19="Deutsch",Sprachen!$C10,IF(Titelblatt!$E$19="Français",Sprachen!$D10,Sprachen!$E10))</f>
        <v>Textil und Leder</v>
      </c>
      <c r="C8" s="70" t="str">
        <f>IF(Titelblatt!$E$19="Deutsch",Sprachen!$C$5,IF(Titelblatt!$E$19="Français",Sprachen!$D$5,Sprachen!$E$5))</f>
        <v>Industrie</v>
      </c>
      <c r="D8" s="70"/>
      <c r="E8" s="70"/>
      <c r="F8" s="70"/>
      <c r="G8" s="70">
        <v>16.8518781792</v>
      </c>
      <c r="H8" s="70">
        <v>30.9502998936</v>
      </c>
      <c r="I8" s="70">
        <v>19.1003984928</v>
      </c>
      <c r="J8" s="70">
        <v>19</v>
      </c>
      <c r="K8" s="70">
        <v>18.185374763999999</v>
      </c>
      <c r="L8" s="70">
        <v>17.466495353999999</v>
      </c>
      <c r="M8" s="70">
        <v>16.849663199999998</v>
      </c>
      <c r="N8" s="70">
        <v>18.0362592</v>
      </c>
      <c r="O8" s="70">
        <v>15.16074156</v>
      </c>
      <c r="P8" s="70">
        <v>11.833724141999999</v>
      </c>
      <c r="Q8" s="70">
        <v>12.1945284324</v>
      </c>
      <c r="R8" s="70">
        <v>8.0016123599999993</v>
      </c>
    </row>
    <row r="9" spans="1:18" x14ac:dyDescent="0.25">
      <c r="A9" s="67">
        <v>3</v>
      </c>
      <c r="B9" s="70" t="str">
        <f>IF(Titelblatt!$E$19="Deutsch",Sprachen!$C11,IF(Titelblatt!$E$19="Français",Sprachen!$D11,Sprachen!$E11))</f>
        <v>Papier und Druck</v>
      </c>
      <c r="C9" s="70" t="str">
        <f>IF(Titelblatt!$E$19="Deutsch",Sprachen!$C$5,IF(Titelblatt!$E$19="Français",Sprachen!$D$5,Sprachen!$E$5))</f>
        <v>Industrie</v>
      </c>
      <c r="D9" s="70"/>
      <c r="E9" s="70"/>
      <c r="F9" s="70"/>
      <c r="G9" s="70">
        <v>2663.2779375240002</v>
      </c>
      <c r="H9" s="70">
        <v>2523.0146565564</v>
      </c>
      <c r="I9" s="70">
        <v>2554.0628901731998</v>
      </c>
      <c r="J9" s="70">
        <v>2644</v>
      </c>
      <c r="K9" s="70">
        <v>2997.5625588347998</v>
      </c>
      <c r="L9" s="70">
        <v>2567.5996168943998</v>
      </c>
      <c r="M9" s="70">
        <v>1862.4362282712</v>
      </c>
      <c r="N9" s="70">
        <v>1369.1490086628</v>
      </c>
      <c r="O9" s="70">
        <v>248.19344261640001</v>
      </c>
      <c r="P9" s="70">
        <v>162.244062144</v>
      </c>
      <c r="Q9" s="70">
        <v>69.021243723599994</v>
      </c>
      <c r="R9" s="70">
        <v>45.626277434400002</v>
      </c>
    </row>
    <row r="10" spans="1:18" x14ac:dyDescent="0.25">
      <c r="A10" s="67">
        <v>4</v>
      </c>
      <c r="B10" s="70" t="str">
        <f>IF(Titelblatt!$E$19="Deutsch",Sprachen!$C12,IF(Titelblatt!$E$19="Français",Sprachen!$D12,Sprachen!$E12))</f>
        <v>Chemie und Pharma</v>
      </c>
      <c r="C10" s="70" t="str">
        <f>IF(Titelblatt!$E$19="Deutsch",Sprachen!$C$5,IF(Titelblatt!$E$19="Français",Sprachen!$D$5,Sprachen!$E$5))</f>
        <v>Industrie</v>
      </c>
      <c r="D10" s="70"/>
      <c r="E10" s="70"/>
      <c r="F10" s="70"/>
      <c r="G10" s="70">
        <v>91.432601035199994</v>
      </c>
      <c r="H10" s="70">
        <v>86.562494625599996</v>
      </c>
      <c r="I10" s="70">
        <v>82.470557872800001</v>
      </c>
      <c r="J10" s="70">
        <v>41</v>
      </c>
      <c r="K10" s="70">
        <v>64.782327279599997</v>
      </c>
      <c r="L10" s="70">
        <v>6.8155305516000002</v>
      </c>
      <c r="M10" s="70">
        <v>78.174012416400004</v>
      </c>
      <c r="N10" s="70">
        <v>100.4006958372</v>
      </c>
      <c r="O10" s="70">
        <v>58.637935425599998</v>
      </c>
      <c r="P10" s="70">
        <v>121.33240748999999</v>
      </c>
      <c r="Q10" s="70">
        <v>91.447077506400007</v>
      </c>
      <c r="R10" s="70">
        <v>103.9863911832</v>
      </c>
    </row>
    <row r="11" spans="1:18" x14ac:dyDescent="0.25">
      <c r="A11" s="67">
        <v>5</v>
      </c>
      <c r="B11" s="70" t="str">
        <f>IF(Titelblatt!$E$19="Deutsch",Sprachen!$C13,IF(Titelblatt!$E$19="Français",Sprachen!$D13,Sprachen!$E13))</f>
        <v>Zement und Beton</v>
      </c>
      <c r="C11" s="70" t="str">
        <f>IF(Titelblatt!$E$19="Deutsch",Sprachen!$C$5,IF(Titelblatt!$E$19="Français",Sprachen!$D$5,Sprachen!$E$5))</f>
        <v>Industrie</v>
      </c>
      <c r="D11" s="70"/>
      <c r="E11" s="70"/>
      <c r="F11" s="70"/>
      <c r="G11" s="70">
        <v>1513.2809881224</v>
      </c>
      <c r="H11" s="70">
        <v>1753.8490484172</v>
      </c>
      <c r="I11" s="70">
        <v>2191.1385482532</v>
      </c>
      <c r="J11" s="70">
        <v>1972</v>
      </c>
      <c r="K11" s="70">
        <v>1478.4968321280001</v>
      </c>
      <c r="L11" s="70">
        <v>1335.1036708692</v>
      </c>
      <c r="M11" s="70">
        <v>1165.7804165424</v>
      </c>
      <c r="N11" s="70">
        <v>957.24803550239994</v>
      </c>
      <c r="O11" s="70">
        <v>1042.3466661959999</v>
      </c>
      <c r="P11" s="70">
        <v>677.8428463404</v>
      </c>
      <c r="Q11" s="70">
        <v>851.6946651948</v>
      </c>
      <c r="R11" s="70">
        <v>457.44177612959999</v>
      </c>
    </row>
    <row r="12" spans="1:18" x14ac:dyDescent="0.25">
      <c r="A12" s="67">
        <v>6</v>
      </c>
      <c r="B12" s="70" t="str">
        <f>IF(Titelblatt!$E$19="Deutsch",Sprachen!$C14,IF(Titelblatt!$E$19="Français",Sprachen!$D14,Sprachen!$E14))</f>
        <v>Andere Nicht-Eisen-Mineralien</v>
      </c>
      <c r="C12" s="70" t="str">
        <f>IF(Titelblatt!$E$19="Deutsch",Sprachen!$C$5,IF(Titelblatt!$E$19="Français",Sprachen!$D$5,Sprachen!$E$5))</f>
        <v>Industrie</v>
      </c>
      <c r="D12" s="70"/>
      <c r="E12" s="70"/>
      <c r="F12" s="70"/>
      <c r="G12" s="70">
        <v>587.13161656679995</v>
      </c>
      <c r="H12" s="70">
        <v>590.45123753639996</v>
      </c>
      <c r="I12" s="70">
        <v>571.33739095559997</v>
      </c>
      <c r="J12" s="70">
        <v>567</v>
      </c>
      <c r="K12" s="70">
        <v>269.38479590399999</v>
      </c>
      <c r="L12" s="70">
        <v>388.61125793640002</v>
      </c>
      <c r="M12" s="70">
        <v>410.90522135039998</v>
      </c>
      <c r="N12" s="70">
        <v>409.58552883239997</v>
      </c>
      <c r="O12" s="70">
        <v>449.46492407279999</v>
      </c>
      <c r="P12" s="70">
        <v>414.6606790308</v>
      </c>
      <c r="Q12" s="70">
        <v>442.21941068400002</v>
      </c>
      <c r="R12" s="70">
        <v>294.55714991159999</v>
      </c>
    </row>
    <row r="13" spans="1:18" x14ac:dyDescent="0.25">
      <c r="A13" s="67">
        <v>7</v>
      </c>
      <c r="B13" s="70" t="str">
        <f>IF(Titelblatt!$E$19="Deutsch",Sprachen!$C15,IF(Titelblatt!$E$19="Français",Sprachen!$D15,Sprachen!$E15))</f>
        <v>Metall und Eisen</v>
      </c>
      <c r="C13" s="70" t="str">
        <f>IF(Titelblatt!$E$19="Deutsch",Sprachen!$C$5,IF(Titelblatt!$E$19="Français",Sprachen!$D$5,Sprachen!$E$5))</f>
        <v>Industrie</v>
      </c>
      <c r="D13" s="70"/>
      <c r="E13" s="70"/>
      <c r="F13" s="70"/>
      <c r="G13" s="70">
        <v>3.0113433288000002</v>
      </c>
      <c r="H13" s="70">
        <v>1.3025659824</v>
      </c>
      <c r="I13" s="70">
        <v>48.643909721999997</v>
      </c>
      <c r="J13" s="70">
        <v>45</v>
      </c>
      <c r="K13" s="70">
        <v>47.270029319999999</v>
      </c>
      <c r="L13" s="70">
        <v>42.832160279999997</v>
      </c>
      <c r="M13" s="70">
        <v>49.959646919999997</v>
      </c>
      <c r="N13" s="70">
        <v>43.461056159999998</v>
      </c>
      <c r="O13" s="70">
        <v>45.100536300000002</v>
      </c>
      <c r="P13" s="70">
        <v>43.745839199999999</v>
      </c>
      <c r="Q13" s="70">
        <v>0</v>
      </c>
      <c r="R13" s="70">
        <v>0</v>
      </c>
    </row>
    <row r="14" spans="1:18" x14ac:dyDescent="0.25">
      <c r="A14" s="67">
        <v>8</v>
      </c>
      <c r="B14" s="70" t="str">
        <f>IF(Titelblatt!$E$19="Deutsch",Sprachen!$C16,IF(Titelblatt!$E$19="Français",Sprachen!$D16,Sprachen!$E16))</f>
        <v>Nicht-Eisen-Metalle</v>
      </c>
      <c r="C14" s="70" t="str">
        <f>IF(Titelblatt!$E$19="Deutsch",Sprachen!$C$5,IF(Titelblatt!$E$19="Français",Sprachen!$D$5,Sprachen!$E$5))</f>
        <v>Industrie</v>
      </c>
      <c r="D14" s="70"/>
      <c r="E14" s="70"/>
      <c r="F14" s="70"/>
      <c r="G14" s="70">
        <v>43.259769925199997</v>
      </c>
      <c r="H14" s="70">
        <v>0</v>
      </c>
      <c r="I14" s="70">
        <v>0</v>
      </c>
      <c r="J14" s="70">
        <v>0</v>
      </c>
      <c r="K14" s="70">
        <v>0</v>
      </c>
      <c r="L14" s="70">
        <v>0</v>
      </c>
      <c r="M14" s="70">
        <v>1.9776599999999998E-2</v>
      </c>
      <c r="N14" s="70">
        <v>1.9776599999999998E-2</v>
      </c>
      <c r="O14" s="70">
        <v>2.1754260000000001E-2</v>
      </c>
      <c r="P14" s="70">
        <v>2.373192E-2</v>
      </c>
      <c r="Q14" s="70">
        <v>43.745839199999999</v>
      </c>
      <c r="R14" s="70">
        <v>43.745839199999999</v>
      </c>
    </row>
    <row r="15" spans="1:18" x14ac:dyDescent="0.25">
      <c r="A15" s="67">
        <v>9</v>
      </c>
      <c r="B15" s="70" t="str">
        <f>IF(Titelblatt!$E$19="Deutsch",Sprachen!$C17,IF(Titelblatt!$E$19="Français",Sprachen!$D17,Sprachen!$E17))</f>
        <v>Metall und Geräte</v>
      </c>
      <c r="C15" s="70" t="str">
        <f>IF(Titelblatt!$E$19="Deutsch",Sprachen!$C$5,IF(Titelblatt!$E$19="Français",Sprachen!$D$5,Sprachen!$E$5))</f>
        <v>Industrie</v>
      </c>
      <c r="D15" s="70"/>
      <c r="E15" s="70"/>
      <c r="F15" s="70"/>
      <c r="G15" s="70">
        <v>40.5276326352</v>
      </c>
      <c r="H15" s="70">
        <v>17.682297613199999</v>
      </c>
      <c r="I15" s="70">
        <v>13.188816773999999</v>
      </c>
      <c r="J15" s="70">
        <v>10</v>
      </c>
      <c r="K15" s="70">
        <v>3.164256</v>
      </c>
      <c r="L15" s="70">
        <v>9.2158955999999996</v>
      </c>
      <c r="M15" s="70">
        <v>10.362938400000001</v>
      </c>
      <c r="N15" s="70">
        <v>20.205396241199999</v>
      </c>
      <c r="O15" s="70">
        <v>14.448348874800001</v>
      </c>
      <c r="P15" s="70">
        <v>12.932512038</v>
      </c>
      <c r="Q15" s="70">
        <v>14.0141338452</v>
      </c>
      <c r="R15" s="70">
        <v>11.250591314399999</v>
      </c>
    </row>
    <row r="16" spans="1:18" x14ac:dyDescent="0.25">
      <c r="A16" s="67">
        <v>10</v>
      </c>
      <c r="B16" s="70" t="str">
        <f>IF(Titelblatt!$E$19="Deutsch",Sprachen!$C18,IF(Titelblatt!$E$19="Français",Sprachen!$D18,Sprachen!$E18))</f>
        <v>Maschinen</v>
      </c>
      <c r="C16" s="70" t="str">
        <f>IF(Titelblatt!$E$19="Deutsch",Sprachen!$C$5,IF(Titelblatt!$E$19="Français",Sprachen!$D$5,Sprachen!$E$5))</f>
        <v>Industrie</v>
      </c>
      <c r="D16" s="70"/>
      <c r="E16" s="70"/>
      <c r="F16" s="70"/>
      <c r="G16" s="70">
        <v>11.5108909236</v>
      </c>
      <c r="H16" s="70">
        <v>0.63285119999999995</v>
      </c>
      <c r="I16" s="70">
        <v>0.52210224000000005</v>
      </c>
      <c r="J16" s="70">
        <v>0</v>
      </c>
      <c r="K16" s="70">
        <v>0</v>
      </c>
      <c r="L16" s="70">
        <v>0</v>
      </c>
      <c r="M16" s="70">
        <v>1.0758470399999999E-2</v>
      </c>
      <c r="N16" s="70">
        <v>0</v>
      </c>
      <c r="O16" s="70">
        <v>0</v>
      </c>
      <c r="P16" s="70">
        <v>0</v>
      </c>
      <c r="Q16" s="70">
        <v>0</v>
      </c>
      <c r="R16" s="70">
        <v>0</v>
      </c>
    </row>
    <row r="17" spans="1:18" x14ac:dyDescent="0.25">
      <c r="A17" s="67">
        <v>11</v>
      </c>
      <c r="B17" s="70" t="str">
        <f>IF(Titelblatt!$E$19="Deutsch",Sprachen!$C19,IF(Titelblatt!$E$19="Français",Sprachen!$D19,Sprachen!$E19))</f>
        <v>Andere Industrien</v>
      </c>
      <c r="C17" s="70" t="str">
        <f>IF(Titelblatt!$E$19="Deutsch",Sprachen!$C$5,IF(Titelblatt!$E$19="Français",Sprachen!$D$5,Sprachen!$E$5))</f>
        <v>Industrie</v>
      </c>
      <c r="D17" s="70"/>
      <c r="E17" s="70"/>
      <c r="F17" s="70"/>
      <c r="G17" s="70">
        <v>42.120716871600003</v>
      </c>
      <c r="H17" s="70">
        <v>10.7022257496</v>
      </c>
      <c r="I17" s="70">
        <v>15.936379812</v>
      </c>
      <c r="J17" s="70">
        <v>23</v>
      </c>
      <c r="K17" s="70">
        <v>43.073434800000001</v>
      </c>
      <c r="L17" s="70">
        <v>70.107611914800003</v>
      </c>
      <c r="M17" s="70">
        <v>90.236551820399995</v>
      </c>
      <c r="N17" s="70">
        <v>91.0767013416</v>
      </c>
      <c r="O17" s="70">
        <v>109.89662809319999</v>
      </c>
      <c r="P17" s="70">
        <v>107.48230076519999</v>
      </c>
      <c r="Q17" s="70">
        <v>106.63087858199999</v>
      </c>
      <c r="R17" s="70">
        <v>21.853142999999999</v>
      </c>
    </row>
    <row r="18" spans="1:18" x14ac:dyDescent="0.25">
      <c r="A18" s="67">
        <v>12</v>
      </c>
      <c r="B18" s="70" t="str">
        <f>IF(Titelblatt!$E$19="Deutsch",Sprachen!$C20,IF(Titelblatt!$E$19="Français",Sprachen!$D20,Sprachen!$E20))</f>
        <v>Bau</v>
      </c>
      <c r="C18" s="70" t="str">
        <f>IF(Titelblatt!$E$19="Deutsch",Sprachen!$C$5,IF(Titelblatt!$E$19="Français",Sprachen!$D$5,Sprachen!$E$5))</f>
        <v>Industrie</v>
      </c>
      <c r="D18" s="70"/>
      <c r="E18" s="70"/>
      <c r="F18" s="70"/>
      <c r="G18" s="70">
        <v>2.0277343511999999</v>
      </c>
      <c r="H18" s="70">
        <v>7.8126271703999999</v>
      </c>
      <c r="I18" s="70">
        <v>12.2978018376</v>
      </c>
      <c r="J18" s="70">
        <v>0</v>
      </c>
      <c r="K18" s="70">
        <v>0</v>
      </c>
      <c r="L18" s="70">
        <v>0.23680500839999999</v>
      </c>
      <c r="M18" s="70">
        <v>7.9185506399999994E-2</v>
      </c>
      <c r="N18" s="70">
        <v>0</v>
      </c>
      <c r="O18" s="70">
        <v>0</v>
      </c>
      <c r="P18" s="70">
        <v>0</v>
      </c>
      <c r="Q18" s="70">
        <v>5.3436373199999996E-3</v>
      </c>
      <c r="R18" s="70">
        <v>0</v>
      </c>
    </row>
    <row r="19" spans="1:18" x14ac:dyDescent="0.25">
      <c r="A19" s="71" t="s">
        <v>20</v>
      </c>
      <c r="B19" s="71" t="str">
        <f>IF(Titelblatt!$E$19="Deutsch",Sprachen!$C21,IF(Titelblatt!$E$19="Français",Sprachen!$D21,Sprachen!$E21))</f>
        <v>Total (Dienstleistungen)</v>
      </c>
      <c r="C19" s="71"/>
      <c r="D19" s="71"/>
      <c r="E19" s="71"/>
      <c r="F19" s="71"/>
      <c r="G19" s="71">
        <v>0</v>
      </c>
      <c r="H19" s="71">
        <v>0.34514122320000001</v>
      </c>
      <c r="I19" s="71">
        <v>0</v>
      </c>
      <c r="J19" s="71">
        <v>0</v>
      </c>
      <c r="K19" s="71">
        <v>0.16636075920000001</v>
      </c>
      <c r="L19" s="71">
        <v>0</v>
      </c>
      <c r="M19" s="71">
        <v>0</v>
      </c>
      <c r="N19" s="71">
        <v>0</v>
      </c>
      <c r="O19" s="71">
        <v>0</v>
      </c>
      <c r="P19" s="71">
        <v>0</v>
      </c>
      <c r="Q19" s="71">
        <v>0</v>
      </c>
      <c r="R19" s="71">
        <v>0</v>
      </c>
    </row>
    <row r="20" spans="1:18" x14ac:dyDescent="0.25">
      <c r="A20" s="67">
        <v>13</v>
      </c>
      <c r="B20" s="70" t="str">
        <f>IF(Titelblatt!$E$19="Deutsch",Sprachen!$C22,IF(Titelblatt!$E$19="Français",Sprachen!$D22,Sprachen!$E22))</f>
        <v>Handel</v>
      </c>
      <c r="C20" s="70" t="str">
        <f>IF(Titelblatt!$E$19="Deutsch",Sprachen!$C$6,IF(Titelblatt!$E$19="Français",Sprachen!$D$6,Sprachen!$E$6))</f>
        <v>Dienstleistungen</v>
      </c>
      <c r="D20" s="70"/>
      <c r="E20" s="70"/>
      <c r="F20" s="70"/>
      <c r="G20" s="70">
        <v>0</v>
      </c>
      <c r="H20" s="70">
        <v>0</v>
      </c>
      <c r="I20" s="70">
        <v>0</v>
      </c>
      <c r="J20" s="70">
        <v>0</v>
      </c>
      <c r="K20" s="70">
        <v>0</v>
      </c>
      <c r="L20" s="70">
        <v>0</v>
      </c>
      <c r="M20" s="70">
        <v>0</v>
      </c>
      <c r="N20" s="70">
        <v>0</v>
      </c>
      <c r="O20" s="70">
        <v>0</v>
      </c>
      <c r="P20" s="70">
        <v>0</v>
      </c>
      <c r="Q20" s="70">
        <v>0</v>
      </c>
      <c r="R20" s="70">
        <v>0</v>
      </c>
    </row>
    <row r="21" spans="1:18" x14ac:dyDescent="0.25">
      <c r="A21" s="67">
        <v>14</v>
      </c>
      <c r="B21" s="70" t="str">
        <f>IF(Titelblatt!$E$19="Deutsch",Sprachen!$C23,IF(Titelblatt!$E$19="Français",Sprachen!$D23,Sprachen!$E23))</f>
        <v>Gastgewerbe</v>
      </c>
      <c r="C21" s="70" t="str">
        <f>IF(Titelblatt!$E$19="Deutsch",Sprachen!$C$6,IF(Titelblatt!$E$19="Français",Sprachen!$D$6,Sprachen!$E$6))</f>
        <v>Dienstleistungen</v>
      </c>
      <c r="D21" s="70"/>
      <c r="E21" s="70"/>
      <c r="F21" s="70"/>
      <c r="G21" s="70">
        <v>0</v>
      </c>
      <c r="H21" s="70">
        <v>0.32615568719999999</v>
      </c>
      <c r="I21" s="70">
        <v>0</v>
      </c>
      <c r="J21" s="70">
        <v>0</v>
      </c>
      <c r="K21" s="70">
        <v>0</v>
      </c>
      <c r="L21" s="70">
        <v>0</v>
      </c>
      <c r="M21" s="70">
        <v>0</v>
      </c>
      <c r="N21" s="70">
        <v>0</v>
      </c>
      <c r="O21" s="70">
        <v>0</v>
      </c>
      <c r="P21" s="70">
        <v>0</v>
      </c>
      <c r="Q21" s="70">
        <v>0</v>
      </c>
      <c r="R21" s="70">
        <v>0</v>
      </c>
    </row>
    <row r="22" spans="1:18" x14ac:dyDescent="0.25">
      <c r="A22" s="67">
        <v>15</v>
      </c>
      <c r="B22" s="70" t="str">
        <f>IF(Titelblatt!$E$19="Deutsch",Sprachen!$C24,IF(Titelblatt!$E$19="Français",Sprachen!$D24,Sprachen!$E24))</f>
        <v>Kredite und Versicherungen</v>
      </c>
      <c r="C22" s="70" t="str">
        <f>IF(Titelblatt!$E$19="Deutsch",Sprachen!$C$6,IF(Titelblatt!$E$19="Français",Sprachen!$D$6,Sprachen!$E$6))</f>
        <v>Dienstleistungen</v>
      </c>
      <c r="D22" s="70"/>
      <c r="E22" s="70"/>
      <c r="F22" s="70"/>
      <c r="G22" s="70">
        <v>0</v>
      </c>
      <c r="H22" s="70">
        <v>0</v>
      </c>
      <c r="I22" s="70">
        <v>0</v>
      </c>
      <c r="J22" s="70">
        <v>0</v>
      </c>
      <c r="K22" s="70">
        <v>0</v>
      </c>
      <c r="L22" s="70">
        <v>0</v>
      </c>
      <c r="M22" s="70">
        <v>0</v>
      </c>
      <c r="N22" s="70">
        <v>0</v>
      </c>
      <c r="O22" s="70">
        <v>0</v>
      </c>
      <c r="P22" s="70">
        <v>0</v>
      </c>
      <c r="Q22" s="70">
        <v>0</v>
      </c>
      <c r="R22" s="70">
        <v>0</v>
      </c>
    </row>
    <row r="23" spans="1:18" x14ac:dyDescent="0.25">
      <c r="A23" s="67">
        <v>16</v>
      </c>
      <c r="B23" s="70" t="str">
        <f>IF(Titelblatt!$E$19="Deutsch",Sprachen!$C25,IF(Titelblatt!$E$19="Français",Sprachen!$D25,Sprachen!$E25))</f>
        <v>Verwaltung</v>
      </c>
      <c r="C23" s="70" t="str">
        <f>IF(Titelblatt!$E$19="Deutsch",Sprachen!$C$6,IF(Titelblatt!$E$19="Français",Sprachen!$D$6,Sprachen!$E$6))</f>
        <v>Dienstleistungen</v>
      </c>
      <c r="D23" s="70"/>
      <c r="E23" s="70"/>
      <c r="F23" s="70"/>
      <c r="G23" s="70">
        <v>0</v>
      </c>
      <c r="H23" s="70">
        <v>0</v>
      </c>
      <c r="I23" s="70">
        <v>0</v>
      </c>
      <c r="J23" s="70">
        <v>0</v>
      </c>
      <c r="K23" s="70">
        <v>0</v>
      </c>
      <c r="L23" s="70">
        <v>0</v>
      </c>
      <c r="M23" s="70">
        <v>0</v>
      </c>
      <c r="N23" s="70">
        <v>0</v>
      </c>
      <c r="O23" s="70">
        <v>0</v>
      </c>
      <c r="P23" s="70">
        <v>0</v>
      </c>
      <c r="Q23" s="70">
        <v>0</v>
      </c>
      <c r="R23" s="70">
        <v>0</v>
      </c>
    </row>
    <row r="24" spans="1:18" x14ac:dyDescent="0.25">
      <c r="A24" s="67">
        <v>17</v>
      </c>
      <c r="B24" s="70" t="str">
        <f>IF(Titelblatt!$E$19="Deutsch",Sprachen!$C26,IF(Titelblatt!$E$19="Français",Sprachen!$D26,Sprachen!$E26))</f>
        <v>Unterricht</v>
      </c>
      <c r="C24" s="70" t="str">
        <f>IF(Titelblatt!$E$19="Deutsch",Sprachen!$C$6,IF(Titelblatt!$E$19="Français",Sprachen!$D$6,Sprachen!$E$6))</f>
        <v>Dienstleistungen</v>
      </c>
      <c r="D24" s="70"/>
      <c r="E24" s="70"/>
      <c r="F24" s="70"/>
      <c r="G24" s="70">
        <v>0</v>
      </c>
      <c r="H24" s="70">
        <v>0</v>
      </c>
      <c r="I24" s="70">
        <v>0</v>
      </c>
      <c r="J24" s="70">
        <v>0</v>
      </c>
      <c r="K24" s="70">
        <v>0.16636075920000001</v>
      </c>
      <c r="L24" s="70">
        <v>0</v>
      </c>
      <c r="M24" s="70">
        <v>0</v>
      </c>
      <c r="N24" s="70">
        <v>0</v>
      </c>
      <c r="O24" s="70">
        <v>0</v>
      </c>
      <c r="P24" s="70">
        <v>0</v>
      </c>
      <c r="Q24" s="70">
        <v>0</v>
      </c>
      <c r="R24" s="70">
        <v>0</v>
      </c>
    </row>
    <row r="25" spans="1:18" x14ac:dyDescent="0.25">
      <c r="A25" s="67">
        <v>18</v>
      </c>
      <c r="B25" s="70" t="str">
        <f>IF(Titelblatt!$E$19="Deutsch",Sprachen!$C27,IF(Titelblatt!$E$19="Français",Sprachen!$D27,Sprachen!$E27))</f>
        <v>Gesundheits- und Sozialwesen</v>
      </c>
      <c r="C25" s="70" t="str">
        <f>IF(Titelblatt!$E$19="Deutsch",Sprachen!$C$6,IF(Titelblatt!$E$19="Français",Sprachen!$D$6,Sprachen!$E$6))</f>
        <v>Dienstleistungen</v>
      </c>
      <c r="D25" s="70"/>
      <c r="E25" s="70"/>
      <c r="F25" s="70"/>
      <c r="G25" s="70">
        <v>0</v>
      </c>
      <c r="H25" s="70">
        <v>1.8985536000000001E-2</v>
      </c>
      <c r="I25" s="70">
        <v>0</v>
      </c>
      <c r="J25" s="70">
        <v>0</v>
      </c>
      <c r="K25" s="70">
        <v>0</v>
      </c>
      <c r="L25" s="70">
        <v>0</v>
      </c>
      <c r="M25" s="70">
        <v>0</v>
      </c>
      <c r="N25" s="70">
        <v>0</v>
      </c>
      <c r="O25" s="70">
        <v>0</v>
      </c>
      <c r="P25" s="70">
        <v>0</v>
      </c>
      <c r="Q25" s="70">
        <v>0</v>
      </c>
      <c r="R25" s="70">
        <v>0</v>
      </c>
    </row>
    <row r="26" spans="1:18" x14ac:dyDescent="0.25">
      <c r="A26" s="67">
        <v>19</v>
      </c>
      <c r="B26" s="70" t="str">
        <f>IF(Titelblatt!$E$19="Deutsch",Sprachen!$C28,IF(Titelblatt!$E$19="Français",Sprachen!$D28,Sprachen!$E28))</f>
        <v>Andere Dienstleistungen</v>
      </c>
      <c r="C26" s="70" t="str">
        <f>IF(Titelblatt!$E$19="Deutsch",Sprachen!$C$6,IF(Titelblatt!$E$19="Français",Sprachen!$D$6,Sprachen!$E$6))</f>
        <v>Dienstleistungen</v>
      </c>
      <c r="D26" s="70"/>
      <c r="E26" s="70"/>
      <c r="F26" s="70"/>
      <c r="G26" s="70">
        <v>0</v>
      </c>
      <c r="H26" s="70">
        <v>0</v>
      </c>
      <c r="I26" s="70">
        <v>0</v>
      </c>
      <c r="J26" s="70">
        <v>0</v>
      </c>
      <c r="K26" s="70">
        <v>0</v>
      </c>
      <c r="L26" s="70">
        <v>0</v>
      </c>
      <c r="M26" s="70">
        <v>0</v>
      </c>
      <c r="N26" s="70">
        <v>0</v>
      </c>
      <c r="O26" s="70">
        <v>0</v>
      </c>
      <c r="P26" s="70">
        <v>0</v>
      </c>
      <c r="Q26" s="70">
        <v>0</v>
      </c>
      <c r="R26" s="70">
        <v>0</v>
      </c>
    </row>
  </sheetData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2A8633"/>
  </sheetPr>
  <dimension ref="A1:R26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5" sqref="D5"/>
    </sheetView>
  </sheetViews>
  <sheetFormatPr baseColWidth="10" defaultRowHeight="15" x14ac:dyDescent="0.25"/>
  <cols>
    <col min="1" max="1" width="14.7109375" customWidth="1"/>
    <col min="2" max="2" width="29.28515625" customWidth="1"/>
    <col min="3" max="3" width="16.5703125" customWidth="1"/>
  </cols>
  <sheetData>
    <row r="1" spans="1:18" ht="18.75" customHeight="1" x14ac:dyDescent="0.3">
      <c r="A1" s="69" t="str">
        <f>IF(Titelblatt!$E$19="Deutsch",Sprachen!$C$65,IF(Titelblatt!$E$19="Français",Sprachen!$D$65,Sprachen!$E$65))</f>
        <v>Industrieabfälle</v>
      </c>
    </row>
    <row r="2" spans="1:18" x14ac:dyDescent="0.25">
      <c r="A2" t="str">
        <f>IF(Titelblatt!$E$19="Deutsch",Sprachen!$C$30,IF(Titelblatt!$E$19="Français",Sprachen!$D$30,Sprachen!$E$30))</f>
        <v>Vollerhobene Daten [TJ]</v>
      </c>
    </row>
    <row r="4" spans="1:18" x14ac:dyDescent="0.25">
      <c r="A4" s="68" t="str">
        <f>IF(Titelblatt!$E$19="Deutsch",Sprachen!$C2,IF(Titelblatt!$E$19="Français",Sprachen!$D2,Sprachen!$E2))</f>
        <v>BranchenNr.</v>
      </c>
      <c r="B4" s="68" t="str">
        <f>IF(Titelblatt!$E$19="Deutsch",Sprachen!$C3,IF(Titelblatt!$E$19="Français",Sprachen!$D3,Sprachen!$E3))</f>
        <v>Branchenname</v>
      </c>
      <c r="C4" s="68" t="str">
        <f>IF(Titelblatt!$E$19="Deutsch",Sprachen!$C4,IF(Titelblatt!$E$19="Français",Sprachen!$D4,Sprachen!$E4))</f>
        <v>Sektor</v>
      </c>
      <c r="D4" s="72">
        <v>1999</v>
      </c>
      <c r="E4" s="72">
        <v>2000</v>
      </c>
      <c r="F4" s="72">
        <v>2001</v>
      </c>
      <c r="G4" s="72">
        <v>2002</v>
      </c>
      <c r="H4" s="72">
        <v>2003</v>
      </c>
      <c r="I4" s="72">
        <v>2004</v>
      </c>
      <c r="J4" s="72">
        <v>2005</v>
      </c>
      <c r="K4" s="72">
        <v>2006</v>
      </c>
      <c r="L4" s="72">
        <v>2007</v>
      </c>
      <c r="M4" s="72">
        <v>2008</v>
      </c>
      <c r="N4" s="72">
        <v>2009</v>
      </c>
      <c r="O4" s="72">
        <v>2010</v>
      </c>
      <c r="P4" s="72">
        <v>2011</v>
      </c>
      <c r="Q4" s="72">
        <v>2012</v>
      </c>
      <c r="R4" s="72">
        <v>2013</v>
      </c>
    </row>
    <row r="5" spans="1:18" x14ac:dyDescent="0.25">
      <c r="A5" s="71" t="s">
        <v>3</v>
      </c>
      <c r="B5" s="71" t="str">
        <f>IF(Titelblatt!$E$19="Deutsch",Sprachen!$C7,IF(Titelblatt!$E$19="Français",Sprachen!$D7,Sprachen!$E7))</f>
        <v>Total</v>
      </c>
      <c r="C5" s="71"/>
      <c r="D5" s="71"/>
      <c r="E5" s="71"/>
      <c r="F5" s="71"/>
      <c r="G5" s="71">
        <v>8056</v>
      </c>
      <c r="H5" s="71">
        <v>8726</v>
      </c>
      <c r="I5" s="71">
        <v>9890</v>
      </c>
      <c r="J5" s="71">
        <v>10016</v>
      </c>
      <c r="K5" s="71">
        <v>10796.114890000001</v>
      </c>
      <c r="L5" s="71">
        <v>11536.273209999999</v>
      </c>
      <c r="M5" s="71">
        <v>12044.038</v>
      </c>
      <c r="N5" s="71">
        <v>10784.743679200001</v>
      </c>
      <c r="O5" s="71">
        <v>11168.2212366</v>
      </c>
      <c r="P5" s="71">
        <v>11336.489998200001</v>
      </c>
      <c r="Q5" s="71">
        <v>11458.566189834</v>
      </c>
      <c r="R5" s="71">
        <v>11480.573331600001</v>
      </c>
    </row>
    <row r="6" spans="1:18" x14ac:dyDescent="0.25">
      <c r="A6" s="71" t="s">
        <v>5</v>
      </c>
      <c r="B6" s="71" t="str">
        <f>IF(Titelblatt!$E$19="Deutsch",Sprachen!$C8,IF(Titelblatt!$E$19="Français",Sprachen!$D8,Sprachen!$E8))</f>
        <v>Total (Industrie)</v>
      </c>
      <c r="C6" s="71"/>
      <c r="D6" s="71"/>
      <c r="E6" s="71"/>
      <c r="F6" s="71"/>
      <c r="G6" s="71">
        <v>8056</v>
      </c>
      <c r="H6" s="71">
        <v>8726</v>
      </c>
      <c r="I6" s="71">
        <v>9890</v>
      </c>
      <c r="J6" s="71">
        <v>10016</v>
      </c>
      <c r="K6" s="71">
        <v>10796.114890000001</v>
      </c>
      <c r="L6" s="71">
        <v>11536.273209999999</v>
      </c>
      <c r="M6" s="71">
        <v>12043.565000000001</v>
      </c>
      <c r="N6" s="71">
        <v>10784.743679200001</v>
      </c>
      <c r="O6" s="71">
        <v>11168.2212366</v>
      </c>
      <c r="P6" s="71">
        <v>11336.489998200001</v>
      </c>
      <c r="Q6" s="71">
        <v>11445.524512550001</v>
      </c>
      <c r="R6" s="71">
        <v>11458.2671316</v>
      </c>
    </row>
    <row r="7" spans="1:18" x14ac:dyDescent="0.25">
      <c r="A7" s="67">
        <v>1</v>
      </c>
      <c r="B7" s="70" t="str">
        <f>IF(Titelblatt!$E$19="Deutsch",Sprachen!$C9,IF(Titelblatt!$E$19="Français",Sprachen!$D9,Sprachen!$E9))</f>
        <v>Nahrungsmittel</v>
      </c>
      <c r="C7" s="70" t="str">
        <f>IF(Titelblatt!$E$19="Deutsch",Sprachen!$C$5,IF(Titelblatt!$E$19="Français",Sprachen!$D$5,Sprachen!$E$5))</f>
        <v>Industrie</v>
      </c>
      <c r="D7" s="70"/>
      <c r="E7" s="70"/>
      <c r="F7" s="70"/>
      <c r="G7" s="70">
        <v>0</v>
      </c>
      <c r="H7" s="70">
        <v>0</v>
      </c>
      <c r="I7" s="70">
        <v>0</v>
      </c>
      <c r="J7" s="70">
        <v>0</v>
      </c>
      <c r="K7" s="70">
        <v>159.6551</v>
      </c>
      <c r="L7" s="70">
        <v>178.34379999999999</v>
      </c>
      <c r="M7" s="70">
        <v>173.4</v>
      </c>
      <c r="N7" s="70">
        <v>181.54783320000001</v>
      </c>
      <c r="O7" s="70">
        <v>153.881</v>
      </c>
      <c r="P7" s="70">
        <v>170.30119999999999</v>
      </c>
      <c r="Q7" s="70">
        <v>140.0608</v>
      </c>
      <c r="R7" s="70">
        <v>150.61559700000001</v>
      </c>
    </row>
    <row r="8" spans="1:18" x14ac:dyDescent="0.25">
      <c r="A8" s="67">
        <v>2</v>
      </c>
      <c r="B8" s="70" t="str">
        <f>IF(Titelblatt!$E$19="Deutsch",Sprachen!$C10,IF(Titelblatt!$E$19="Français",Sprachen!$D10,Sprachen!$E10))</f>
        <v>Textil und Leder</v>
      </c>
      <c r="C8" s="70" t="str">
        <f>IF(Titelblatt!$E$19="Deutsch",Sprachen!$C$5,IF(Titelblatt!$E$19="Français",Sprachen!$D$5,Sprachen!$E$5))</f>
        <v>Industrie</v>
      </c>
      <c r="D8" s="70"/>
      <c r="E8" s="70"/>
      <c r="F8" s="70"/>
      <c r="G8" s="70">
        <v>0</v>
      </c>
      <c r="H8" s="70">
        <v>0</v>
      </c>
      <c r="I8" s="70">
        <v>0</v>
      </c>
      <c r="J8" s="70">
        <v>0</v>
      </c>
      <c r="K8" s="70">
        <v>0</v>
      </c>
      <c r="L8" s="70">
        <v>0</v>
      </c>
      <c r="M8" s="70">
        <v>0</v>
      </c>
      <c r="N8" s="70">
        <v>0</v>
      </c>
      <c r="O8" s="70">
        <v>21.963837000000002</v>
      </c>
      <c r="P8" s="70">
        <v>31.504179000000001</v>
      </c>
      <c r="Q8" s="70">
        <v>40.897919999999999</v>
      </c>
      <c r="R8" s="70">
        <v>37.785468000000002</v>
      </c>
    </row>
    <row r="9" spans="1:18" x14ac:dyDescent="0.25">
      <c r="A9" s="67">
        <v>3</v>
      </c>
      <c r="B9" s="70" t="str">
        <f>IF(Titelblatt!$E$19="Deutsch",Sprachen!$C11,IF(Titelblatt!$E$19="Français",Sprachen!$D11,Sprachen!$E11))</f>
        <v>Papier und Druck</v>
      </c>
      <c r="C9" s="70" t="str">
        <f>IF(Titelblatt!$E$19="Deutsch",Sprachen!$C$5,IF(Titelblatt!$E$19="Français",Sprachen!$D$5,Sprachen!$E$5))</f>
        <v>Industrie</v>
      </c>
      <c r="D9" s="70"/>
      <c r="E9" s="70"/>
      <c r="F9" s="70"/>
      <c r="G9" s="70">
        <v>889</v>
      </c>
      <c r="H9" s="70">
        <v>607</v>
      </c>
      <c r="I9" s="70">
        <v>417</v>
      </c>
      <c r="J9" s="70">
        <v>730</v>
      </c>
      <c r="K9" s="70">
        <v>800.35739000000001</v>
      </c>
      <c r="L9" s="70">
        <v>1972.5564400000001</v>
      </c>
      <c r="M9" s="70">
        <v>2022.393</v>
      </c>
      <c r="N9" s="70">
        <v>947.255539</v>
      </c>
      <c r="O9" s="70">
        <v>1213.2844</v>
      </c>
      <c r="P9" s="70">
        <v>1237.23432</v>
      </c>
      <c r="Q9" s="70">
        <v>1303.7935480000001</v>
      </c>
      <c r="R9" s="70">
        <v>1382.499685</v>
      </c>
    </row>
    <row r="10" spans="1:18" x14ac:dyDescent="0.25">
      <c r="A10" s="67">
        <v>4</v>
      </c>
      <c r="B10" s="70" t="str">
        <f>IF(Titelblatt!$E$19="Deutsch",Sprachen!$C12,IF(Titelblatt!$E$19="Français",Sprachen!$D12,Sprachen!$E12))</f>
        <v>Chemie und Pharma</v>
      </c>
      <c r="C10" s="70" t="str">
        <f>IF(Titelblatt!$E$19="Deutsch",Sprachen!$C$5,IF(Titelblatt!$E$19="Français",Sprachen!$D$5,Sprachen!$E$5))</f>
        <v>Industrie</v>
      </c>
      <c r="D10" s="70"/>
      <c r="E10" s="70"/>
      <c r="F10" s="70"/>
      <c r="G10" s="70">
        <v>1907</v>
      </c>
      <c r="H10" s="70">
        <v>2530</v>
      </c>
      <c r="I10" s="70">
        <v>3696</v>
      </c>
      <c r="J10" s="70">
        <v>3680</v>
      </c>
      <c r="K10" s="70">
        <v>4092.9173000000001</v>
      </c>
      <c r="L10" s="70">
        <v>3966.12329</v>
      </c>
      <c r="M10" s="70">
        <v>4045</v>
      </c>
      <c r="N10" s="70">
        <v>3826.6542469999999</v>
      </c>
      <c r="O10" s="70">
        <v>4169.3549996000002</v>
      </c>
      <c r="P10" s="70">
        <v>3830.5126691999999</v>
      </c>
      <c r="Q10" s="70">
        <v>4226.4967745499998</v>
      </c>
      <c r="R10" s="70">
        <v>3916.1531015999999</v>
      </c>
    </row>
    <row r="11" spans="1:18" x14ac:dyDescent="0.25">
      <c r="A11" s="67">
        <v>5</v>
      </c>
      <c r="B11" s="70" t="str">
        <f>IF(Titelblatt!$E$19="Deutsch",Sprachen!$C13,IF(Titelblatt!$E$19="Français",Sprachen!$D13,Sprachen!$E13))</f>
        <v>Zement und Beton</v>
      </c>
      <c r="C11" s="70" t="str">
        <f>IF(Titelblatt!$E$19="Deutsch",Sprachen!$C$5,IF(Titelblatt!$E$19="Français",Sprachen!$D$5,Sprachen!$E$5))</f>
        <v>Industrie</v>
      </c>
      <c r="D11" s="70"/>
      <c r="E11" s="70"/>
      <c r="F11" s="70"/>
      <c r="G11" s="70">
        <v>5260</v>
      </c>
      <c r="H11" s="70">
        <v>5589</v>
      </c>
      <c r="I11" s="70">
        <v>5777</v>
      </c>
      <c r="J11" s="70">
        <v>5606</v>
      </c>
      <c r="K11" s="70">
        <v>5580.67</v>
      </c>
      <c r="L11" s="70">
        <v>5303.7908799999996</v>
      </c>
      <c r="M11" s="70">
        <v>5746.4430000000002</v>
      </c>
      <c r="N11" s="70">
        <v>5746.3113599999997</v>
      </c>
      <c r="O11" s="70">
        <v>5510.9889999999996</v>
      </c>
      <c r="P11" s="70">
        <v>5976.9627600000003</v>
      </c>
      <c r="Q11" s="70">
        <v>5543.4831999999997</v>
      </c>
      <c r="R11" s="70">
        <v>5846.5625799999998</v>
      </c>
    </row>
    <row r="12" spans="1:18" x14ac:dyDescent="0.25">
      <c r="A12" s="67">
        <v>6</v>
      </c>
      <c r="B12" s="70" t="str">
        <f>IF(Titelblatt!$E$19="Deutsch",Sprachen!$C14,IF(Titelblatt!$E$19="Français",Sprachen!$D14,Sprachen!$E14))</f>
        <v>Andere Nicht-Eisen-Mineralien</v>
      </c>
      <c r="C12" s="70" t="str">
        <f>IF(Titelblatt!$E$19="Deutsch",Sprachen!$C$5,IF(Titelblatt!$E$19="Français",Sprachen!$D$5,Sprachen!$E$5))</f>
        <v>Industrie</v>
      </c>
      <c r="D12" s="70"/>
      <c r="E12" s="70"/>
      <c r="F12" s="70"/>
      <c r="G12" s="70">
        <v>0</v>
      </c>
      <c r="H12" s="70">
        <v>0</v>
      </c>
      <c r="I12" s="70">
        <v>0</v>
      </c>
      <c r="J12" s="70">
        <v>0</v>
      </c>
      <c r="K12" s="70">
        <v>0</v>
      </c>
      <c r="L12" s="70">
        <v>0</v>
      </c>
      <c r="M12" s="70">
        <v>0</v>
      </c>
      <c r="N12" s="70">
        <v>0</v>
      </c>
      <c r="O12" s="70">
        <v>0</v>
      </c>
      <c r="P12" s="70">
        <v>0</v>
      </c>
      <c r="Q12" s="70">
        <v>0</v>
      </c>
      <c r="R12" s="70">
        <v>0</v>
      </c>
    </row>
    <row r="13" spans="1:18" x14ac:dyDescent="0.25">
      <c r="A13" s="67">
        <v>7</v>
      </c>
      <c r="B13" s="70" t="str">
        <f>IF(Titelblatt!$E$19="Deutsch",Sprachen!$C15,IF(Titelblatt!$E$19="Français",Sprachen!$D15,Sprachen!$E15))</f>
        <v>Metall und Eisen</v>
      </c>
      <c r="C13" s="70" t="str">
        <f>IF(Titelblatt!$E$19="Deutsch",Sprachen!$C$5,IF(Titelblatt!$E$19="Français",Sprachen!$D$5,Sprachen!$E$5))</f>
        <v>Industrie</v>
      </c>
      <c r="D13" s="70"/>
      <c r="E13" s="70"/>
      <c r="F13" s="70"/>
      <c r="G13" s="70">
        <v>0</v>
      </c>
      <c r="H13" s="70">
        <v>0</v>
      </c>
      <c r="I13" s="70">
        <v>0</v>
      </c>
      <c r="J13" s="70">
        <v>0</v>
      </c>
      <c r="K13" s="70">
        <v>0</v>
      </c>
      <c r="L13" s="70">
        <v>0</v>
      </c>
      <c r="M13" s="70">
        <v>0</v>
      </c>
      <c r="N13" s="70">
        <v>0</v>
      </c>
      <c r="O13" s="70">
        <v>0</v>
      </c>
      <c r="P13" s="70">
        <v>0</v>
      </c>
      <c r="Q13" s="70">
        <v>0</v>
      </c>
      <c r="R13" s="70">
        <v>0</v>
      </c>
    </row>
    <row r="14" spans="1:18" x14ac:dyDescent="0.25">
      <c r="A14" s="67">
        <v>8</v>
      </c>
      <c r="B14" s="70" t="str">
        <f>IF(Titelblatt!$E$19="Deutsch",Sprachen!$C16,IF(Titelblatt!$E$19="Français",Sprachen!$D16,Sprachen!$E16))</f>
        <v>Nicht-Eisen-Metalle</v>
      </c>
      <c r="C14" s="70" t="str">
        <f>IF(Titelblatt!$E$19="Deutsch",Sprachen!$C$5,IF(Titelblatt!$E$19="Français",Sprachen!$D$5,Sprachen!$E$5))</f>
        <v>Industrie</v>
      </c>
      <c r="D14" s="70"/>
      <c r="E14" s="70"/>
      <c r="F14" s="70"/>
      <c r="G14" s="70">
        <v>0</v>
      </c>
      <c r="H14" s="70">
        <v>0</v>
      </c>
      <c r="I14" s="70">
        <v>0</v>
      </c>
      <c r="J14" s="70">
        <v>0</v>
      </c>
      <c r="K14" s="70">
        <v>0</v>
      </c>
      <c r="L14" s="70">
        <v>0</v>
      </c>
      <c r="M14" s="70">
        <v>0</v>
      </c>
      <c r="N14" s="70">
        <v>0</v>
      </c>
      <c r="O14" s="70">
        <v>0</v>
      </c>
      <c r="P14" s="70">
        <v>0</v>
      </c>
      <c r="Q14" s="70">
        <v>0</v>
      </c>
      <c r="R14" s="70">
        <v>0</v>
      </c>
    </row>
    <row r="15" spans="1:18" x14ac:dyDescent="0.25">
      <c r="A15" s="67">
        <v>9</v>
      </c>
      <c r="B15" s="70" t="str">
        <f>IF(Titelblatt!$E$19="Deutsch",Sprachen!$C17,IF(Titelblatt!$E$19="Français",Sprachen!$D17,Sprachen!$E17))</f>
        <v>Metall und Geräte</v>
      </c>
      <c r="C15" s="70" t="str">
        <f>IF(Titelblatt!$E$19="Deutsch",Sprachen!$C$5,IF(Titelblatt!$E$19="Français",Sprachen!$D$5,Sprachen!$E$5))</f>
        <v>Industrie</v>
      </c>
      <c r="D15" s="70"/>
      <c r="E15" s="70"/>
      <c r="F15" s="70"/>
      <c r="G15" s="70">
        <v>0</v>
      </c>
      <c r="H15" s="70">
        <v>0</v>
      </c>
      <c r="I15" s="70">
        <v>0</v>
      </c>
      <c r="J15" s="70">
        <v>0</v>
      </c>
      <c r="K15" s="70">
        <v>0</v>
      </c>
      <c r="L15" s="70">
        <v>0</v>
      </c>
      <c r="M15" s="70">
        <v>0</v>
      </c>
      <c r="N15" s="70">
        <v>0</v>
      </c>
      <c r="O15" s="70">
        <v>0</v>
      </c>
      <c r="P15" s="70">
        <v>1.15E-2</v>
      </c>
      <c r="Q15" s="70">
        <v>0</v>
      </c>
      <c r="R15" s="70">
        <v>0</v>
      </c>
    </row>
    <row r="16" spans="1:18" x14ac:dyDescent="0.25">
      <c r="A16" s="67">
        <v>10</v>
      </c>
      <c r="B16" s="70" t="str">
        <f>IF(Titelblatt!$E$19="Deutsch",Sprachen!$C18,IF(Titelblatt!$E$19="Français",Sprachen!$D18,Sprachen!$E18))</f>
        <v>Maschinen</v>
      </c>
      <c r="C16" s="70" t="str">
        <f>IF(Titelblatt!$E$19="Deutsch",Sprachen!$C$5,IF(Titelblatt!$E$19="Français",Sprachen!$D$5,Sprachen!$E$5))</f>
        <v>Industrie</v>
      </c>
      <c r="D16" s="70"/>
      <c r="E16" s="70"/>
      <c r="F16" s="70"/>
      <c r="G16" s="70">
        <v>0</v>
      </c>
      <c r="H16" s="70">
        <v>0</v>
      </c>
      <c r="I16" s="70">
        <v>0</v>
      </c>
      <c r="J16" s="70">
        <v>0</v>
      </c>
      <c r="K16" s="70">
        <v>17.7851</v>
      </c>
      <c r="L16" s="70">
        <v>17.375499999999999</v>
      </c>
      <c r="M16" s="70">
        <v>16.268999999999998</v>
      </c>
      <c r="N16" s="70">
        <v>8.3484999999999996</v>
      </c>
      <c r="O16" s="70">
        <v>14.84</v>
      </c>
      <c r="P16" s="70">
        <v>15.499700000000001</v>
      </c>
      <c r="Q16" s="70">
        <v>14.5236</v>
      </c>
      <c r="R16" s="70">
        <v>17.346</v>
      </c>
    </row>
    <row r="17" spans="1:18" x14ac:dyDescent="0.25">
      <c r="A17" s="67">
        <v>11</v>
      </c>
      <c r="B17" s="70" t="str">
        <f>IF(Titelblatt!$E$19="Deutsch",Sprachen!$C19,IF(Titelblatt!$E$19="Français",Sprachen!$D19,Sprachen!$E19))</f>
        <v>Andere Industrien</v>
      </c>
      <c r="C17" s="70" t="str">
        <f>IF(Titelblatt!$E$19="Deutsch",Sprachen!$C$5,IF(Titelblatt!$E$19="Français",Sprachen!$D$5,Sprachen!$E$5))</f>
        <v>Industrie</v>
      </c>
      <c r="D17" s="70"/>
      <c r="E17" s="70"/>
      <c r="F17" s="70"/>
      <c r="G17" s="70">
        <v>0</v>
      </c>
      <c r="H17" s="70">
        <v>0</v>
      </c>
      <c r="I17" s="70">
        <v>0</v>
      </c>
      <c r="J17" s="70">
        <v>0</v>
      </c>
      <c r="K17" s="70">
        <v>144.51</v>
      </c>
      <c r="L17" s="70">
        <v>98.083299999999994</v>
      </c>
      <c r="M17" s="70">
        <v>40.06</v>
      </c>
      <c r="N17" s="70">
        <v>74.626199999999997</v>
      </c>
      <c r="O17" s="70">
        <v>83.908000000000001</v>
      </c>
      <c r="P17" s="70">
        <v>74.463669999999993</v>
      </c>
      <c r="Q17" s="70">
        <v>176.26866999999999</v>
      </c>
      <c r="R17" s="70">
        <v>107.3047</v>
      </c>
    </row>
    <row r="18" spans="1:18" x14ac:dyDescent="0.25">
      <c r="A18" s="67">
        <v>12</v>
      </c>
      <c r="B18" s="70" t="str">
        <f>IF(Titelblatt!$E$19="Deutsch",Sprachen!$C20,IF(Titelblatt!$E$19="Français",Sprachen!$D20,Sprachen!$E20))</f>
        <v>Bau</v>
      </c>
      <c r="C18" s="70" t="str">
        <f>IF(Titelblatt!$E$19="Deutsch",Sprachen!$C$5,IF(Titelblatt!$E$19="Français",Sprachen!$D$5,Sprachen!$E$5))</f>
        <v>Industrie</v>
      </c>
      <c r="D18" s="70"/>
      <c r="E18" s="70"/>
      <c r="F18" s="70"/>
      <c r="G18" s="70">
        <v>0</v>
      </c>
      <c r="H18" s="70">
        <v>0</v>
      </c>
      <c r="I18" s="70">
        <v>0</v>
      </c>
      <c r="J18" s="70">
        <v>0</v>
      </c>
      <c r="K18" s="70">
        <v>0.22</v>
      </c>
      <c r="L18" s="70">
        <v>0</v>
      </c>
      <c r="M18" s="70">
        <v>0</v>
      </c>
      <c r="N18" s="70">
        <v>0</v>
      </c>
      <c r="O18" s="70">
        <v>0</v>
      </c>
      <c r="P18" s="70">
        <v>0</v>
      </c>
      <c r="Q18" s="70">
        <v>0</v>
      </c>
      <c r="R18" s="70">
        <v>0</v>
      </c>
    </row>
    <row r="19" spans="1:18" x14ac:dyDescent="0.25">
      <c r="A19" s="71" t="s">
        <v>20</v>
      </c>
      <c r="B19" s="71" t="str">
        <f>IF(Titelblatt!$E$19="Deutsch",Sprachen!$C21,IF(Titelblatt!$E$19="Français",Sprachen!$D21,Sprachen!$E21))</f>
        <v>Total (Dienstleistungen)</v>
      </c>
      <c r="C19" s="71"/>
      <c r="D19" s="71"/>
      <c r="E19" s="71"/>
      <c r="F19" s="71"/>
      <c r="G19" s="71">
        <v>0</v>
      </c>
      <c r="H19" s="71">
        <v>0</v>
      </c>
      <c r="I19" s="71">
        <v>0</v>
      </c>
      <c r="J19" s="71">
        <v>0</v>
      </c>
      <c r="K19" s="71">
        <v>0</v>
      </c>
      <c r="L19" s="71">
        <v>0</v>
      </c>
      <c r="M19" s="71">
        <v>0.47299999999999998</v>
      </c>
      <c r="N19" s="71">
        <v>0</v>
      </c>
      <c r="O19" s="71">
        <v>0</v>
      </c>
      <c r="P19" s="71">
        <v>0</v>
      </c>
      <c r="Q19" s="71">
        <v>13.041677284</v>
      </c>
      <c r="R19" s="71">
        <v>22.3062</v>
      </c>
    </row>
    <row r="20" spans="1:18" x14ac:dyDescent="0.25">
      <c r="A20" s="67">
        <v>13</v>
      </c>
      <c r="B20" s="70" t="str">
        <f>IF(Titelblatt!$E$19="Deutsch",Sprachen!$C22,IF(Titelblatt!$E$19="Français",Sprachen!$D22,Sprachen!$E22))</f>
        <v>Handel</v>
      </c>
      <c r="C20" s="70" t="str">
        <f>IF(Titelblatt!$E$19="Deutsch",Sprachen!$C$6,IF(Titelblatt!$E$19="Français",Sprachen!$D$6,Sprachen!$E$6))</f>
        <v>Dienstleistungen</v>
      </c>
      <c r="D20" s="70"/>
      <c r="E20" s="70"/>
      <c r="F20" s="70"/>
      <c r="G20" s="70">
        <v>0</v>
      </c>
      <c r="H20" s="70">
        <v>0</v>
      </c>
      <c r="I20" s="70">
        <v>0</v>
      </c>
      <c r="J20" s="70">
        <v>0</v>
      </c>
      <c r="K20" s="70">
        <v>0</v>
      </c>
      <c r="L20" s="70">
        <v>0</v>
      </c>
      <c r="M20" s="70">
        <v>0.47299999999999998</v>
      </c>
      <c r="N20" s="70">
        <v>0</v>
      </c>
      <c r="O20" s="70">
        <v>0</v>
      </c>
      <c r="P20" s="70">
        <v>0</v>
      </c>
      <c r="Q20" s="70">
        <v>0</v>
      </c>
      <c r="R20" s="70">
        <v>0</v>
      </c>
    </row>
    <row r="21" spans="1:18" x14ac:dyDescent="0.25">
      <c r="A21" s="67">
        <v>14</v>
      </c>
      <c r="B21" s="70" t="str">
        <f>IF(Titelblatt!$E$19="Deutsch",Sprachen!$C23,IF(Titelblatt!$E$19="Français",Sprachen!$D23,Sprachen!$E23))</f>
        <v>Gastgewerbe</v>
      </c>
      <c r="C21" s="70" t="str">
        <f>IF(Titelblatt!$E$19="Deutsch",Sprachen!$C$6,IF(Titelblatt!$E$19="Français",Sprachen!$D$6,Sprachen!$E$6))</f>
        <v>Dienstleistungen</v>
      </c>
      <c r="D21" s="70"/>
      <c r="E21" s="70"/>
      <c r="F21" s="70"/>
      <c r="G21" s="70">
        <v>0</v>
      </c>
      <c r="H21" s="70">
        <v>0</v>
      </c>
      <c r="I21" s="70">
        <v>0</v>
      </c>
      <c r="J21" s="70">
        <v>0</v>
      </c>
      <c r="K21" s="70">
        <v>0</v>
      </c>
      <c r="L21" s="70">
        <v>0</v>
      </c>
      <c r="M21" s="70">
        <v>0</v>
      </c>
      <c r="N21" s="70">
        <v>0</v>
      </c>
      <c r="O21" s="70">
        <v>0</v>
      </c>
      <c r="P21" s="70">
        <v>0</v>
      </c>
      <c r="Q21" s="70">
        <v>0</v>
      </c>
      <c r="R21" s="70">
        <v>0</v>
      </c>
    </row>
    <row r="22" spans="1:18" x14ac:dyDescent="0.25">
      <c r="A22" s="67">
        <v>15</v>
      </c>
      <c r="B22" s="70" t="str">
        <f>IF(Titelblatt!$E$19="Deutsch",Sprachen!$C24,IF(Titelblatt!$E$19="Français",Sprachen!$D24,Sprachen!$E24))</f>
        <v>Kredite und Versicherungen</v>
      </c>
      <c r="C22" s="70" t="str">
        <f>IF(Titelblatt!$E$19="Deutsch",Sprachen!$C$6,IF(Titelblatt!$E$19="Français",Sprachen!$D$6,Sprachen!$E$6))</f>
        <v>Dienstleistungen</v>
      </c>
      <c r="D22" s="70"/>
      <c r="E22" s="70"/>
      <c r="F22" s="70"/>
      <c r="G22" s="70">
        <v>0</v>
      </c>
      <c r="H22" s="70">
        <v>0</v>
      </c>
      <c r="I22" s="70">
        <v>0</v>
      </c>
      <c r="J22" s="70">
        <v>0</v>
      </c>
      <c r="K22" s="70">
        <v>0</v>
      </c>
      <c r="L22" s="70">
        <v>0</v>
      </c>
      <c r="M22" s="70">
        <v>0</v>
      </c>
      <c r="N22" s="70">
        <v>0</v>
      </c>
      <c r="O22" s="70">
        <v>0</v>
      </c>
      <c r="P22" s="70">
        <v>0</v>
      </c>
      <c r="Q22" s="70">
        <v>0</v>
      </c>
      <c r="R22" s="70">
        <v>0</v>
      </c>
    </row>
    <row r="23" spans="1:18" x14ac:dyDescent="0.25">
      <c r="A23" s="67">
        <v>16</v>
      </c>
      <c r="B23" s="70" t="str">
        <f>IF(Titelblatt!$E$19="Deutsch",Sprachen!$C25,IF(Titelblatt!$E$19="Français",Sprachen!$D25,Sprachen!$E25))</f>
        <v>Verwaltung</v>
      </c>
      <c r="C23" s="70" t="str">
        <f>IF(Titelblatt!$E$19="Deutsch",Sprachen!$C$6,IF(Titelblatt!$E$19="Français",Sprachen!$D$6,Sprachen!$E$6))</f>
        <v>Dienstleistungen</v>
      </c>
      <c r="D23" s="70"/>
      <c r="E23" s="70"/>
      <c r="F23" s="70"/>
      <c r="G23" s="70">
        <v>0</v>
      </c>
      <c r="H23" s="70">
        <v>0</v>
      </c>
      <c r="I23" s="70">
        <v>0</v>
      </c>
      <c r="J23" s="70">
        <v>0</v>
      </c>
      <c r="K23" s="70">
        <v>0</v>
      </c>
      <c r="L23" s="70">
        <v>0</v>
      </c>
      <c r="M23" s="70">
        <v>0</v>
      </c>
      <c r="N23" s="70">
        <v>0</v>
      </c>
      <c r="O23" s="70">
        <v>0</v>
      </c>
      <c r="P23" s="70">
        <v>0</v>
      </c>
      <c r="Q23" s="70">
        <v>0</v>
      </c>
      <c r="R23" s="70">
        <v>0</v>
      </c>
    </row>
    <row r="24" spans="1:18" x14ac:dyDescent="0.25">
      <c r="A24" s="67">
        <v>17</v>
      </c>
      <c r="B24" s="70" t="str">
        <f>IF(Titelblatt!$E$19="Deutsch",Sprachen!$C26,IF(Titelblatt!$E$19="Français",Sprachen!$D26,Sprachen!$E26))</f>
        <v>Unterricht</v>
      </c>
      <c r="C24" s="70" t="str">
        <f>IF(Titelblatt!$E$19="Deutsch",Sprachen!$C$6,IF(Titelblatt!$E$19="Français",Sprachen!$D$6,Sprachen!$E$6))</f>
        <v>Dienstleistungen</v>
      </c>
      <c r="D24" s="70"/>
      <c r="E24" s="70"/>
      <c r="F24" s="70"/>
      <c r="G24" s="70">
        <v>0</v>
      </c>
      <c r="H24" s="70">
        <v>0</v>
      </c>
      <c r="I24" s="70">
        <v>0</v>
      </c>
      <c r="J24" s="70">
        <v>0</v>
      </c>
      <c r="K24" s="70">
        <v>0</v>
      </c>
      <c r="L24" s="70">
        <v>0</v>
      </c>
      <c r="M24" s="70">
        <v>0</v>
      </c>
      <c r="N24" s="70">
        <v>0</v>
      </c>
      <c r="O24" s="70">
        <v>0</v>
      </c>
      <c r="P24" s="70">
        <v>0</v>
      </c>
      <c r="Q24" s="70">
        <v>0</v>
      </c>
      <c r="R24" s="70">
        <v>0</v>
      </c>
    </row>
    <row r="25" spans="1:18" x14ac:dyDescent="0.25">
      <c r="A25" s="67">
        <v>18</v>
      </c>
      <c r="B25" s="70" t="str">
        <f>IF(Titelblatt!$E$19="Deutsch",Sprachen!$C27,IF(Titelblatt!$E$19="Français",Sprachen!$D27,Sprachen!$E27))</f>
        <v>Gesundheits- und Sozialwesen</v>
      </c>
      <c r="C25" s="70" t="str">
        <f>IF(Titelblatt!$E$19="Deutsch",Sprachen!$C$6,IF(Titelblatt!$E$19="Français",Sprachen!$D$6,Sprachen!$E$6))</f>
        <v>Dienstleistungen</v>
      </c>
      <c r="D25" s="70"/>
      <c r="E25" s="70"/>
      <c r="F25" s="70"/>
      <c r="G25" s="70">
        <v>0</v>
      </c>
      <c r="H25" s="70">
        <v>0</v>
      </c>
      <c r="I25" s="70">
        <v>0</v>
      </c>
      <c r="J25" s="70">
        <v>0</v>
      </c>
      <c r="K25" s="70">
        <v>0</v>
      </c>
      <c r="L25" s="70">
        <v>0</v>
      </c>
      <c r="M25" s="70">
        <v>0</v>
      </c>
      <c r="N25" s="70">
        <v>0</v>
      </c>
      <c r="O25" s="70">
        <v>0</v>
      </c>
      <c r="P25" s="70">
        <v>0</v>
      </c>
      <c r="Q25" s="70">
        <v>0</v>
      </c>
      <c r="R25" s="70">
        <v>0</v>
      </c>
    </row>
    <row r="26" spans="1:18" x14ac:dyDescent="0.25">
      <c r="A26" s="67">
        <v>19</v>
      </c>
      <c r="B26" s="70" t="str">
        <f>IF(Titelblatt!$E$19="Deutsch",Sprachen!$C28,IF(Titelblatt!$E$19="Français",Sprachen!$D28,Sprachen!$E28))</f>
        <v>Andere Dienstleistungen</v>
      </c>
      <c r="C26" s="70" t="str">
        <f>IF(Titelblatt!$E$19="Deutsch",Sprachen!$C$6,IF(Titelblatt!$E$19="Français",Sprachen!$D$6,Sprachen!$E$6))</f>
        <v>Dienstleistungen</v>
      </c>
      <c r="D26" s="70"/>
      <c r="E26" s="70"/>
      <c r="F26" s="70"/>
      <c r="G26" s="70">
        <v>0</v>
      </c>
      <c r="H26" s="70">
        <v>0</v>
      </c>
      <c r="I26" s="70">
        <v>0</v>
      </c>
      <c r="J26" s="70">
        <v>0</v>
      </c>
      <c r="K26" s="70">
        <v>0</v>
      </c>
      <c r="L26" s="70">
        <v>0</v>
      </c>
      <c r="M26" s="70">
        <v>0</v>
      </c>
      <c r="N26" s="70">
        <v>0</v>
      </c>
      <c r="O26" s="70">
        <v>0</v>
      </c>
      <c r="P26" s="70">
        <v>0</v>
      </c>
      <c r="Q26" s="70">
        <v>13.041677284</v>
      </c>
      <c r="R26" s="70">
        <v>22.3062</v>
      </c>
    </row>
  </sheetData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2A8633"/>
  </sheetPr>
  <dimension ref="A1:R26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5" sqref="D5"/>
    </sheetView>
  </sheetViews>
  <sheetFormatPr baseColWidth="10" defaultRowHeight="15" x14ac:dyDescent="0.25"/>
  <cols>
    <col min="1" max="1" width="14.7109375" customWidth="1"/>
    <col min="2" max="2" width="29.28515625" customWidth="1"/>
    <col min="3" max="3" width="16.5703125" customWidth="1"/>
  </cols>
  <sheetData>
    <row r="1" spans="1:18" ht="18.75" customHeight="1" x14ac:dyDescent="0.3">
      <c r="A1" s="69" t="str">
        <f>IF(Titelblatt!$E$19="Deutsch",Sprachen!$C$66,IF(Titelblatt!$E$19="Français",Sprachen!$D$66,Sprachen!$E$66))</f>
        <v>Kohle</v>
      </c>
    </row>
    <row r="2" spans="1:18" x14ac:dyDescent="0.25">
      <c r="A2" t="str">
        <f>IF(Titelblatt!$E$19="Deutsch",Sprachen!$C$30,IF(Titelblatt!$E$19="Français",Sprachen!$D$30,Sprachen!$E$30))</f>
        <v>Vollerhobene Daten [TJ]</v>
      </c>
    </row>
    <row r="4" spans="1:18" x14ac:dyDescent="0.25">
      <c r="A4" s="68" t="str">
        <f>IF(Titelblatt!$E$19="Deutsch",Sprachen!$C2,IF(Titelblatt!$E$19="Français",Sprachen!$D2,Sprachen!$E2))</f>
        <v>BranchenNr.</v>
      </c>
      <c r="B4" s="68" t="str">
        <f>IF(Titelblatt!$E$19="Deutsch",Sprachen!$C3,IF(Titelblatt!$E$19="Français",Sprachen!$D3,Sprachen!$E3))</f>
        <v>Branchenname</v>
      </c>
      <c r="C4" s="68" t="str">
        <f>IF(Titelblatt!$E$19="Deutsch",Sprachen!$C4,IF(Titelblatt!$E$19="Français",Sprachen!$D4,Sprachen!$E4))</f>
        <v>Sektor</v>
      </c>
      <c r="D4" s="72">
        <v>1999</v>
      </c>
      <c r="E4" s="72">
        <v>2000</v>
      </c>
      <c r="F4" s="72">
        <v>2001</v>
      </c>
      <c r="G4" s="72">
        <v>2002</v>
      </c>
      <c r="H4" s="72">
        <v>2003</v>
      </c>
      <c r="I4" s="72">
        <v>2004</v>
      </c>
      <c r="J4" s="72">
        <v>2005</v>
      </c>
      <c r="K4" s="72">
        <v>2006</v>
      </c>
      <c r="L4" s="72">
        <v>2007</v>
      </c>
      <c r="M4" s="72">
        <v>2008</v>
      </c>
      <c r="N4" s="72">
        <v>2009</v>
      </c>
      <c r="O4" s="72">
        <v>2010</v>
      </c>
      <c r="P4" s="72">
        <v>2011</v>
      </c>
      <c r="Q4" s="72">
        <v>2012</v>
      </c>
      <c r="R4" s="72">
        <v>2013</v>
      </c>
    </row>
    <row r="5" spans="1:18" x14ac:dyDescent="0.25">
      <c r="A5" s="71" t="s">
        <v>3</v>
      </c>
      <c r="B5" s="71" t="str">
        <f>IF(Titelblatt!$E$19="Deutsch",Sprachen!$C7,IF(Titelblatt!$E$19="Français",Sprachen!$D7,Sprachen!$E7))</f>
        <v>Total</v>
      </c>
      <c r="C5" s="71"/>
      <c r="D5" s="71"/>
      <c r="E5" s="71"/>
      <c r="F5" s="71"/>
      <c r="G5" s="71">
        <v>5268.8627402135198</v>
      </c>
      <c r="H5" s="71">
        <v>5545.7112455515999</v>
      </c>
      <c r="I5" s="71">
        <v>4979.7642704626296</v>
      </c>
      <c r="J5" s="71">
        <v>4892.8856939501802</v>
      </c>
      <c r="K5" s="71">
        <v>6117.2643889999999</v>
      </c>
      <c r="L5" s="71">
        <v>6896.45874</v>
      </c>
      <c r="M5" s="71">
        <v>6161.5007340000002</v>
      </c>
      <c r="N5" s="71">
        <v>5793.2297384860003</v>
      </c>
      <c r="O5" s="71">
        <v>5808.0073507259804</v>
      </c>
      <c r="P5" s="71">
        <v>5442.0123309999999</v>
      </c>
      <c r="Q5" s="71">
        <v>4869.4829</v>
      </c>
      <c r="R5" s="71">
        <v>5266.9674999999997</v>
      </c>
    </row>
    <row r="6" spans="1:18" x14ac:dyDescent="0.25">
      <c r="A6" s="71" t="s">
        <v>5</v>
      </c>
      <c r="B6" s="71" t="str">
        <f>IF(Titelblatt!$E$19="Deutsch",Sprachen!$C8,IF(Titelblatt!$E$19="Français",Sprachen!$D8,Sprachen!$E8))</f>
        <v>Total (Industrie)</v>
      </c>
      <c r="C6" s="71"/>
      <c r="D6" s="71"/>
      <c r="E6" s="71"/>
      <c r="F6" s="71"/>
      <c r="G6" s="71">
        <v>5268.8627402135198</v>
      </c>
      <c r="H6" s="71">
        <v>5545.7112455515999</v>
      </c>
      <c r="I6" s="71">
        <v>4979.7642704626296</v>
      </c>
      <c r="J6" s="71">
        <v>4892.8856939501802</v>
      </c>
      <c r="K6" s="71">
        <v>6117.1326339999996</v>
      </c>
      <c r="L6" s="71">
        <v>6891.0743119999997</v>
      </c>
      <c r="M6" s="71">
        <v>6161.293334</v>
      </c>
      <c r="N6" s="71">
        <v>5793.2040254860003</v>
      </c>
      <c r="O6" s="71">
        <v>5807.8543507259801</v>
      </c>
      <c r="P6" s="71">
        <v>5441.9613310000004</v>
      </c>
      <c r="Q6" s="71">
        <v>4863.4138999999996</v>
      </c>
      <c r="R6" s="71">
        <v>5261.0441049999999</v>
      </c>
    </row>
    <row r="7" spans="1:18" x14ac:dyDescent="0.25">
      <c r="A7" s="67">
        <v>1</v>
      </c>
      <c r="B7" s="70" t="str">
        <f>IF(Titelblatt!$E$19="Deutsch",Sprachen!$C9,IF(Titelblatt!$E$19="Français",Sprachen!$D9,Sprachen!$E9))</f>
        <v>Nahrungsmittel</v>
      </c>
      <c r="C7" s="70" t="str">
        <f>IF(Titelblatt!$E$19="Deutsch",Sprachen!$C$5,IF(Titelblatt!$E$19="Français",Sprachen!$D$5,Sprachen!$E$5))</f>
        <v>Industrie</v>
      </c>
      <c r="D7" s="70"/>
      <c r="E7" s="70"/>
      <c r="F7" s="70"/>
      <c r="G7" s="70">
        <v>38.720284697508902</v>
      </c>
      <c r="H7" s="70">
        <v>62.430071174377197</v>
      </c>
      <c r="I7" s="70">
        <v>70.513309608540894</v>
      </c>
      <c r="J7" s="70">
        <v>60.499359430604997</v>
      </c>
      <c r="K7" s="70">
        <v>55.047238999999998</v>
      </c>
      <c r="L7" s="70">
        <v>66.181415999999999</v>
      </c>
      <c r="M7" s="70">
        <v>68.727175000000003</v>
      </c>
      <c r="N7" s="70">
        <v>66.934075985999996</v>
      </c>
      <c r="O7" s="70">
        <v>54.646500000000003</v>
      </c>
      <c r="P7" s="70">
        <v>68.996931000000004</v>
      </c>
      <c r="Q7" s="70">
        <v>37.561500000000002</v>
      </c>
      <c r="R7" s="70">
        <v>31.161000000000001</v>
      </c>
    </row>
    <row r="8" spans="1:18" x14ac:dyDescent="0.25">
      <c r="A8" s="67">
        <v>2</v>
      </c>
      <c r="B8" s="70" t="str">
        <f>IF(Titelblatt!$E$19="Deutsch",Sprachen!$C10,IF(Titelblatt!$E$19="Français",Sprachen!$D10,Sprachen!$E10))</f>
        <v>Textil und Leder</v>
      </c>
      <c r="C8" s="70" t="str">
        <f>IF(Titelblatt!$E$19="Deutsch",Sprachen!$C$5,IF(Titelblatt!$E$19="Français",Sprachen!$D$5,Sprachen!$E$5))</f>
        <v>Industrie</v>
      </c>
      <c r="D8" s="70"/>
      <c r="E8" s="70"/>
      <c r="F8" s="70"/>
      <c r="G8" s="70">
        <v>0</v>
      </c>
      <c r="H8" s="70">
        <v>0</v>
      </c>
      <c r="I8" s="70">
        <v>0</v>
      </c>
      <c r="J8" s="70">
        <v>0</v>
      </c>
      <c r="K8" s="70">
        <v>0</v>
      </c>
      <c r="L8" s="70">
        <v>0</v>
      </c>
      <c r="M8" s="70">
        <v>0</v>
      </c>
      <c r="N8" s="70">
        <v>0</v>
      </c>
      <c r="O8" s="70">
        <v>0</v>
      </c>
      <c r="P8" s="70">
        <v>0</v>
      </c>
      <c r="Q8" s="70">
        <v>0</v>
      </c>
      <c r="R8" s="70">
        <v>0</v>
      </c>
    </row>
    <row r="9" spans="1:18" x14ac:dyDescent="0.25">
      <c r="A9" s="67">
        <v>3</v>
      </c>
      <c r="B9" s="70" t="str">
        <f>IF(Titelblatt!$E$19="Deutsch",Sprachen!$C11,IF(Titelblatt!$E$19="Français",Sprachen!$D11,Sprachen!$E11))</f>
        <v>Papier und Druck</v>
      </c>
      <c r="C9" s="70" t="str">
        <f>IF(Titelblatt!$E$19="Deutsch",Sprachen!$C$5,IF(Titelblatt!$E$19="Français",Sprachen!$D$5,Sprachen!$E$5))</f>
        <v>Industrie</v>
      </c>
      <c r="D9" s="70"/>
      <c r="E9" s="70"/>
      <c r="F9" s="70"/>
      <c r="G9" s="70">
        <v>13.5520996441281</v>
      </c>
      <c r="H9" s="70">
        <v>0</v>
      </c>
      <c r="I9" s="70">
        <v>0</v>
      </c>
      <c r="J9" s="70">
        <v>0</v>
      </c>
      <c r="K9" s="70">
        <v>0</v>
      </c>
      <c r="L9" s="70">
        <v>0</v>
      </c>
      <c r="M9" s="70">
        <v>0</v>
      </c>
      <c r="N9" s="70">
        <v>0</v>
      </c>
      <c r="O9" s="70">
        <v>0</v>
      </c>
      <c r="P9" s="70">
        <v>0</v>
      </c>
      <c r="Q9" s="70">
        <v>0</v>
      </c>
      <c r="R9" s="70">
        <v>0</v>
      </c>
    </row>
    <row r="10" spans="1:18" x14ac:dyDescent="0.25">
      <c r="A10" s="67">
        <v>4</v>
      </c>
      <c r="B10" s="70" t="str">
        <f>IF(Titelblatt!$E$19="Deutsch",Sprachen!$C12,IF(Titelblatt!$E$19="Français",Sprachen!$D12,Sprachen!$E12))</f>
        <v>Chemie und Pharma</v>
      </c>
      <c r="C10" s="70" t="str">
        <f>IF(Titelblatt!$E$19="Deutsch",Sprachen!$C$5,IF(Titelblatt!$E$19="Français",Sprachen!$D$5,Sprachen!$E$5))</f>
        <v>Industrie</v>
      </c>
      <c r="D10" s="70"/>
      <c r="E10" s="70"/>
      <c r="F10" s="70"/>
      <c r="G10" s="70">
        <v>0</v>
      </c>
      <c r="H10" s="70">
        <v>14.4069395017794</v>
      </c>
      <c r="I10" s="70">
        <v>15.2461209964413</v>
      </c>
      <c r="J10" s="70">
        <v>9.4530249110320295</v>
      </c>
      <c r="K10" s="70">
        <v>0</v>
      </c>
      <c r="L10" s="70">
        <v>0</v>
      </c>
      <c r="M10" s="70">
        <v>0</v>
      </c>
      <c r="N10" s="70">
        <v>0</v>
      </c>
      <c r="O10" s="70">
        <v>0</v>
      </c>
      <c r="P10" s="70">
        <v>0</v>
      </c>
      <c r="Q10" s="70">
        <v>0</v>
      </c>
      <c r="R10" s="70">
        <v>0</v>
      </c>
    </row>
    <row r="11" spans="1:18" x14ac:dyDescent="0.25">
      <c r="A11" s="67">
        <v>5</v>
      </c>
      <c r="B11" s="70" t="str">
        <f>IF(Titelblatt!$E$19="Deutsch",Sprachen!$C13,IF(Titelblatt!$E$19="Français",Sprachen!$D13,Sprachen!$E13))</f>
        <v>Zement und Beton</v>
      </c>
      <c r="C11" s="70" t="str">
        <f>IF(Titelblatt!$E$19="Deutsch",Sprachen!$C$5,IF(Titelblatt!$E$19="Français",Sprachen!$D$5,Sprachen!$E$5))</f>
        <v>Industrie</v>
      </c>
      <c r="D11" s="70"/>
      <c r="E11" s="70"/>
      <c r="F11" s="70"/>
      <c r="G11" s="70">
        <v>4567.0575800711704</v>
      </c>
      <c r="H11" s="70">
        <v>4941.5802491103204</v>
      </c>
      <c r="I11" s="70">
        <v>4394.6943772242003</v>
      </c>
      <c r="J11" s="70">
        <v>4316.2511743772202</v>
      </c>
      <c r="K11" s="70">
        <v>5364.0737559999998</v>
      </c>
      <c r="L11" s="70">
        <v>6059.9381880000001</v>
      </c>
      <c r="M11" s="70">
        <v>5352.4851840000001</v>
      </c>
      <c r="N11" s="70">
        <v>5136.2208819999996</v>
      </c>
      <c r="O11" s="70">
        <v>5063.2416000000003</v>
      </c>
      <c r="P11" s="70">
        <v>4692.5122000000001</v>
      </c>
      <c r="Q11" s="70">
        <v>4193.4269000000004</v>
      </c>
      <c r="R11" s="70">
        <v>4566.2682999999997</v>
      </c>
    </row>
    <row r="12" spans="1:18" x14ac:dyDescent="0.25">
      <c r="A12" s="67">
        <v>6</v>
      </c>
      <c r="B12" s="70" t="str">
        <f>IF(Titelblatt!$E$19="Deutsch",Sprachen!$C14,IF(Titelblatt!$E$19="Français",Sprachen!$D14,Sprachen!$E14))</f>
        <v>Andere Nicht-Eisen-Mineralien</v>
      </c>
      <c r="C12" s="70" t="str">
        <f>IF(Titelblatt!$E$19="Deutsch",Sprachen!$C$5,IF(Titelblatt!$E$19="Français",Sprachen!$D$5,Sprachen!$E$5))</f>
        <v>Industrie</v>
      </c>
      <c r="D12" s="70"/>
      <c r="E12" s="70"/>
      <c r="F12" s="70"/>
      <c r="G12" s="70">
        <v>237.161743772242</v>
      </c>
      <c r="H12" s="70">
        <v>227.62964412811399</v>
      </c>
      <c r="I12" s="70">
        <v>243.93793594306001</v>
      </c>
      <c r="J12" s="70">
        <v>230.65380782918101</v>
      </c>
      <c r="K12" s="70">
        <v>249.30681100000001</v>
      </c>
      <c r="L12" s="70">
        <v>293.29449799999998</v>
      </c>
      <c r="M12" s="70">
        <v>271.77177499999999</v>
      </c>
      <c r="N12" s="70">
        <v>265.51243799999997</v>
      </c>
      <c r="O12" s="70">
        <v>287.4615</v>
      </c>
      <c r="P12" s="70">
        <v>278.86799999999999</v>
      </c>
      <c r="Q12" s="70">
        <v>278.17950000000002</v>
      </c>
      <c r="R12" s="70">
        <v>278.17950000000002</v>
      </c>
    </row>
    <row r="13" spans="1:18" x14ac:dyDescent="0.25">
      <c r="A13" s="67">
        <v>7</v>
      </c>
      <c r="B13" s="70" t="str">
        <f>IF(Titelblatt!$E$19="Deutsch",Sprachen!$C15,IF(Titelblatt!$E$19="Français",Sprachen!$D15,Sprachen!$E15))</f>
        <v>Metall und Eisen</v>
      </c>
      <c r="C13" s="70" t="str">
        <f>IF(Titelblatt!$E$19="Deutsch",Sprachen!$C$5,IF(Titelblatt!$E$19="Français",Sprachen!$D$5,Sprachen!$E$5))</f>
        <v>Industrie</v>
      </c>
      <c r="D13" s="70"/>
      <c r="E13" s="70"/>
      <c r="F13" s="70"/>
      <c r="G13" s="70">
        <v>400.75494661921698</v>
      </c>
      <c r="H13" s="70">
        <v>299.66434163701098</v>
      </c>
      <c r="I13" s="70">
        <v>255.372526690391</v>
      </c>
      <c r="J13" s="70">
        <v>263.73939501779398</v>
      </c>
      <c r="K13" s="70">
        <v>436.18810300000001</v>
      </c>
      <c r="L13" s="70">
        <v>457.83320800000001</v>
      </c>
      <c r="M13" s="70">
        <v>450.18762500000003</v>
      </c>
      <c r="N13" s="70">
        <v>324.52377300000001</v>
      </c>
      <c r="O13" s="70">
        <v>396.70350000000002</v>
      </c>
      <c r="P13" s="70">
        <v>395.95890000000003</v>
      </c>
      <c r="Q13" s="70">
        <v>354.23325</v>
      </c>
      <c r="R13" s="70">
        <v>385.41618</v>
      </c>
    </row>
    <row r="14" spans="1:18" x14ac:dyDescent="0.25">
      <c r="A14" s="67">
        <v>8</v>
      </c>
      <c r="B14" s="70" t="str">
        <f>IF(Titelblatt!$E$19="Deutsch",Sprachen!$C16,IF(Titelblatt!$E$19="Français",Sprachen!$D16,Sprachen!$E16))</f>
        <v>Nicht-Eisen-Metalle</v>
      </c>
      <c r="C14" s="70" t="str">
        <f>IF(Titelblatt!$E$19="Deutsch",Sprachen!$C$5,IF(Titelblatt!$E$19="Français",Sprachen!$D$5,Sprachen!$E$5))</f>
        <v>Industrie</v>
      </c>
      <c r="D14" s="70"/>
      <c r="E14" s="70"/>
      <c r="F14" s="70"/>
      <c r="G14" s="70">
        <v>0</v>
      </c>
      <c r="H14" s="70">
        <v>0</v>
      </c>
      <c r="I14" s="70">
        <v>0</v>
      </c>
      <c r="J14" s="70">
        <v>0</v>
      </c>
      <c r="K14" s="70">
        <v>0</v>
      </c>
      <c r="L14" s="70">
        <v>0</v>
      </c>
      <c r="M14" s="70">
        <v>0</v>
      </c>
      <c r="N14" s="70">
        <v>0</v>
      </c>
      <c r="O14" s="70">
        <v>0</v>
      </c>
      <c r="P14" s="70">
        <v>0</v>
      </c>
      <c r="Q14" s="70">
        <v>0</v>
      </c>
      <c r="R14" s="70">
        <v>0</v>
      </c>
    </row>
    <row r="15" spans="1:18" x14ac:dyDescent="0.25">
      <c r="A15" s="67">
        <v>9</v>
      </c>
      <c r="B15" s="70" t="str">
        <f>IF(Titelblatt!$E$19="Deutsch",Sprachen!$C17,IF(Titelblatt!$E$19="Français",Sprachen!$D17,Sprachen!$E17))</f>
        <v>Metall und Geräte</v>
      </c>
      <c r="C15" s="70" t="str">
        <f>IF(Titelblatt!$E$19="Deutsch",Sprachen!$C$5,IF(Titelblatt!$E$19="Français",Sprachen!$D$5,Sprachen!$E$5))</f>
        <v>Industrie</v>
      </c>
      <c r="D15" s="70"/>
      <c r="E15" s="70"/>
      <c r="F15" s="70"/>
      <c r="G15" s="70">
        <v>0</v>
      </c>
      <c r="H15" s="70">
        <v>0</v>
      </c>
      <c r="I15" s="70">
        <v>0</v>
      </c>
      <c r="J15" s="70">
        <v>0</v>
      </c>
      <c r="K15" s="70">
        <v>0</v>
      </c>
      <c r="L15" s="70">
        <v>2.6138000000000002E-2</v>
      </c>
      <c r="M15" s="70">
        <v>2.5925E-2</v>
      </c>
      <c r="N15" s="70">
        <v>0</v>
      </c>
      <c r="O15" s="70">
        <v>0</v>
      </c>
      <c r="P15" s="70">
        <v>0</v>
      </c>
      <c r="Q15" s="70">
        <v>0</v>
      </c>
      <c r="R15" s="70">
        <v>0</v>
      </c>
    </row>
    <row r="16" spans="1:18" x14ac:dyDescent="0.25">
      <c r="A16" s="67">
        <v>10</v>
      </c>
      <c r="B16" s="70" t="str">
        <f>IF(Titelblatt!$E$19="Deutsch",Sprachen!$C18,IF(Titelblatt!$E$19="Français",Sprachen!$D18,Sprachen!$E18))</f>
        <v>Maschinen</v>
      </c>
      <c r="C16" s="70" t="str">
        <f>IF(Titelblatt!$E$19="Deutsch",Sprachen!$C$5,IF(Titelblatt!$E$19="Français",Sprachen!$D$5,Sprachen!$E$5))</f>
        <v>Industrie</v>
      </c>
      <c r="D16" s="70"/>
      <c r="E16" s="70"/>
      <c r="F16" s="70"/>
      <c r="G16" s="70">
        <v>0</v>
      </c>
      <c r="H16" s="70">
        <v>0</v>
      </c>
      <c r="I16" s="70">
        <v>0</v>
      </c>
      <c r="J16" s="70">
        <v>0</v>
      </c>
      <c r="K16" s="70">
        <v>0</v>
      </c>
      <c r="L16" s="70">
        <v>0</v>
      </c>
      <c r="M16" s="70">
        <v>0</v>
      </c>
      <c r="N16" s="70">
        <v>0</v>
      </c>
      <c r="O16" s="70">
        <v>0</v>
      </c>
      <c r="P16" s="70">
        <v>0</v>
      </c>
      <c r="Q16" s="70">
        <v>0</v>
      </c>
      <c r="R16" s="70">
        <v>0</v>
      </c>
    </row>
    <row r="17" spans="1:18" x14ac:dyDescent="0.25">
      <c r="A17" s="67">
        <v>11</v>
      </c>
      <c r="B17" s="70" t="str">
        <f>IF(Titelblatt!$E$19="Deutsch",Sprachen!$C19,IF(Titelblatt!$E$19="Français",Sprachen!$D19,Sprachen!$E19))</f>
        <v>Andere Industrien</v>
      </c>
      <c r="C17" s="70" t="str">
        <f>IF(Titelblatt!$E$19="Deutsch",Sprachen!$C$5,IF(Titelblatt!$E$19="Français",Sprachen!$D$5,Sprachen!$E$5))</f>
        <v>Industrie</v>
      </c>
      <c r="D17" s="70"/>
      <c r="E17" s="70"/>
      <c r="F17" s="70"/>
      <c r="G17" s="70">
        <v>11.616085409252699</v>
      </c>
      <c r="H17" s="70">
        <v>0</v>
      </c>
      <c r="I17" s="70">
        <v>0</v>
      </c>
      <c r="J17" s="70">
        <v>12.288932384341599</v>
      </c>
      <c r="K17" s="70">
        <v>12.437671999999999</v>
      </c>
      <c r="L17" s="70">
        <v>13.748588</v>
      </c>
      <c r="M17" s="70">
        <v>18.069724999999998</v>
      </c>
      <c r="N17" s="70">
        <v>0</v>
      </c>
      <c r="O17" s="70">
        <v>5.7885</v>
      </c>
      <c r="P17" s="70">
        <v>5.61</v>
      </c>
      <c r="Q17" s="70">
        <v>0</v>
      </c>
      <c r="R17" s="70">
        <v>0</v>
      </c>
    </row>
    <row r="18" spans="1:18" x14ac:dyDescent="0.25">
      <c r="A18" s="67">
        <v>12</v>
      </c>
      <c r="B18" s="70" t="str">
        <f>IF(Titelblatt!$E$19="Deutsch",Sprachen!$C20,IF(Titelblatt!$E$19="Français",Sprachen!$D20,Sprachen!$E20))</f>
        <v>Bau</v>
      </c>
      <c r="C18" s="70" t="str">
        <f>IF(Titelblatt!$E$19="Deutsch",Sprachen!$C$5,IF(Titelblatt!$E$19="Français",Sprachen!$D$5,Sprachen!$E$5))</f>
        <v>Industrie</v>
      </c>
      <c r="D18" s="70"/>
      <c r="E18" s="70"/>
      <c r="F18" s="70"/>
      <c r="G18" s="70">
        <v>0</v>
      </c>
      <c r="H18" s="70">
        <v>0</v>
      </c>
      <c r="I18" s="70">
        <v>0</v>
      </c>
      <c r="J18" s="70">
        <v>0</v>
      </c>
      <c r="K18" s="70">
        <v>7.9052999999999998E-2</v>
      </c>
      <c r="L18" s="70">
        <v>5.2276000000000003E-2</v>
      </c>
      <c r="M18" s="70">
        <v>2.5925E-2</v>
      </c>
      <c r="N18" s="70">
        <v>1.28565E-2</v>
      </c>
      <c r="O18" s="70">
        <v>1.27507259786477E-2</v>
      </c>
      <c r="P18" s="70">
        <v>1.5299999999999999E-2</v>
      </c>
      <c r="Q18" s="70">
        <v>1.2749999999999999E-2</v>
      </c>
      <c r="R18" s="70">
        <v>1.9125E-2</v>
      </c>
    </row>
    <row r="19" spans="1:18" x14ac:dyDescent="0.25">
      <c r="A19" s="71" t="s">
        <v>20</v>
      </c>
      <c r="B19" s="71" t="str">
        <f>IF(Titelblatt!$E$19="Deutsch",Sprachen!$C21,IF(Titelblatt!$E$19="Français",Sprachen!$D21,Sprachen!$E21))</f>
        <v>Total (Dienstleistungen)</v>
      </c>
      <c r="C19" s="71"/>
      <c r="D19" s="71"/>
      <c r="E19" s="71"/>
      <c r="F19" s="71"/>
      <c r="G19" s="71">
        <v>0</v>
      </c>
      <c r="H19" s="71">
        <v>0</v>
      </c>
      <c r="I19" s="71">
        <v>0</v>
      </c>
      <c r="J19" s="71">
        <v>0</v>
      </c>
      <c r="K19" s="71">
        <v>0.13175500000000001</v>
      </c>
      <c r="L19" s="71">
        <v>5.3844279999999998</v>
      </c>
      <c r="M19" s="71">
        <v>0.2074</v>
      </c>
      <c r="N19" s="71">
        <v>2.5713E-2</v>
      </c>
      <c r="O19" s="71">
        <v>0.153</v>
      </c>
      <c r="P19" s="71">
        <v>5.0999999999999997E-2</v>
      </c>
      <c r="Q19" s="71">
        <v>6.069</v>
      </c>
      <c r="R19" s="71">
        <v>5.9233950000000002</v>
      </c>
    </row>
    <row r="20" spans="1:18" x14ac:dyDescent="0.25">
      <c r="A20" s="67">
        <v>13</v>
      </c>
      <c r="B20" s="70" t="str">
        <f>IF(Titelblatt!$E$19="Deutsch",Sprachen!$C22,IF(Titelblatt!$E$19="Français",Sprachen!$D22,Sprachen!$E22))</f>
        <v>Handel</v>
      </c>
      <c r="C20" s="70" t="str">
        <f>IF(Titelblatt!$E$19="Deutsch",Sprachen!$C$6,IF(Titelblatt!$E$19="Français",Sprachen!$D$6,Sprachen!$E$6))</f>
        <v>Dienstleistungen</v>
      </c>
      <c r="D20" s="70"/>
      <c r="E20" s="70"/>
      <c r="F20" s="70"/>
      <c r="G20" s="70">
        <v>0</v>
      </c>
      <c r="H20" s="70">
        <v>0</v>
      </c>
      <c r="I20" s="70">
        <v>0</v>
      </c>
      <c r="J20" s="70">
        <v>0</v>
      </c>
      <c r="K20" s="70">
        <v>2.6350999999999999E-2</v>
      </c>
      <c r="L20" s="70">
        <v>2.6138000000000002E-2</v>
      </c>
      <c r="M20" s="70">
        <v>2.5925E-2</v>
      </c>
      <c r="N20" s="70">
        <v>2.5713E-2</v>
      </c>
      <c r="O20" s="70">
        <v>0</v>
      </c>
      <c r="P20" s="70">
        <v>0</v>
      </c>
      <c r="Q20" s="70">
        <v>0</v>
      </c>
      <c r="R20" s="70">
        <v>0</v>
      </c>
    </row>
    <row r="21" spans="1:18" x14ac:dyDescent="0.25">
      <c r="A21" s="67">
        <v>14</v>
      </c>
      <c r="B21" s="70" t="str">
        <f>IF(Titelblatt!$E$19="Deutsch",Sprachen!$C23,IF(Titelblatt!$E$19="Français",Sprachen!$D23,Sprachen!$E23))</f>
        <v>Gastgewerbe</v>
      </c>
      <c r="C21" s="70" t="str">
        <f>IF(Titelblatt!$E$19="Deutsch",Sprachen!$C$6,IF(Titelblatt!$E$19="Français",Sprachen!$D$6,Sprachen!$E$6))</f>
        <v>Dienstleistungen</v>
      </c>
      <c r="D21" s="70"/>
      <c r="E21" s="70"/>
      <c r="F21" s="70"/>
      <c r="G21" s="70">
        <v>0</v>
      </c>
      <c r="H21" s="70">
        <v>0</v>
      </c>
      <c r="I21" s="70">
        <v>0</v>
      </c>
      <c r="J21" s="70">
        <v>0</v>
      </c>
      <c r="K21" s="70">
        <v>0</v>
      </c>
      <c r="L21" s="70">
        <v>2.6138000000000002E-2</v>
      </c>
      <c r="M21" s="70">
        <v>2.5925E-2</v>
      </c>
      <c r="N21" s="70">
        <v>0</v>
      </c>
      <c r="O21" s="70">
        <v>0</v>
      </c>
      <c r="P21" s="70">
        <v>0</v>
      </c>
      <c r="Q21" s="70">
        <v>5.0999999999999997E-2</v>
      </c>
      <c r="R21" s="70">
        <v>5.8395000000000002E-2</v>
      </c>
    </row>
    <row r="22" spans="1:18" x14ac:dyDescent="0.25">
      <c r="A22" s="67">
        <v>15</v>
      </c>
      <c r="B22" s="70" t="str">
        <f>IF(Titelblatt!$E$19="Deutsch",Sprachen!$C24,IF(Titelblatt!$E$19="Français",Sprachen!$D24,Sprachen!$E24))</f>
        <v>Kredite und Versicherungen</v>
      </c>
      <c r="C22" s="70" t="str">
        <f>IF(Titelblatt!$E$19="Deutsch",Sprachen!$C$6,IF(Titelblatt!$E$19="Français",Sprachen!$D$6,Sprachen!$E$6))</f>
        <v>Dienstleistungen</v>
      </c>
      <c r="D22" s="70"/>
      <c r="E22" s="70"/>
      <c r="F22" s="70"/>
      <c r="G22" s="70">
        <v>0</v>
      </c>
      <c r="H22" s="70">
        <v>0</v>
      </c>
      <c r="I22" s="70">
        <v>0</v>
      </c>
      <c r="J22" s="70">
        <v>0</v>
      </c>
      <c r="K22" s="70">
        <v>0</v>
      </c>
      <c r="L22" s="70">
        <v>0</v>
      </c>
      <c r="M22" s="70">
        <v>0</v>
      </c>
      <c r="N22" s="70">
        <v>0</v>
      </c>
      <c r="O22" s="70">
        <v>0</v>
      </c>
      <c r="P22" s="70">
        <v>0</v>
      </c>
      <c r="Q22" s="70">
        <v>0</v>
      </c>
      <c r="R22" s="70">
        <v>0</v>
      </c>
    </row>
    <row r="23" spans="1:18" x14ac:dyDescent="0.25">
      <c r="A23" s="67">
        <v>16</v>
      </c>
      <c r="B23" s="70" t="str">
        <f>IF(Titelblatt!$E$19="Deutsch",Sprachen!$C25,IF(Titelblatt!$E$19="Français",Sprachen!$D25,Sprachen!$E25))</f>
        <v>Verwaltung</v>
      </c>
      <c r="C23" s="70" t="str">
        <f>IF(Titelblatt!$E$19="Deutsch",Sprachen!$C$6,IF(Titelblatt!$E$19="Français",Sprachen!$D$6,Sprachen!$E$6))</f>
        <v>Dienstleistungen</v>
      </c>
      <c r="D23" s="70"/>
      <c r="E23" s="70"/>
      <c r="F23" s="70"/>
      <c r="G23" s="70">
        <v>0</v>
      </c>
      <c r="H23" s="70">
        <v>0</v>
      </c>
      <c r="I23" s="70">
        <v>0</v>
      </c>
      <c r="J23" s="70">
        <v>0</v>
      </c>
      <c r="K23" s="70">
        <v>0</v>
      </c>
      <c r="L23" s="70">
        <v>0</v>
      </c>
      <c r="M23" s="70">
        <v>0</v>
      </c>
      <c r="N23" s="70">
        <v>0</v>
      </c>
      <c r="O23" s="70">
        <v>0</v>
      </c>
      <c r="P23" s="70">
        <v>0</v>
      </c>
      <c r="Q23" s="70">
        <v>0</v>
      </c>
      <c r="R23" s="70">
        <v>0</v>
      </c>
    </row>
    <row r="24" spans="1:18" x14ac:dyDescent="0.25">
      <c r="A24" s="67">
        <v>17</v>
      </c>
      <c r="B24" s="70" t="str">
        <f>IF(Titelblatt!$E$19="Deutsch",Sprachen!$C26,IF(Titelblatt!$E$19="Français",Sprachen!$D26,Sprachen!$E26))</f>
        <v>Unterricht</v>
      </c>
      <c r="C24" s="70" t="str">
        <f>IF(Titelblatt!$E$19="Deutsch",Sprachen!$C$6,IF(Titelblatt!$E$19="Français",Sprachen!$D$6,Sprachen!$E$6))</f>
        <v>Dienstleistungen</v>
      </c>
      <c r="D24" s="70"/>
      <c r="E24" s="70"/>
      <c r="F24" s="70"/>
      <c r="G24" s="70">
        <v>0</v>
      </c>
      <c r="H24" s="70">
        <v>0</v>
      </c>
      <c r="I24" s="70">
        <v>0</v>
      </c>
      <c r="J24" s="70">
        <v>0</v>
      </c>
      <c r="K24" s="70">
        <v>0</v>
      </c>
      <c r="L24" s="70">
        <v>0</v>
      </c>
      <c r="M24" s="70">
        <v>0</v>
      </c>
      <c r="N24" s="70">
        <v>0</v>
      </c>
      <c r="O24" s="70">
        <v>0</v>
      </c>
      <c r="P24" s="70">
        <v>0</v>
      </c>
      <c r="Q24" s="70">
        <v>0</v>
      </c>
      <c r="R24" s="70">
        <v>0</v>
      </c>
    </row>
    <row r="25" spans="1:18" x14ac:dyDescent="0.25">
      <c r="A25" s="67">
        <v>18</v>
      </c>
      <c r="B25" s="70" t="str">
        <f>IF(Titelblatt!$E$19="Deutsch",Sprachen!$C27,IF(Titelblatt!$E$19="Français",Sprachen!$D27,Sprachen!$E27))</f>
        <v>Gesundheits- und Sozialwesen</v>
      </c>
      <c r="C25" s="70" t="str">
        <f>IF(Titelblatt!$E$19="Deutsch",Sprachen!$C$6,IF(Titelblatt!$E$19="Français",Sprachen!$D$6,Sprachen!$E$6))</f>
        <v>Dienstleistungen</v>
      </c>
      <c r="D25" s="70"/>
      <c r="E25" s="70"/>
      <c r="F25" s="70"/>
      <c r="G25" s="70">
        <v>0</v>
      </c>
      <c r="H25" s="70">
        <v>0</v>
      </c>
      <c r="I25" s="70">
        <v>0</v>
      </c>
      <c r="J25" s="70">
        <v>0</v>
      </c>
      <c r="K25" s="70">
        <v>0.105404</v>
      </c>
      <c r="L25" s="70">
        <v>0.10455200000000001</v>
      </c>
      <c r="M25" s="70">
        <v>0.15554999999999999</v>
      </c>
      <c r="N25" s="70">
        <v>0</v>
      </c>
      <c r="O25" s="70">
        <v>0.153</v>
      </c>
      <c r="P25" s="70">
        <v>5.0999999999999997E-2</v>
      </c>
      <c r="Q25" s="70">
        <v>0</v>
      </c>
      <c r="R25" s="70">
        <v>0</v>
      </c>
    </row>
    <row r="26" spans="1:18" x14ac:dyDescent="0.25">
      <c r="A26" s="67">
        <v>19</v>
      </c>
      <c r="B26" s="70" t="str">
        <f>IF(Titelblatt!$E$19="Deutsch",Sprachen!$C28,IF(Titelblatt!$E$19="Français",Sprachen!$D28,Sprachen!$E28))</f>
        <v>Andere Dienstleistungen</v>
      </c>
      <c r="C26" s="70" t="str">
        <f>IF(Titelblatt!$E$19="Deutsch",Sprachen!$C$6,IF(Titelblatt!$E$19="Français",Sprachen!$D$6,Sprachen!$E$6))</f>
        <v>Dienstleistungen</v>
      </c>
      <c r="D26" s="70"/>
      <c r="E26" s="70"/>
      <c r="F26" s="70"/>
      <c r="G26" s="70">
        <v>0</v>
      </c>
      <c r="H26" s="70">
        <v>0</v>
      </c>
      <c r="I26" s="70">
        <v>0</v>
      </c>
      <c r="J26" s="70">
        <v>0</v>
      </c>
      <c r="K26" s="70">
        <v>0</v>
      </c>
      <c r="L26" s="70">
        <v>5.2275999999999998</v>
      </c>
      <c r="M26" s="70">
        <v>0</v>
      </c>
      <c r="N26" s="70">
        <v>0</v>
      </c>
      <c r="O26" s="70">
        <v>0</v>
      </c>
      <c r="P26" s="70">
        <v>0</v>
      </c>
      <c r="Q26" s="70">
        <v>6.0179999999999998</v>
      </c>
      <c r="R26" s="70">
        <v>5.8650000000000002</v>
      </c>
    </row>
  </sheetData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Titelblatt</vt:lpstr>
      <vt:lpstr>Sprachen</vt:lpstr>
      <vt:lpstr>Branchendefinition</vt:lpstr>
      <vt:lpstr>Elektrizität</vt:lpstr>
      <vt:lpstr>Erdgas</vt:lpstr>
      <vt:lpstr>Heizöl extra-leicht</vt:lpstr>
      <vt:lpstr>Heizöl mittel und schwer</vt:lpstr>
      <vt:lpstr>Industrieabfälle</vt:lpstr>
      <vt:lpstr>Kohle</vt:lpstr>
      <vt:lpstr>Fernwärme (Abgabe)</vt:lpstr>
      <vt:lpstr>Fernwärme (Bezug)</vt:lpstr>
      <vt:lpstr>Holz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U80874955</dc:creator>
  <cp:lastModifiedBy>Madonna Erica BFE</cp:lastModifiedBy>
  <dcterms:created xsi:type="dcterms:W3CDTF">2025-02-10T15:41:49Z</dcterms:created>
  <dcterms:modified xsi:type="dcterms:W3CDTF">2025-08-28T06:53:04Z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a112399-b73b-40c1-8af2-919b124b9d91_Enabled">
    <vt:lpwstr>true</vt:lpwstr>
  </property>
  <property fmtid="{D5CDD505-2E9C-101B-9397-08002B2CF9AE}" pid="3" name="MSIP_Label_aa112399-b73b-40c1-8af2-919b124b9d91_SetDate">
    <vt:lpwstr>2025-06-26T09:05:13Z</vt:lpwstr>
  </property>
  <property fmtid="{D5CDD505-2E9C-101B-9397-08002B2CF9AE}" pid="4" name="MSIP_Label_aa112399-b73b-40c1-8af2-919b124b9d91_Method">
    <vt:lpwstr>Privileged</vt:lpwstr>
  </property>
  <property fmtid="{D5CDD505-2E9C-101B-9397-08002B2CF9AE}" pid="5" name="MSIP_Label_aa112399-b73b-40c1-8af2-919b124b9d91_Name">
    <vt:lpwstr>L2</vt:lpwstr>
  </property>
  <property fmtid="{D5CDD505-2E9C-101B-9397-08002B2CF9AE}" pid="6" name="MSIP_Label_aa112399-b73b-40c1-8af2-919b124b9d91_SiteId">
    <vt:lpwstr>6ae27add-8276-4a38-88c1-3a9c1f973767</vt:lpwstr>
  </property>
  <property fmtid="{D5CDD505-2E9C-101B-9397-08002B2CF9AE}" pid="7" name="MSIP_Label_aa112399-b73b-40c1-8af2-919b124b9d91_ActionId">
    <vt:lpwstr>06f22759-57f6-4d60-a8fe-f8e63abcdd19</vt:lpwstr>
  </property>
  <property fmtid="{D5CDD505-2E9C-101B-9397-08002B2CF9AE}" pid="8" name="MSIP_Label_aa112399-b73b-40c1-8af2-919b124b9d91_ContentBits">
    <vt:lpwstr>0</vt:lpwstr>
  </property>
  <property fmtid="{D5CDD505-2E9C-101B-9397-08002B2CF9AE}" pid="9" name="MSIP_Label_aa112399-b73b-40c1-8af2-919b124b9d91_Tag">
    <vt:lpwstr>10, 0, 1, 1</vt:lpwstr>
  </property>
</Properties>
</file>