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2.xml" ContentType="application/vnd.openxmlformats-officedocument.drawing+xml"/>
  <Override PartName="/xl/ctrlProps/ctrlProp1.xml" ContentType="application/vnd.ms-excel.controlproperties+xml"/>
  <Override PartName="/xl/customProperty10.bin" ContentType="application/vnd.openxmlformats-officedocument.spreadsheetml.customProperty"/>
  <Override PartName="/xl/drawings/drawing3.xml" ContentType="application/vnd.openxmlformats-officedocument.drawing+xml"/>
  <Override PartName="/xl/ctrlProps/ctrlProp2.xml" ContentType="application/vnd.ms-excel.controlproperties+xml"/>
  <Override PartName="/xl/customProperty11.bin" ContentType="application/vnd.openxmlformats-officedocument.spreadsheetml.customProperty"/>
  <Override PartName="/xl/drawings/drawing4.xml" ContentType="application/vnd.openxmlformats-officedocument.drawing+xml"/>
  <Override PartName="/xl/ctrlProps/ctrlProp3.xml" ContentType="application/vnd.ms-excel.controlproperties+xml"/>
  <Override PartName="/xl/customProperty12.bin" ContentType="application/vnd.openxmlformats-officedocument.spreadsheetml.customProperty"/>
  <Override PartName="/xl/drawings/drawing5.xml" ContentType="application/vnd.openxmlformats-officedocument.drawing+xml"/>
  <Override PartName="/xl/ctrlProps/ctrlProp4.xml" ContentType="application/vnd.ms-excel.controlproperties+xml"/>
  <Override PartName="/xl/customProperty13.bin" ContentType="application/vnd.openxmlformats-officedocument.spreadsheetml.customProperty"/>
  <Override PartName="/xl/drawings/drawing6.xml" ContentType="application/vnd.openxmlformats-officedocument.drawing+xml"/>
  <Override PartName="/xl/ctrlProps/ctrlProp5.xml" ContentType="application/vnd.ms-excel.controlproperties+xml"/>
  <Override PartName="/xl/customProperty14.bin" ContentType="application/vnd.openxmlformats-officedocument.spreadsheetml.customProperty"/>
  <Override PartName="/xl/drawings/drawing7.xml" ContentType="application/vnd.openxmlformats-officedocument.drawing+xml"/>
  <Override PartName="/xl/ctrlProps/ctrlProp6.xml" ContentType="application/vnd.ms-excel.controlproperties+xml"/>
  <Override PartName="/xl/customProperty15.bin" ContentType="application/vnd.openxmlformats-officedocument.spreadsheetml.customProperty"/>
  <Override PartName="/xl/drawings/drawing8.xml" ContentType="application/vnd.openxmlformats-officedocument.drawing+xml"/>
  <Override PartName="/xl/ctrlProps/ctrlProp7.xml" ContentType="application/vnd.ms-excel.controlproperties+xml"/>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9.xml" ContentType="application/vnd.openxmlformats-officedocument.drawing+xml"/>
  <Override PartName="/xl/ctrlProps/ctrlProp8.xml" ContentType="application/vnd.ms-excel.controlproperties+xml"/>
  <Override PartName="/xl/customProperty19.bin" ContentType="application/vnd.openxmlformats-officedocument.spreadsheetml.customProperty"/>
  <Override PartName="/xl/drawings/drawing10.xml" ContentType="application/vnd.openxmlformats-officedocument.drawing+xml"/>
  <Override PartName="/xl/ctrlProps/ctrlProp9.xml" ContentType="application/vnd.ms-excel.controlproperties+xml"/>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drawings/drawing11.xml" ContentType="application/vnd.openxmlformats-officedocument.drawing+xml"/>
  <Override PartName="/xl/ctrlProps/ctrlProp10.xml" ContentType="application/vnd.ms-excel.controlproperties+xml"/>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udata/data.bin" ContentType="application/vnd.ms-office.vbaProjectSignature"/>
  <Override PartName="/xl/udata/data2.bin" ContentType="application/vnd.ms-office.vbaProjectSignatureAgile"/>
  <Override PartName="/xl/udata/data3.bin" ContentType="application/vnd.ms-office.vbaProjectSignatureV3"/>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codeName="{1BF75E64-36B4-4512-B9E4-3ED0869CA821}"/>
  <workbookPr codeName="DieseArbeitsmappe"/>
  <mc:AlternateContent xmlns:mc="http://schemas.openxmlformats.org/markup-compatibility/2006">
    <mc:Choice Requires="x15">
      <x15ac:absPath xmlns:x15ac="http://schemas.microsoft.com/office/spreadsheetml/2010/11/ac" url="S:\222310\40_BEARBEITUNG\EJ 2024\6_Synthese_Bericht\"/>
    </mc:Choice>
  </mc:AlternateContent>
  <xr:revisionPtr revIDLastSave="0" documentId="13_ncr:1_{1D386983-49A2-4FAD-9B5C-AC68A482785F}" xr6:coauthVersionLast="47" xr6:coauthVersionMax="47" xr10:uidLastSave="{00000000-0000-0000-0000-000000000000}"/>
  <bookViews>
    <workbookView xWindow="31860" yWindow="-18405" windowWidth="38640" windowHeight="21120" xr2:uid="{1BCAC5A8-F556-4591-AC18-6F0DCFA8828D}"/>
  </bookViews>
  <sheets>
    <sheet name="Titelblatt" sheetId="30" r:id="rId1"/>
    <sheet name="Übersicht" sheetId="24" r:id="rId2"/>
    <sheet name="1" sheetId="2" r:id="rId3"/>
    <sheet name="2" sheetId="29" r:id="rId4"/>
    <sheet name="3.1" sheetId="11" r:id="rId5"/>
    <sheet name="3.2" sheetId="35" r:id="rId6"/>
    <sheet name="3.3" sheetId="4" r:id="rId7"/>
    <sheet name="3.4" sheetId="5" r:id="rId8"/>
    <sheet name="4.1" sheetId="12" r:id="rId9"/>
    <sheet name="4.2" sheetId="6" r:id="rId10"/>
    <sheet name="5.1" sheetId="13" r:id="rId11"/>
    <sheet name="5.2" sheetId="36" r:id="rId12"/>
    <sheet name="5.3" sheetId="7" r:id="rId13"/>
    <sheet name="5.4" sheetId="8" r:id="rId14"/>
    <sheet name="5.5" sheetId="9" r:id="rId15"/>
    <sheet name="6.1" sheetId="15" r:id="rId16"/>
    <sheet name="6.2" sheetId="16" r:id="rId17"/>
    <sheet name="6.3" sheetId="14" r:id="rId18"/>
    <sheet name="6.4" sheetId="10" r:id="rId19"/>
    <sheet name="7.1" sheetId="28" r:id="rId20"/>
    <sheet name="7.2" sheetId="21" r:id="rId21"/>
    <sheet name="8.1" sheetId="22" r:id="rId22"/>
    <sheet name="9.1" sheetId="26" r:id="rId23"/>
    <sheet name="9.2" sheetId="33" r:id="rId24"/>
    <sheet name="9.3" sheetId="39" r:id="rId25"/>
  </sheets>
  <definedNames>
    <definedName name="_xlnm.Print_Area" localSheetId="2">'1'!$A$4:$AK$35</definedName>
    <definedName name="_xlnm.Print_Area" localSheetId="3">'2'!$A$4:$AK$34</definedName>
    <definedName name="_xlnm.Print_Area" localSheetId="4">'3.1'!$A$4:$AI$35</definedName>
    <definedName name="_xlnm.Print_Area" localSheetId="5">'3.2'!$A$4:$AI$35</definedName>
    <definedName name="_xlnm.Print_Area" localSheetId="6">'3.3'!$A$4:$AI$35</definedName>
    <definedName name="_xlnm.Print_Area" localSheetId="7">'3.4'!$A$4:$AI$35</definedName>
    <definedName name="_xlnm.Print_Area" localSheetId="8">'4.1'!$A$4:$AK$35</definedName>
    <definedName name="_xlnm.Print_Area" localSheetId="9">'4.2'!$A$4:$AK$35</definedName>
    <definedName name="_xlnm.Print_Area" localSheetId="10">'5.1'!$A$4:$AI$35</definedName>
    <definedName name="_xlnm.Print_Area" localSheetId="11">'5.2'!$A$4:$AI$35</definedName>
    <definedName name="_xlnm.Print_Area" localSheetId="12">'5.3'!$A$4:$AK$35</definedName>
    <definedName name="_xlnm.Print_Area" localSheetId="13">'5.4'!$A$4:$AI$35</definedName>
    <definedName name="_xlnm.Print_Area" localSheetId="14">'5.5'!$A$4:$AK$35</definedName>
    <definedName name="_xlnm.Print_Area" localSheetId="15">'6.1'!$A$4:$P$35</definedName>
    <definedName name="_xlnm.Print_Area" localSheetId="16">'6.2'!$A$4:$T$35</definedName>
    <definedName name="_xlnm.Print_Area" localSheetId="17">'6.3'!$A$4:$AI$45</definedName>
    <definedName name="_xlnm.Print_Area" localSheetId="18">'6.4'!$A$4:$AI$45</definedName>
    <definedName name="_xlnm.Print_Area" localSheetId="19">'7.1'!$A$4:$W$32</definedName>
    <definedName name="_xlnm.Print_Area" localSheetId="20">'7.2'!$A$4:$V$36</definedName>
    <definedName name="_xlnm.Print_Area" localSheetId="21">'8.1'!$A$4:$AJ$54</definedName>
    <definedName name="_xlnm.Print_Area" localSheetId="22">'9.1'!$A$4:$F$45</definedName>
    <definedName name="_xlnm.Print_Area" localSheetId="23">'9.2'!$A$4:$C$41</definedName>
    <definedName name="_xlnm.Print_Area" localSheetId="24">'9.3'!$A$4:$AJ$18</definedName>
    <definedName name="_xlnm.Print_Area" localSheetId="0">Titelblatt!$A$1:$G$52</definedName>
    <definedName name="PA" localSheetId="2">'1'!$A$4:$AF$35</definedName>
    <definedName name="PA" localSheetId="3">'2'!$A$4:$AF$34</definedName>
    <definedName name="PA" localSheetId="4">'3.1'!$A$4:$AF$35</definedName>
    <definedName name="PA" localSheetId="5">'3.2'!$A$4:$AF$35</definedName>
    <definedName name="PA" localSheetId="6">'3.3'!$A$4:$AF$35</definedName>
    <definedName name="PA" localSheetId="7">'3.4'!$A$4:$AF$35</definedName>
    <definedName name="PA" localSheetId="8">'4.1'!$A$4:$AF$35</definedName>
    <definedName name="PA" localSheetId="9">'4.2'!$A$4:$AF$35</definedName>
    <definedName name="PA" localSheetId="10">'5.1'!$A$4:$AF$35</definedName>
    <definedName name="PA" localSheetId="11">'5.2'!$A$4:$AF$35</definedName>
    <definedName name="PA" localSheetId="12">'5.3'!$A$4:$AF$35</definedName>
    <definedName name="PA" localSheetId="13">'5.4'!$A$4:$AF$35</definedName>
    <definedName name="PA" localSheetId="14">'5.5'!$A$4:$AF$35</definedName>
    <definedName name="PA" localSheetId="15">'6.1'!$A$4:$O$46</definedName>
    <definedName name="PA" localSheetId="16">'6.2'!$A$4:$S$46</definedName>
    <definedName name="PA" localSheetId="17">'6.3'!$A$4:$AF$45</definedName>
    <definedName name="PA" localSheetId="18">'6.4'!$A$4:$AF$45</definedName>
    <definedName name="PA" localSheetId="19">'7.1'!$A$4:$W$32</definedName>
    <definedName name="PA" localSheetId="20">'7.2'!$A$4:$U$32</definedName>
    <definedName name="PA" localSheetId="21">'8.1'!$A$4:$AE$49</definedName>
    <definedName name="PA" localSheetId="24">'9.3'!$A$4:$AE$18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33" i="9" l="1"/>
  <c r="AL32" i="9"/>
  <c r="AL31" i="9"/>
  <c r="AL30" i="9"/>
  <c r="AL33" i="8"/>
  <c r="AL32" i="8"/>
  <c r="AL31" i="8"/>
  <c r="AL30" i="8"/>
  <c r="AL33" i="7"/>
  <c r="AL32" i="7"/>
  <c r="AL31" i="7"/>
  <c r="AL30" i="7"/>
  <c r="AL33" i="36"/>
  <c r="AL32" i="36"/>
  <c r="AL31" i="36"/>
  <c r="AL30" i="36"/>
  <c r="AL33" i="13"/>
  <c r="AL32" i="13"/>
  <c r="AL31" i="13"/>
  <c r="AL30" i="13"/>
  <c r="AL33" i="6"/>
  <c r="AL32" i="6"/>
  <c r="AL31" i="6"/>
  <c r="AL30" i="6"/>
  <c r="AL33" i="12"/>
  <c r="AL32" i="12"/>
  <c r="AL31" i="12"/>
  <c r="AL30" i="12"/>
  <c r="AL33" i="5"/>
  <c r="AL32" i="5"/>
  <c r="AL31" i="5"/>
  <c r="AL30" i="5"/>
  <c r="AL33" i="4"/>
  <c r="AL32" i="4"/>
  <c r="AL31" i="4"/>
  <c r="AL30" i="4"/>
  <c r="AL33" i="35"/>
  <c r="AL32" i="35"/>
  <c r="AL31" i="35"/>
  <c r="AL30" i="35"/>
  <c r="AL33" i="11"/>
  <c r="AL32" i="11"/>
  <c r="AL31" i="11"/>
  <c r="AL30" i="11"/>
  <c r="AL33" i="29"/>
  <c r="AL32" i="29"/>
  <c r="AL31" i="29"/>
  <c r="AL30" i="29"/>
  <c r="AL33" i="2"/>
  <c r="AL32" i="2"/>
  <c r="AL31" i="2"/>
  <c r="AL30" i="2"/>
  <c r="AL34" i="7" l="1"/>
  <c r="AL35" i="7" s="1"/>
  <c r="AL34" i="6"/>
  <c r="AL35" i="6" s="1"/>
  <c r="AL34" i="4"/>
  <c r="AL35" i="4" s="1"/>
  <c r="AL34" i="8"/>
  <c r="AL35" i="8" s="1"/>
  <c r="AL34" i="13"/>
  <c r="AL35" i="13" s="1"/>
  <c r="AL34" i="35"/>
  <c r="AL35" i="35" s="1"/>
  <c r="AL34" i="11"/>
  <c r="AL35" i="11" s="1"/>
  <c r="AL34" i="29"/>
  <c r="AL34" i="2"/>
  <c r="AL35" i="2" s="1"/>
  <c r="AL34" i="9"/>
  <c r="AL35" i="9" s="1"/>
  <c r="AL34" i="36"/>
  <c r="AL35" i="36" s="1"/>
  <c r="AL34" i="12"/>
  <c r="AL35" i="12" s="1"/>
  <c r="AL34" i="5"/>
  <c r="AL35" i="5" s="1"/>
  <c r="A14" i="30" l="1"/>
  <c r="D33" i="12" l="1"/>
  <c r="D30" i="12"/>
  <c r="D18" i="39"/>
  <c r="E18" i="39" s="1"/>
  <c r="F18" i="39" s="1"/>
  <c r="G18" i="39" s="1"/>
  <c r="H18" i="39" s="1"/>
  <c r="I18" i="39" s="1"/>
  <c r="J18" i="39" s="1"/>
  <c r="K18" i="39" s="1"/>
  <c r="L18" i="39" s="1"/>
  <c r="M18" i="39" s="1"/>
  <c r="N18" i="39" s="1"/>
  <c r="O18" i="39" s="1"/>
  <c r="P18" i="39" s="1"/>
  <c r="Q18" i="39" s="1"/>
  <c r="R18" i="39" s="1"/>
  <c r="S18" i="39" s="1"/>
  <c r="T18" i="39" s="1"/>
  <c r="U18" i="39" s="1"/>
  <c r="V18" i="39" s="1"/>
  <c r="W18" i="39" s="1"/>
  <c r="X18" i="39" s="1"/>
  <c r="Y18" i="39" s="1"/>
  <c r="Z18" i="39" s="1"/>
  <c r="AA18" i="39" s="1"/>
  <c r="AB18" i="39" s="1"/>
  <c r="AC18" i="39" s="1"/>
  <c r="AD18" i="39" s="1"/>
  <c r="AE18" i="39" s="1"/>
  <c r="AF18" i="39" s="1"/>
  <c r="AG18" i="39" s="1"/>
  <c r="AH18" i="39" s="1"/>
  <c r="AI18" i="39" s="1"/>
  <c r="AJ18" i="39" s="1"/>
  <c r="AK18" i="39" s="1"/>
  <c r="D17" i="39"/>
  <c r="E17" i="39" s="1"/>
  <c r="F17" i="39" s="1"/>
  <c r="G17" i="39" s="1"/>
  <c r="I17" i="39" s="1"/>
  <c r="J17" i="39" s="1"/>
  <c r="K17" i="39" s="1"/>
  <c r="L17" i="39" s="1"/>
  <c r="M17" i="39" s="1"/>
  <c r="N17" i="39" s="1"/>
  <c r="O17" i="39" s="1"/>
  <c r="P17" i="39" s="1"/>
  <c r="Q17" i="39" s="1"/>
  <c r="R17" i="39" s="1"/>
  <c r="S17" i="39" s="1"/>
  <c r="T17" i="39" s="1"/>
  <c r="U17" i="39" s="1"/>
  <c r="V17" i="39" s="1"/>
  <c r="W17" i="39" s="1"/>
  <c r="X17" i="39" s="1"/>
  <c r="Y17" i="39" s="1"/>
  <c r="Z17" i="39" s="1"/>
  <c r="AA17" i="39" s="1"/>
  <c r="AB17" i="39" s="1"/>
  <c r="AC17" i="39" s="1"/>
  <c r="AD17" i="39" s="1"/>
  <c r="AE17" i="39" s="1"/>
  <c r="AF17" i="39" s="1"/>
  <c r="AG17" i="39" s="1"/>
  <c r="AH17" i="39" s="1"/>
  <c r="AI17" i="39" s="1"/>
  <c r="AJ17" i="39" s="1"/>
  <c r="AK17" i="39" s="1"/>
  <c r="D16" i="39"/>
  <c r="E16" i="39" s="1"/>
  <c r="F16" i="39" s="1"/>
  <c r="G16" i="39" s="1"/>
  <c r="H16" i="39" s="1"/>
  <c r="I16" i="39" s="1"/>
  <c r="J16" i="39" s="1"/>
  <c r="K16" i="39" s="1"/>
  <c r="L16" i="39" s="1"/>
  <c r="M16" i="39" s="1"/>
  <c r="N16" i="39" s="1"/>
  <c r="O16" i="39" s="1"/>
  <c r="P16" i="39" s="1"/>
  <c r="Q16" i="39" s="1"/>
  <c r="R16" i="39" s="1"/>
  <c r="S16" i="39" s="1"/>
  <c r="T16" i="39" s="1"/>
  <c r="U16" i="39" s="1"/>
  <c r="V16" i="39" s="1"/>
  <c r="W16" i="39" s="1"/>
  <c r="X16" i="39" s="1"/>
  <c r="Y16" i="39" s="1"/>
  <c r="Z16" i="39" s="1"/>
  <c r="AA16" i="39" s="1"/>
  <c r="AB16" i="39" s="1"/>
  <c r="AC16" i="39" s="1"/>
  <c r="AD16" i="39" s="1"/>
  <c r="AE16" i="39" s="1"/>
  <c r="AF16" i="39" s="1"/>
  <c r="AG16" i="39" s="1"/>
  <c r="AH16" i="39" s="1"/>
  <c r="AI16" i="39" s="1"/>
  <c r="AJ16" i="39" s="1"/>
  <c r="AK16" i="39" s="1"/>
  <c r="D15" i="39"/>
  <c r="E15" i="39" s="1"/>
  <c r="F15" i="39" s="1"/>
  <c r="G15" i="39" s="1"/>
  <c r="H15" i="39" s="1"/>
  <c r="I15" i="39" s="1"/>
  <c r="J15" i="39" s="1"/>
  <c r="K15" i="39" s="1"/>
  <c r="L15" i="39" s="1"/>
  <c r="M15" i="39" s="1"/>
  <c r="N15" i="39" s="1"/>
  <c r="O15" i="39" s="1"/>
  <c r="P15" i="39" s="1"/>
  <c r="Q15" i="39" s="1"/>
  <c r="R15" i="39" s="1"/>
  <c r="S15" i="39" s="1"/>
  <c r="T15" i="39" s="1"/>
  <c r="U15" i="39" s="1"/>
  <c r="V15" i="39" s="1"/>
  <c r="W15" i="39" s="1"/>
  <c r="X15" i="39" s="1"/>
  <c r="Y15" i="39" s="1"/>
  <c r="Z15" i="39" s="1"/>
  <c r="AA15" i="39" s="1"/>
  <c r="AB15" i="39" s="1"/>
  <c r="AC15" i="39" s="1"/>
  <c r="AD15" i="39" s="1"/>
  <c r="AE15" i="39" s="1"/>
  <c r="AF15" i="39" s="1"/>
  <c r="AG15" i="39" s="1"/>
  <c r="AH15" i="39" s="1"/>
  <c r="AI15" i="39" s="1"/>
  <c r="AJ15" i="39" s="1"/>
  <c r="AK15" i="39" s="1"/>
  <c r="D14" i="39"/>
  <c r="E14" i="39" s="1"/>
  <c r="F14" i="39" s="1"/>
  <c r="G14" i="39" s="1"/>
  <c r="H14" i="39" s="1"/>
  <c r="I14" i="39" s="1"/>
  <c r="J14" i="39" s="1"/>
  <c r="K14" i="39" s="1"/>
  <c r="L14" i="39" s="1"/>
  <c r="M14" i="39" s="1"/>
  <c r="N14" i="39" s="1"/>
  <c r="O14" i="39" s="1"/>
  <c r="P14" i="39" s="1"/>
  <c r="Q14" i="39" s="1"/>
  <c r="R14" i="39" s="1"/>
  <c r="S14" i="39" s="1"/>
  <c r="T14" i="39" s="1"/>
  <c r="U14" i="39" s="1"/>
  <c r="V14" i="39" s="1"/>
  <c r="W14" i="39" s="1"/>
  <c r="X14" i="39" s="1"/>
  <c r="Y14" i="39" s="1"/>
  <c r="Z14" i="39" s="1"/>
  <c r="AA14" i="39" s="1"/>
  <c r="AB14" i="39" s="1"/>
  <c r="AC14" i="39" s="1"/>
  <c r="AD14" i="39" s="1"/>
  <c r="AE14" i="39" s="1"/>
  <c r="AF14" i="39" s="1"/>
  <c r="AG14" i="39" s="1"/>
  <c r="AH14" i="39" s="1"/>
  <c r="AI14" i="39" s="1"/>
  <c r="AJ14" i="39" s="1"/>
  <c r="AK14" i="39" s="1"/>
  <c r="D13" i="39"/>
  <c r="E13" i="39" s="1"/>
  <c r="F13" i="39" s="1"/>
  <c r="G13" i="39" s="1"/>
  <c r="H13" i="39" s="1"/>
  <c r="I13" i="39" s="1"/>
  <c r="J13" i="39" s="1"/>
  <c r="K13" i="39" s="1"/>
  <c r="L13" i="39" s="1"/>
  <c r="M13" i="39" s="1"/>
  <c r="N13" i="39" s="1"/>
  <c r="O13" i="39" s="1"/>
  <c r="P13" i="39" s="1"/>
  <c r="Q13" i="39" s="1"/>
  <c r="R13" i="39" s="1"/>
  <c r="S13" i="39" s="1"/>
  <c r="T13" i="39" s="1"/>
  <c r="U13" i="39" s="1"/>
  <c r="V13" i="39" s="1"/>
  <c r="W13" i="39" s="1"/>
  <c r="X13" i="39" s="1"/>
  <c r="Y13" i="39" s="1"/>
  <c r="Z13" i="39" s="1"/>
  <c r="AA13" i="39" s="1"/>
  <c r="AB13" i="39" s="1"/>
  <c r="AC13" i="39" s="1"/>
  <c r="AD13" i="39" s="1"/>
  <c r="AE13" i="39" s="1"/>
  <c r="AF13" i="39" s="1"/>
  <c r="AG13" i="39" s="1"/>
  <c r="AH13" i="39" s="1"/>
  <c r="AI13" i="39" s="1"/>
  <c r="AJ13" i="39" s="1"/>
  <c r="AK13" i="39" s="1"/>
  <c r="D12" i="39"/>
  <c r="E12" i="39" s="1"/>
  <c r="F12" i="39" s="1"/>
  <c r="G12" i="39" s="1"/>
  <c r="H12" i="39" s="1"/>
  <c r="I12" i="39" s="1"/>
  <c r="J12" i="39" s="1"/>
  <c r="K12" i="39" s="1"/>
  <c r="L12" i="39" s="1"/>
  <c r="M12" i="39" s="1"/>
  <c r="N12" i="39" s="1"/>
  <c r="O12" i="39" s="1"/>
  <c r="P12" i="39" s="1"/>
  <c r="Q12" i="39" s="1"/>
  <c r="R12" i="39" s="1"/>
  <c r="S12" i="39" s="1"/>
  <c r="T12" i="39" s="1"/>
  <c r="U12" i="39" s="1"/>
  <c r="V12" i="39" s="1"/>
  <c r="W12" i="39" s="1"/>
  <c r="X12" i="39" s="1"/>
  <c r="Y12" i="39" s="1"/>
  <c r="Z12" i="39" s="1"/>
  <c r="AA12" i="39" s="1"/>
  <c r="AB12" i="39" s="1"/>
  <c r="AC12" i="39" s="1"/>
  <c r="AD12" i="39" s="1"/>
  <c r="AE12" i="39" s="1"/>
  <c r="AF12" i="39" s="1"/>
  <c r="AG12" i="39" s="1"/>
  <c r="AH12" i="39" s="1"/>
  <c r="AI12" i="39" s="1"/>
  <c r="AJ12" i="39" s="1"/>
  <c r="AK12" i="39" s="1"/>
  <c r="AJ11" i="39"/>
  <c r="AK11" i="39" s="1"/>
  <c r="AC11" i="39"/>
  <c r="AD11" i="39" s="1"/>
  <c r="AE11" i="39" s="1"/>
  <c r="AF11" i="39" s="1"/>
  <c r="AG11" i="39" s="1"/>
  <c r="AH11" i="39" s="1"/>
  <c r="X11" i="39"/>
  <c r="Y11" i="39" s="1"/>
  <c r="Z11" i="39" s="1"/>
  <c r="AA11" i="39" s="1"/>
  <c r="N11" i="39"/>
  <c r="O11" i="39" s="1"/>
  <c r="P11" i="39" s="1"/>
  <c r="Q11" i="39" s="1"/>
  <c r="R11" i="39" s="1"/>
  <c r="S11" i="39" s="1"/>
  <c r="T11" i="39" s="1"/>
  <c r="U11" i="39" s="1"/>
  <c r="V11" i="39" s="1"/>
  <c r="I11" i="39"/>
  <c r="J11" i="39" s="1"/>
  <c r="K11" i="39" s="1"/>
  <c r="L11" i="39" s="1"/>
  <c r="D11" i="39"/>
  <c r="E11" i="39" s="1"/>
  <c r="F11" i="39" s="1"/>
  <c r="G11" i="39" s="1"/>
  <c r="D10" i="39"/>
  <c r="E10" i="39" s="1"/>
  <c r="F10" i="39" s="1"/>
  <c r="G10" i="39" s="1"/>
  <c r="I10" i="39" s="1"/>
  <c r="J10" i="39" s="1"/>
  <c r="K10" i="39" s="1"/>
  <c r="L10" i="39" s="1"/>
  <c r="N10" i="39" s="1"/>
  <c r="O10" i="39" s="1"/>
  <c r="P10" i="39" s="1"/>
  <c r="Q10" i="39" s="1"/>
  <c r="R10" i="39" s="1"/>
  <c r="S10" i="39" s="1"/>
  <c r="T10" i="39" s="1"/>
  <c r="U10" i="39" s="1"/>
  <c r="V10" i="39" s="1"/>
  <c r="X10" i="39" s="1"/>
  <c r="Y10" i="39" s="1"/>
  <c r="Z10" i="39" s="1"/>
  <c r="AA10" i="39" s="1"/>
  <c r="AC10" i="39" s="1"/>
  <c r="AD10" i="39" s="1"/>
  <c r="AE10" i="39" s="1"/>
  <c r="AF10" i="39" s="1"/>
  <c r="AG10" i="39" s="1"/>
  <c r="AH10" i="39" s="1"/>
  <c r="AJ10" i="39" s="1"/>
  <c r="AK10" i="39" s="1"/>
  <c r="D9" i="39"/>
  <c r="E9" i="39" s="1"/>
  <c r="F9" i="39" s="1"/>
  <c r="G9" i="39" s="1"/>
  <c r="I8" i="39"/>
  <c r="J8" i="39" s="1"/>
  <c r="K8" i="39" s="1"/>
  <c r="L8" i="39" s="1"/>
  <c r="M8" i="39" s="1"/>
  <c r="N8" i="39" s="1"/>
  <c r="O8" i="39" s="1"/>
  <c r="P8" i="39" s="1"/>
  <c r="Q8" i="39" s="1"/>
  <c r="S8" i="39" s="1"/>
  <c r="T8" i="39" s="1"/>
  <c r="U8" i="39" s="1"/>
  <c r="V8" i="39" s="1"/>
  <c r="X8" i="39" s="1"/>
  <c r="Y8" i="39" s="1"/>
  <c r="Z8" i="39" s="1"/>
  <c r="AA8" i="39" s="1"/>
  <c r="AC8" i="39" s="1"/>
  <c r="AD8" i="39" s="1"/>
  <c r="AE8" i="39" s="1"/>
  <c r="AF8" i="39" s="1"/>
  <c r="AG8" i="39" s="1"/>
  <c r="AH8" i="39" s="1"/>
  <c r="AI8" i="39" s="1"/>
  <c r="AJ8" i="39" s="1"/>
  <c r="AK8" i="39" s="1"/>
  <c r="D8" i="39"/>
  <c r="E8" i="39" s="1"/>
  <c r="F8" i="39" s="1"/>
  <c r="G8" i="39" s="1"/>
  <c r="X7" i="39"/>
  <c r="Y7" i="39" s="1"/>
  <c r="Z7" i="39" s="1"/>
  <c r="AA7" i="39" s="1"/>
  <c r="AB7" i="39" s="1"/>
  <c r="AC7" i="39" s="1"/>
  <c r="AD7" i="39" s="1"/>
  <c r="AE7" i="39" s="1"/>
  <c r="AF7" i="39" s="1"/>
  <c r="AG7" i="39" s="1"/>
  <c r="AH7" i="39" s="1"/>
  <c r="AI7" i="39" s="1"/>
  <c r="AJ7" i="39" s="1"/>
  <c r="AK7" i="39" s="1"/>
  <c r="S7" i="39"/>
  <c r="T7" i="39" s="1"/>
  <c r="U7" i="39" s="1"/>
  <c r="V7" i="39" s="1"/>
  <c r="D7" i="39"/>
  <c r="E7" i="39" s="1"/>
  <c r="F7" i="39" s="1"/>
  <c r="G7" i="39" s="1"/>
  <c r="H7" i="39" s="1"/>
  <c r="I7" i="39" s="1"/>
  <c r="J7" i="39" s="1"/>
  <c r="K7" i="39" s="1"/>
  <c r="L7" i="39" s="1"/>
  <c r="M7" i="39" s="1"/>
  <c r="N7" i="39" s="1"/>
  <c r="O7" i="39" s="1"/>
  <c r="P7" i="39" s="1"/>
  <c r="Q7" i="39" s="1"/>
  <c r="D5" i="39"/>
  <c r="E5" i="39" s="1"/>
  <c r="F5" i="39" s="1"/>
  <c r="G5" i="39" s="1"/>
  <c r="H5" i="39" s="1"/>
  <c r="I5" i="39" s="1"/>
  <c r="J5" i="39" s="1"/>
  <c r="K5" i="39" s="1"/>
  <c r="L5" i="39" s="1"/>
  <c r="M5" i="39" s="1"/>
  <c r="N5" i="39" s="1"/>
  <c r="O5" i="39" s="1"/>
  <c r="P5" i="39" s="1"/>
  <c r="Q5" i="39" s="1"/>
  <c r="R5" i="39" s="1"/>
  <c r="S5" i="39" s="1"/>
  <c r="T5" i="39" s="1"/>
  <c r="U5" i="39" s="1"/>
  <c r="V5" i="39" s="1"/>
  <c r="W5" i="39" s="1"/>
  <c r="X5" i="39" s="1"/>
  <c r="Y5" i="39" s="1"/>
  <c r="Z5" i="39" s="1"/>
  <c r="AA5" i="39" s="1"/>
  <c r="AB5" i="39" s="1"/>
  <c r="AC5" i="39" s="1"/>
  <c r="AD5" i="39" s="1"/>
  <c r="AE5" i="39" s="1"/>
  <c r="AF5" i="39" s="1"/>
  <c r="AG5" i="39" s="1"/>
  <c r="AH5" i="39" s="1"/>
  <c r="AI5" i="39" s="1"/>
  <c r="AJ5" i="39" s="1"/>
  <c r="AK5" i="39" s="1"/>
  <c r="I9" i="39"/>
  <c r="J9" i="39" s="1"/>
  <c r="K9" i="39" s="1"/>
  <c r="L9" i="39" s="1"/>
  <c r="M9" i="39" s="1"/>
  <c r="N9" i="39" s="1"/>
  <c r="O9" i="39" s="1"/>
  <c r="P9" i="39" s="1"/>
  <c r="Q9" i="39" s="1"/>
  <c r="R9" i="39" s="1"/>
  <c r="S9" i="39" s="1"/>
  <c r="T9" i="39" s="1"/>
  <c r="U9" i="39" s="1"/>
  <c r="V9" i="39" s="1"/>
  <c r="W9" i="39" s="1"/>
  <c r="X9" i="39" s="1"/>
  <c r="Y9" i="39" s="1"/>
  <c r="Z9" i="39" s="1"/>
  <c r="AA9" i="39" s="1"/>
  <c r="AB9" i="39" s="1"/>
  <c r="AC9" i="39" s="1"/>
  <c r="AD9" i="39" s="1"/>
  <c r="AE9" i="39" s="1"/>
  <c r="AF9" i="39" s="1"/>
  <c r="AG9" i="39" s="1"/>
  <c r="AH9" i="39" s="1"/>
  <c r="AI9" i="39" s="1"/>
  <c r="AJ9" i="39" s="1"/>
  <c r="AK9" i="39" s="1"/>
  <c r="D6" i="39"/>
  <c r="E6" i="39" s="1"/>
  <c r="F6" i="39" s="1"/>
  <c r="G6" i="39" s="1"/>
  <c r="H6" i="39" s="1"/>
  <c r="I6" i="39" s="1"/>
  <c r="J6" i="39" s="1"/>
  <c r="K6" i="39" s="1"/>
  <c r="L6" i="39" s="1"/>
  <c r="M6" i="39" s="1"/>
  <c r="N6" i="39" s="1"/>
  <c r="O6" i="39" s="1"/>
  <c r="P6" i="39" s="1"/>
  <c r="Q6" i="39" s="1"/>
  <c r="S6" i="39" s="1"/>
  <c r="T6" i="39" s="1"/>
  <c r="U6" i="39" s="1"/>
  <c r="V6" i="39" s="1"/>
  <c r="X6" i="39" s="1"/>
  <c r="Y6" i="39" s="1"/>
  <c r="Z6" i="39" s="1"/>
  <c r="AA6" i="39" s="1"/>
  <c r="AB6" i="39" s="1"/>
  <c r="AC6" i="39" s="1"/>
  <c r="AD6" i="39" s="1"/>
  <c r="AE6" i="39" s="1"/>
  <c r="AF6" i="39" s="1"/>
  <c r="AG6" i="39" s="1"/>
  <c r="AH6" i="39" s="1"/>
  <c r="AI6" i="39" s="1"/>
  <c r="AJ6" i="39" s="1"/>
  <c r="AK6" i="39" s="1"/>
  <c r="A41" i="33"/>
  <c r="A42" i="26"/>
  <c r="A41" i="26"/>
  <c r="C35" i="33" l="1"/>
  <c r="A2" i="39" l="1"/>
  <c r="A1" i="39"/>
  <c r="C6" i="33"/>
  <c r="C7" i="33"/>
  <c r="C8" i="33"/>
  <c r="C9" i="33"/>
  <c r="C10" i="33"/>
  <c r="C11" i="33"/>
  <c r="C12" i="33"/>
  <c r="C13" i="33"/>
  <c r="C14" i="33"/>
  <c r="C15" i="33"/>
  <c r="C16" i="33"/>
  <c r="C17" i="33"/>
  <c r="C18" i="33"/>
  <c r="C19" i="33"/>
  <c r="C20" i="33"/>
  <c r="C21" i="33"/>
  <c r="C22" i="33"/>
  <c r="C23" i="33"/>
  <c r="C24" i="33"/>
  <c r="C25" i="33"/>
  <c r="C26" i="33"/>
  <c r="C27" i="33"/>
  <c r="C28" i="33"/>
  <c r="C29" i="33"/>
  <c r="C30" i="33"/>
  <c r="C31" i="33"/>
  <c r="C32" i="33"/>
  <c r="C33" i="33"/>
  <c r="C34" i="33"/>
  <c r="C36" i="33"/>
  <c r="C37" i="33"/>
  <c r="C38" i="33"/>
  <c r="C5" i="33"/>
  <c r="A2" i="33" l="1"/>
  <c r="A2" i="26"/>
  <c r="A2" i="22"/>
  <c r="A2" i="21"/>
  <c r="A2" i="28"/>
  <c r="A2" i="10"/>
  <c r="A2" i="14"/>
  <c r="A2" i="16"/>
  <c r="A2" i="15"/>
  <c r="A2" i="9"/>
  <c r="A2" i="8"/>
  <c r="A2" i="7"/>
  <c r="A2" i="36"/>
  <c r="A2" i="13"/>
  <c r="A2" i="6"/>
  <c r="A2" i="12"/>
  <c r="A2" i="5"/>
  <c r="A2" i="4"/>
  <c r="A1" i="33"/>
  <c r="A1" i="26"/>
  <c r="A1" i="22"/>
  <c r="A1" i="21"/>
  <c r="A1" i="28"/>
  <c r="A1" i="10"/>
  <c r="A1" i="14"/>
  <c r="A1" i="16"/>
  <c r="A1" i="15"/>
  <c r="A1" i="9"/>
  <c r="A1" i="8"/>
  <c r="A1" i="7"/>
  <c r="A1" i="36"/>
  <c r="A1" i="13"/>
  <c r="A1" i="6"/>
  <c r="A1" i="12"/>
  <c r="A1" i="5"/>
  <c r="A1" i="4"/>
  <c r="A2" i="35"/>
  <c r="A1" i="35"/>
  <c r="A2" i="11"/>
  <c r="A2" i="29"/>
  <c r="A2" i="2"/>
  <c r="A1" i="11"/>
  <c r="A1" i="29"/>
  <c r="AK33" i="36" l="1"/>
  <c r="AJ33" i="36"/>
  <c r="AI33" i="36"/>
  <c r="AH33" i="36"/>
  <c r="AG33" i="36"/>
  <c r="AF33" i="36"/>
  <c r="AE33" i="36"/>
  <c r="AD33" i="36"/>
  <c r="AC33" i="36"/>
  <c r="AB33" i="36"/>
  <c r="AA33" i="36"/>
  <c r="Z33" i="36"/>
  <c r="Y33" i="36"/>
  <c r="X33" i="36"/>
  <c r="W33" i="36"/>
  <c r="V33" i="36"/>
  <c r="U33" i="36"/>
  <c r="T33" i="36"/>
  <c r="S33" i="36"/>
  <c r="R33" i="36"/>
  <c r="Q33" i="36"/>
  <c r="P33" i="36"/>
  <c r="O33" i="36"/>
  <c r="N33" i="36"/>
  <c r="M33" i="36"/>
  <c r="L33" i="36"/>
  <c r="K33" i="36"/>
  <c r="J33" i="36"/>
  <c r="I33" i="36"/>
  <c r="H33" i="36"/>
  <c r="G33" i="36"/>
  <c r="F33" i="36"/>
  <c r="E33" i="36"/>
  <c r="D33" i="36"/>
  <c r="AK32" i="36"/>
  <c r="AJ32" i="36"/>
  <c r="AI32" i="36"/>
  <c r="AH32" i="36"/>
  <c r="AG32" i="36"/>
  <c r="AF32" i="36"/>
  <c r="AE32" i="36"/>
  <c r="AD32" i="36"/>
  <c r="AC32" i="36"/>
  <c r="AB32" i="36"/>
  <c r="AA32" i="36"/>
  <c r="Z32" i="36"/>
  <c r="Y32" i="36"/>
  <c r="X32" i="36"/>
  <c r="W32" i="36"/>
  <c r="V32" i="36"/>
  <c r="U32" i="36"/>
  <c r="T32" i="36"/>
  <c r="S32" i="36"/>
  <c r="R32" i="36"/>
  <c r="Q32" i="36"/>
  <c r="P32" i="36"/>
  <c r="O32" i="36"/>
  <c r="N32" i="36"/>
  <c r="M32" i="36"/>
  <c r="L32" i="36"/>
  <c r="K32" i="36"/>
  <c r="J32" i="36"/>
  <c r="I32" i="36"/>
  <c r="H32" i="36"/>
  <c r="G32" i="36"/>
  <c r="F32" i="36"/>
  <c r="E32" i="36"/>
  <c r="D32" i="36"/>
  <c r="AK31" i="36"/>
  <c r="AJ31" i="36"/>
  <c r="AI31" i="36"/>
  <c r="AH31" i="36"/>
  <c r="AG31" i="36"/>
  <c r="AF31" i="36"/>
  <c r="AE31" i="36"/>
  <c r="AD31" i="36"/>
  <c r="AC31" i="36"/>
  <c r="AB31" i="36"/>
  <c r="AA31" i="36"/>
  <c r="Z31" i="36"/>
  <c r="Y31" i="36"/>
  <c r="X31" i="36"/>
  <c r="W31" i="36"/>
  <c r="V31" i="36"/>
  <c r="U31" i="36"/>
  <c r="T31" i="36"/>
  <c r="S31" i="36"/>
  <c r="R31" i="36"/>
  <c r="Q31" i="36"/>
  <c r="P31" i="36"/>
  <c r="O31" i="36"/>
  <c r="N31" i="36"/>
  <c r="M31" i="36"/>
  <c r="L31" i="36"/>
  <c r="K31" i="36"/>
  <c r="J31" i="36"/>
  <c r="I31" i="36"/>
  <c r="H31" i="36"/>
  <c r="G31" i="36"/>
  <c r="F31" i="36"/>
  <c r="E31" i="36"/>
  <c r="D31" i="36"/>
  <c r="AK30" i="36"/>
  <c r="AJ30" i="36"/>
  <c r="AI30" i="36"/>
  <c r="AH30" i="36"/>
  <c r="AG30" i="36"/>
  <c r="AF30" i="36"/>
  <c r="AE30" i="36"/>
  <c r="AD30" i="36"/>
  <c r="AC30" i="36"/>
  <c r="AB30" i="36"/>
  <c r="AA30" i="36"/>
  <c r="Z30" i="36"/>
  <c r="Y30" i="36"/>
  <c r="X30" i="36"/>
  <c r="W30" i="36"/>
  <c r="V30" i="36"/>
  <c r="U30" i="36"/>
  <c r="T30" i="36"/>
  <c r="S30" i="36"/>
  <c r="R30" i="36"/>
  <c r="Q30" i="36"/>
  <c r="P30" i="36"/>
  <c r="O30" i="36"/>
  <c r="N30" i="36"/>
  <c r="M30" i="36"/>
  <c r="L30" i="36"/>
  <c r="K30" i="36"/>
  <c r="J30" i="36"/>
  <c r="I30" i="36"/>
  <c r="H30" i="36"/>
  <c r="G30" i="36"/>
  <c r="F30" i="36"/>
  <c r="E30" i="36"/>
  <c r="D30" i="36"/>
  <c r="AK33" i="35"/>
  <c r="AJ33" i="35"/>
  <c r="AI33" i="35"/>
  <c r="AH33" i="35"/>
  <c r="AG33" i="35"/>
  <c r="AF33" i="35"/>
  <c r="AE33" i="35"/>
  <c r="AD33" i="35"/>
  <c r="AC33" i="35"/>
  <c r="AB33" i="35"/>
  <c r="AA33" i="35"/>
  <c r="Z33" i="35"/>
  <c r="Y33" i="35"/>
  <c r="X33" i="35"/>
  <c r="W33" i="35"/>
  <c r="V33" i="35"/>
  <c r="U33" i="35"/>
  <c r="T33" i="35"/>
  <c r="S33" i="35"/>
  <c r="R33" i="35"/>
  <c r="Q33" i="35"/>
  <c r="P33" i="35"/>
  <c r="O33" i="35"/>
  <c r="N33" i="35"/>
  <c r="M33" i="35"/>
  <c r="L33" i="35"/>
  <c r="K33" i="35"/>
  <c r="J33" i="35"/>
  <c r="I33" i="35"/>
  <c r="H33" i="35"/>
  <c r="G33" i="35"/>
  <c r="F33" i="35"/>
  <c r="E33" i="35"/>
  <c r="D33" i="35"/>
  <c r="AK32" i="35"/>
  <c r="AJ32" i="35"/>
  <c r="AI32" i="35"/>
  <c r="AH32" i="35"/>
  <c r="AG32" i="35"/>
  <c r="AF32" i="35"/>
  <c r="AE32" i="35"/>
  <c r="AD32" i="35"/>
  <c r="AC32" i="35"/>
  <c r="AB32" i="35"/>
  <c r="AA32" i="35"/>
  <c r="Z32" i="35"/>
  <c r="Y32" i="35"/>
  <c r="X32" i="35"/>
  <c r="W32" i="35"/>
  <c r="V32" i="35"/>
  <c r="U32" i="35"/>
  <c r="T32" i="35"/>
  <c r="S32" i="35"/>
  <c r="R32" i="35"/>
  <c r="Q32" i="35"/>
  <c r="P32" i="35"/>
  <c r="O32" i="35"/>
  <c r="N32" i="35"/>
  <c r="M32" i="35"/>
  <c r="L32" i="35"/>
  <c r="K32" i="35"/>
  <c r="J32" i="35"/>
  <c r="I32" i="35"/>
  <c r="H32" i="35"/>
  <c r="G32" i="35"/>
  <c r="F32" i="35"/>
  <c r="E32" i="35"/>
  <c r="D32" i="35"/>
  <c r="AK31" i="35"/>
  <c r="AJ31" i="35"/>
  <c r="AI31" i="35"/>
  <c r="AH31" i="35"/>
  <c r="AG31" i="35"/>
  <c r="AF31" i="35"/>
  <c r="AE31" i="35"/>
  <c r="AD31" i="35"/>
  <c r="AC31" i="35"/>
  <c r="AB31" i="35"/>
  <c r="AA31" i="35"/>
  <c r="Z31" i="35"/>
  <c r="Y31" i="35"/>
  <c r="X31" i="35"/>
  <c r="W31" i="35"/>
  <c r="V31" i="35"/>
  <c r="U31" i="35"/>
  <c r="T31" i="35"/>
  <c r="S31" i="35"/>
  <c r="R31" i="35"/>
  <c r="Q31" i="35"/>
  <c r="P31" i="35"/>
  <c r="O31" i="35"/>
  <c r="N31" i="35"/>
  <c r="M31" i="35"/>
  <c r="L31" i="35"/>
  <c r="K31" i="35"/>
  <c r="J31" i="35"/>
  <c r="I31" i="35"/>
  <c r="H31" i="35"/>
  <c r="G31" i="35"/>
  <c r="F31" i="35"/>
  <c r="E31" i="35"/>
  <c r="D31" i="35"/>
  <c r="AK30" i="35"/>
  <c r="AJ30" i="35"/>
  <c r="AI30" i="35"/>
  <c r="AH30" i="35"/>
  <c r="AG30" i="35"/>
  <c r="AF30" i="35"/>
  <c r="AE30" i="35"/>
  <c r="AD30" i="35"/>
  <c r="AC30" i="35"/>
  <c r="AB30" i="35"/>
  <c r="AA30" i="35"/>
  <c r="Z30" i="35"/>
  <c r="Y30" i="35"/>
  <c r="X30" i="35"/>
  <c r="W30" i="35"/>
  <c r="V30" i="35"/>
  <c r="U30" i="35"/>
  <c r="T30" i="35"/>
  <c r="S30" i="35"/>
  <c r="R30" i="35"/>
  <c r="Q30" i="35"/>
  <c r="P30" i="35"/>
  <c r="O30" i="35"/>
  <c r="N30" i="35"/>
  <c r="M30" i="35"/>
  <c r="L30" i="35"/>
  <c r="K30" i="35"/>
  <c r="J30" i="35"/>
  <c r="I30" i="35"/>
  <c r="H30" i="35"/>
  <c r="G30" i="35"/>
  <c r="F30" i="35"/>
  <c r="E30" i="35"/>
  <c r="D30" i="35"/>
  <c r="F34" i="36" l="1"/>
  <c r="F35" i="36" s="1"/>
  <c r="R34" i="36"/>
  <c r="R35" i="36" s="1"/>
  <c r="AD34" i="36"/>
  <c r="AD35" i="36" s="1"/>
  <c r="AB34" i="36"/>
  <c r="AB35" i="36" s="1"/>
  <c r="AC34" i="36"/>
  <c r="AC35" i="36" s="1"/>
  <c r="G34" i="36"/>
  <c r="G35" i="36" s="1"/>
  <c r="S34" i="36"/>
  <c r="S35" i="36" s="1"/>
  <c r="AE34" i="36"/>
  <c r="AE35" i="36" s="1"/>
  <c r="Q34" i="36"/>
  <c r="Q35" i="36" s="1"/>
  <c r="P34" i="36"/>
  <c r="P35" i="36" s="1"/>
  <c r="E34" i="36"/>
  <c r="E35" i="36" s="1"/>
  <c r="D34" i="36"/>
  <c r="D35" i="36" s="1"/>
  <c r="T34" i="36"/>
  <c r="T35" i="36" s="1"/>
  <c r="I34" i="36"/>
  <c r="I35" i="36" s="1"/>
  <c r="U34" i="36"/>
  <c r="U35" i="36" s="1"/>
  <c r="AG34" i="36"/>
  <c r="AG35" i="36" s="1"/>
  <c r="AF34" i="36"/>
  <c r="AF35" i="36" s="1"/>
  <c r="K34" i="36"/>
  <c r="K35" i="36" s="1"/>
  <c r="W34" i="36"/>
  <c r="W35" i="36" s="1"/>
  <c r="AI34" i="36"/>
  <c r="AI35" i="36" s="1"/>
  <c r="H34" i="36"/>
  <c r="H35" i="36" s="1"/>
  <c r="M34" i="36"/>
  <c r="M35" i="36" s="1"/>
  <c r="Y34" i="36"/>
  <c r="Y35" i="36" s="1"/>
  <c r="AK34" i="36"/>
  <c r="AK35" i="36" s="1"/>
  <c r="J34" i="35"/>
  <c r="J35" i="35" s="1"/>
  <c r="AI34" i="35"/>
  <c r="AI35" i="35" s="1"/>
  <c r="I34" i="35"/>
  <c r="I35" i="35" s="1"/>
  <c r="V34" i="35"/>
  <c r="V35" i="35" s="1"/>
  <c r="K34" i="35"/>
  <c r="K35" i="35" s="1"/>
  <c r="AH34" i="35"/>
  <c r="AH35" i="35" s="1"/>
  <c r="W34" i="35"/>
  <c r="W35" i="35" s="1"/>
  <c r="AJ34" i="35"/>
  <c r="AJ35" i="35" s="1"/>
  <c r="X34" i="35"/>
  <c r="X35" i="35" s="1"/>
  <c r="M34" i="35"/>
  <c r="M35" i="35" s="1"/>
  <c r="Y34" i="35"/>
  <c r="Y35" i="35" s="1"/>
  <c r="AK34" i="35"/>
  <c r="AK35" i="35" s="1"/>
  <c r="O34" i="35"/>
  <c r="O35" i="35" s="1"/>
  <c r="AA34" i="35"/>
  <c r="AA35" i="35" s="1"/>
  <c r="L34" i="35"/>
  <c r="L35" i="35" s="1"/>
  <c r="P34" i="35"/>
  <c r="P35" i="35" s="1"/>
  <c r="D34" i="35"/>
  <c r="D35" i="35" s="1"/>
  <c r="AB34" i="35"/>
  <c r="AB35" i="35" s="1"/>
  <c r="L34" i="36"/>
  <c r="L35" i="36" s="1"/>
  <c r="X34" i="36"/>
  <c r="X35" i="36" s="1"/>
  <c r="AJ34" i="36"/>
  <c r="AJ35" i="36" s="1"/>
  <c r="O34" i="36"/>
  <c r="O35" i="36" s="1"/>
  <c r="AA34" i="36"/>
  <c r="AA35" i="36" s="1"/>
  <c r="N34" i="36"/>
  <c r="N35" i="36" s="1"/>
  <c r="Z34" i="36"/>
  <c r="Z35" i="36" s="1"/>
  <c r="J34" i="36"/>
  <c r="J35" i="36" s="1"/>
  <c r="V34" i="36"/>
  <c r="V35" i="36" s="1"/>
  <c r="AH34" i="36"/>
  <c r="AH35" i="36" s="1"/>
  <c r="F34" i="35"/>
  <c r="F35" i="35" s="1"/>
  <c r="R34" i="35"/>
  <c r="R35" i="35" s="1"/>
  <c r="AD34" i="35"/>
  <c r="AD35" i="35" s="1"/>
  <c r="Q34" i="35"/>
  <c r="Q35" i="35" s="1"/>
  <c r="AC34" i="35"/>
  <c r="AC35" i="35" s="1"/>
  <c r="G34" i="35"/>
  <c r="G35" i="35" s="1"/>
  <c r="S34" i="35"/>
  <c r="S35" i="35" s="1"/>
  <c r="AE34" i="35"/>
  <c r="AE35" i="35" s="1"/>
  <c r="H34" i="35"/>
  <c r="H35" i="35" s="1"/>
  <c r="T34" i="35"/>
  <c r="T35" i="35" s="1"/>
  <c r="AF34" i="35"/>
  <c r="AF35" i="35" s="1"/>
  <c r="U34" i="35"/>
  <c r="U35" i="35" s="1"/>
  <c r="AG34" i="35"/>
  <c r="AG35" i="35" s="1"/>
  <c r="E34" i="35"/>
  <c r="E35" i="35" s="1"/>
  <c r="N34" i="35"/>
  <c r="N35" i="35" s="1"/>
  <c r="Z34" i="35"/>
  <c r="Z35" i="35" s="1"/>
  <c r="T33" i="16" l="1"/>
  <c r="R33" i="16"/>
  <c r="P33" i="16"/>
  <c r="N33" i="16"/>
  <c r="L33" i="16"/>
  <c r="J33" i="16"/>
  <c r="H33" i="16"/>
  <c r="F33" i="16"/>
  <c r="D33" i="16"/>
  <c r="T32" i="16"/>
  <c r="R32" i="16"/>
  <c r="P32" i="16"/>
  <c r="N32" i="16"/>
  <c r="L32" i="16"/>
  <c r="J32" i="16"/>
  <c r="H32" i="16"/>
  <c r="F32" i="16"/>
  <c r="D32" i="16"/>
  <c r="T31" i="16"/>
  <c r="R31" i="16"/>
  <c r="P31" i="16"/>
  <c r="N31" i="16"/>
  <c r="L31" i="16"/>
  <c r="J31" i="16"/>
  <c r="H31" i="16"/>
  <c r="F31" i="16"/>
  <c r="D31" i="16"/>
  <c r="T30" i="16"/>
  <c r="R30" i="16"/>
  <c r="P30" i="16"/>
  <c r="N30" i="16"/>
  <c r="L30" i="16"/>
  <c r="J30" i="16"/>
  <c r="H30" i="16"/>
  <c r="F30" i="16"/>
  <c r="D30" i="16"/>
  <c r="P33" i="15"/>
  <c r="N33" i="15"/>
  <c r="L33" i="15"/>
  <c r="J33" i="15"/>
  <c r="H33" i="15"/>
  <c r="F33" i="15"/>
  <c r="D33" i="15"/>
  <c r="P32" i="15"/>
  <c r="N32" i="15"/>
  <c r="L32" i="15"/>
  <c r="J32" i="15"/>
  <c r="H32" i="15"/>
  <c r="F32" i="15"/>
  <c r="D32" i="15"/>
  <c r="P31" i="15"/>
  <c r="N31" i="15"/>
  <c r="L31" i="15"/>
  <c r="J31" i="15"/>
  <c r="H31" i="15"/>
  <c r="F31" i="15"/>
  <c r="D31" i="15"/>
  <c r="P30" i="15"/>
  <c r="N30" i="15"/>
  <c r="L30" i="15"/>
  <c r="J30" i="15"/>
  <c r="H30" i="15"/>
  <c r="F30" i="15"/>
  <c r="D30" i="15"/>
  <c r="AK33" i="13"/>
  <c r="AJ33" i="13"/>
  <c r="AI33" i="13"/>
  <c r="AH33" i="13"/>
  <c r="AG33" i="13"/>
  <c r="AF33" i="13"/>
  <c r="AE33" i="13"/>
  <c r="AD33" i="13"/>
  <c r="AC33" i="13"/>
  <c r="AB33" i="13"/>
  <c r="AA33" i="13"/>
  <c r="Z33" i="13"/>
  <c r="Y33" i="13"/>
  <c r="X33" i="13"/>
  <c r="W33" i="13"/>
  <c r="V33" i="13"/>
  <c r="U33" i="13"/>
  <c r="T33" i="13"/>
  <c r="S33" i="13"/>
  <c r="R33" i="13"/>
  <c r="Q33" i="13"/>
  <c r="P33" i="13"/>
  <c r="O33" i="13"/>
  <c r="N33" i="13"/>
  <c r="M33" i="13"/>
  <c r="L33" i="13"/>
  <c r="K33" i="13"/>
  <c r="J33" i="13"/>
  <c r="I33" i="13"/>
  <c r="H33" i="13"/>
  <c r="G33" i="13"/>
  <c r="F33" i="13"/>
  <c r="E33" i="13"/>
  <c r="D33" i="13"/>
  <c r="AK32" i="13"/>
  <c r="AJ32" i="13"/>
  <c r="AI32" i="13"/>
  <c r="AH32" i="13"/>
  <c r="AG32" i="13"/>
  <c r="AF32" i="13"/>
  <c r="AE32" i="13"/>
  <c r="AD32" i="13"/>
  <c r="AC32" i="13"/>
  <c r="AB32" i="13"/>
  <c r="AA32" i="13"/>
  <c r="Z32" i="13"/>
  <c r="Y32" i="13"/>
  <c r="X32" i="13"/>
  <c r="W32" i="13"/>
  <c r="V32" i="13"/>
  <c r="U32" i="13"/>
  <c r="T32" i="13"/>
  <c r="S32" i="13"/>
  <c r="R32" i="13"/>
  <c r="Q32" i="13"/>
  <c r="P32" i="13"/>
  <c r="O32" i="13"/>
  <c r="N32" i="13"/>
  <c r="M32" i="13"/>
  <c r="L32" i="13"/>
  <c r="K32" i="13"/>
  <c r="J32" i="13"/>
  <c r="I32" i="13"/>
  <c r="H32" i="13"/>
  <c r="G32" i="13"/>
  <c r="F32" i="13"/>
  <c r="E32" i="13"/>
  <c r="D32" i="13"/>
  <c r="AK31" i="13"/>
  <c r="AJ31" i="13"/>
  <c r="AI31" i="13"/>
  <c r="AH31" i="13"/>
  <c r="AG31" i="13"/>
  <c r="AF31" i="13"/>
  <c r="AE31" i="13"/>
  <c r="AD31" i="13"/>
  <c r="AC31" i="13"/>
  <c r="AB31" i="13"/>
  <c r="AA31" i="13"/>
  <c r="Z31" i="13"/>
  <c r="Y31" i="13"/>
  <c r="X31" i="13"/>
  <c r="W31" i="13"/>
  <c r="V31" i="13"/>
  <c r="U31" i="13"/>
  <c r="T31" i="13"/>
  <c r="S31" i="13"/>
  <c r="R31" i="13"/>
  <c r="Q31" i="13"/>
  <c r="P31" i="13"/>
  <c r="O31" i="13"/>
  <c r="N31" i="13"/>
  <c r="M31" i="13"/>
  <c r="L31" i="13"/>
  <c r="K31" i="13"/>
  <c r="J31" i="13"/>
  <c r="I31" i="13"/>
  <c r="H31" i="13"/>
  <c r="G31" i="13"/>
  <c r="F31" i="13"/>
  <c r="E31" i="13"/>
  <c r="D31" i="13"/>
  <c r="AK30" i="13"/>
  <c r="AJ30" i="13"/>
  <c r="AI30" i="13"/>
  <c r="AH30" i="13"/>
  <c r="AG30" i="13"/>
  <c r="AF30" i="13"/>
  <c r="AE30" i="13"/>
  <c r="AD30" i="13"/>
  <c r="AC30" i="13"/>
  <c r="AB30" i="13"/>
  <c r="AA30" i="13"/>
  <c r="Z30" i="13"/>
  <c r="Y30" i="13"/>
  <c r="X30" i="13"/>
  <c r="W30" i="13"/>
  <c r="V30" i="13"/>
  <c r="U30" i="13"/>
  <c r="T30" i="13"/>
  <c r="S30" i="13"/>
  <c r="R30" i="13"/>
  <c r="Q30" i="13"/>
  <c r="P30" i="13"/>
  <c r="O30" i="13"/>
  <c r="N30" i="13"/>
  <c r="M30" i="13"/>
  <c r="L30" i="13"/>
  <c r="K30" i="13"/>
  <c r="J30" i="13"/>
  <c r="I30" i="13"/>
  <c r="H30" i="13"/>
  <c r="G30" i="13"/>
  <c r="F30" i="13"/>
  <c r="E30" i="13"/>
  <c r="D30" i="13"/>
  <c r="AK33" i="12"/>
  <c r="AJ33" i="12"/>
  <c r="AI33" i="12"/>
  <c r="AH33" i="12"/>
  <c r="AG33" i="12"/>
  <c r="AF33" i="12"/>
  <c r="AE33" i="12"/>
  <c r="AD33" i="12"/>
  <c r="AC33" i="12"/>
  <c r="AB33" i="12"/>
  <c r="AA33" i="12"/>
  <c r="Z33" i="12"/>
  <c r="Y33" i="12"/>
  <c r="X33" i="12"/>
  <c r="W33" i="12"/>
  <c r="V33" i="12"/>
  <c r="U33" i="12"/>
  <c r="T33" i="12"/>
  <c r="S33" i="12"/>
  <c r="R33" i="12"/>
  <c r="Q33" i="12"/>
  <c r="P33" i="12"/>
  <c r="O33" i="12"/>
  <c r="N33" i="12"/>
  <c r="M33" i="12"/>
  <c r="L33" i="12"/>
  <c r="K33" i="12"/>
  <c r="J33" i="12"/>
  <c r="I33" i="12"/>
  <c r="H33" i="12"/>
  <c r="G33" i="12"/>
  <c r="F33" i="12"/>
  <c r="E33" i="12"/>
  <c r="AK32" i="12"/>
  <c r="AJ32" i="12"/>
  <c r="AI32" i="12"/>
  <c r="AH32" i="12"/>
  <c r="AG32" i="12"/>
  <c r="AF32" i="12"/>
  <c r="AE32" i="12"/>
  <c r="AD32" i="12"/>
  <c r="AC32" i="12"/>
  <c r="AB32" i="12"/>
  <c r="AA32" i="12"/>
  <c r="Z32" i="12"/>
  <c r="Y32" i="12"/>
  <c r="X32" i="12"/>
  <c r="W32" i="12"/>
  <c r="V32" i="12"/>
  <c r="U32" i="12"/>
  <c r="T32" i="12"/>
  <c r="S32" i="12"/>
  <c r="R32" i="12"/>
  <c r="Q32" i="12"/>
  <c r="P32" i="12"/>
  <c r="O32" i="12"/>
  <c r="N32" i="12"/>
  <c r="M32" i="12"/>
  <c r="L32" i="12"/>
  <c r="K32" i="12"/>
  <c r="J32" i="12"/>
  <c r="I32" i="12"/>
  <c r="H32" i="12"/>
  <c r="G32" i="12"/>
  <c r="F32" i="12"/>
  <c r="E32" i="12"/>
  <c r="D32" i="12"/>
  <c r="AK31" i="12"/>
  <c r="AJ31" i="12"/>
  <c r="AI31" i="12"/>
  <c r="AH31" i="12"/>
  <c r="AG31" i="12"/>
  <c r="AF31" i="12"/>
  <c r="AE31" i="12"/>
  <c r="AD31" i="12"/>
  <c r="AC31" i="12"/>
  <c r="AB31" i="12"/>
  <c r="AA31" i="12"/>
  <c r="Z31" i="12"/>
  <c r="Y31" i="12"/>
  <c r="X31" i="12"/>
  <c r="W31" i="12"/>
  <c r="V31" i="12"/>
  <c r="U31" i="12"/>
  <c r="T31" i="12"/>
  <c r="S31" i="12"/>
  <c r="R31" i="12"/>
  <c r="Q31" i="12"/>
  <c r="P31" i="12"/>
  <c r="O31" i="12"/>
  <c r="N31" i="12"/>
  <c r="M31" i="12"/>
  <c r="L31" i="12"/>
  <c r="K31" i="12"/>
  <c r="J31" i="12"/>
  <c r="I31" i="12"/>
  <c r="H31" i="12"/>
  <c r="G31" i="12"/>
  <c r="F31" i="12"/>
  <c r="E31" i="12"/>
  <c r="D31" i="12"/>
  <c r="AK30" i="12"/>
  <c r="AJ30" i="12"/>
  <c r="AI30" i="12"/>
  <c r="AH30" i="12"/>
  <c r="AG30" i="12"/>
  <c r="AF30" i="12"/>
  <c r="AE30" i="12"/>
  <c r="AD30" i="12"/>
  <c r="AC30" i="12"/>
  <c r="AB30" i="12"/>
  <c r="AA30" i="12"/>
  <c r="Z30" i="12"/>
  <c r="Y30" i="12"/>
  <c r="X30" i="12"/>
  <c r="W30" i="12"/>
  <c r="V30" i="12"/>
  <c r="U30" i="12"/>
  <c r="T30" i="12"/>
  <c r="S30" i="12"/>
  <c r="R30" i="12"/>
  <c r="Q30" i="12"/>
  <c r="P30" i="12"/>
  <c r="O30" i="12"/>
  <c r="N30" i="12"/>
  <c r="M30" i="12"/>
  <c r="L30" i="12"/>
  <c r="K30" i="12"/>
  <c r="J30" i="12"/>
  <c r="I30" i="12"/>
  <c r="H30" i="12"/>
  <c r="G30" i="12"/>
  <c r="F30" i="12"/>
  <c r="E30" i="12"/>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AK33" i="9"/>
  <c r="AJ33" i="9"/>
  <c r="AI33" i="9"/>
  <c r="AH33" i="9"/>
  <c r="AG33" i="9"/>
  <c r="AF33" i="9"/>
  <c r="AE33" i="9"/>
  <c r="AD33" i="9"/>
  <c r="AC33" i="9"/>
  <c r="AB33" i="9"/>
  <c r="AA33" i="9"/>
  <c r="Z33" i="9"/>
  <c r="Y33" i="9"/>
  <c r="X33" i="9"/>
  <c r="W33" i="9"/>
  <c r="V33" i="9"/>
  <c r="U33" i="9"/>
  <c r="T33" i="9"/>
  <c r="S33" i="9"/>
  <c r="R33" i="9"/>
  <c r="Q33" i="9"/>
  <c r="P33" i="9"/>
  <c r="O33" i="9"/>
  <c r="N33" i="9"/>
  <c r="M33" i="9"/>
  <c r="L33" i="9"/>
  <c r="K33" i="9"/>
  <c r="J33" i="9"/>
  <c r="I33" i="9"/>
  <c r="H33" i="9"/>
  <c r="G33" i="9"/>
  <c r="F33" i="9"/>
  <c r="E33" i="9"/>
  <c r="D33" i="9"/>
  <c r="AK32" i="9"/>
  <c r="AJ32" i="9"/>
  <c r="AI32" i="9"/>
  <c r="AH32" i="9"/>
  <c r="AG32" i="9"/>
  <c r="AF32" i="9"/>
  <c r="AE32" i="9"/>
  <c r="AD32" i="9"/>
  <c r="AC32" i="9"/>
  <c r="AB32" i="9"/>
  <c r="AA32" i="9"/>
  <c r="Z32" i="9"/>
  <c r="Y32" i="9"/>
  <c r="X32" i="9"/>
  <c r="W32" i="9"/>
  <c r="V32" i="9"/>
  <c r="U32" i="9"/>
  <c r="T32" i="9"/>
  <c r="S32" i="9"/>
  <c r="R32" i="9"/>
  <c r="Q32" i="9"/>
  <c r="P32" i="9"/>
  <c r="O32" i="9"/>
  <c r="N32" i="9"/>
  <c r="M32" i="9"/>
  <c r="L32" i="9"/>
  <c r="K32" i="9"/>
  <c r="J32" i="9"/>
  <c r="I32" i="9"/>
  <c r="H32" i="9"/>
  <c r="G32" i="9"/>
  <c r="F32" i="9"/>
  <c r="E32" i="9"/>
  <c r="D32" i="9"/>
  <c r="AK31" i="9"/>
  <c r="AJ31" i="9"/>
  <c r="AI31" i="9"/>
  <c r="AH31" i="9"/>
  <c r="AG31" i="9"/>
  <c r="AF31" i="9"/>
  <c r="AE31" i="9"/>
  <c r="AD31" i="9"/>
  <c r="AC31" i="9"/>
  <c r="AB31" i="9"/>
  <c r="AA31" i="9"/>
  <c r="Z31" i="9"/>
  <c r="Y31" i="9"/>
  <c r="X31" i="9"/>
  <c r="W31" i="9"/>
  <c r="V31" i="9"/>
  <c r="U31" i="9"/>
  <c r="T31" i="9"/>
  <c r="S31" i="9"/>
  <c r="R31" i="9"/>
  <c r="Q31" i="9"/>
  <c r="P31" i="9"/>
  <c r="O31" i="9"/>
  <c r="N31" i="9"/>
  <c r="M31" i="9"/>
  <c r="L31" i="9"/>
  <c r="K31" i="9"/>
  <c r="J31" i="9"/>
  <c r="I31" i="9"/>
  <c r="H31" i="9"/>
  <c r="G31" i="9"/>
  <c r="F31" i="9"/>
  <c r="E31" i="9"/>
  <c r="D31" i="9"/>
  <c r="AK30" i="9"/>
  <c r="AJ30" i="9"/>
  <c r="AI30" i="9"/>
  <c r="AH30" i="9"/>
  <c r="AG30" i="9"/>
  <c r="AF30" i="9"/>
  <c r="AE30" i="9"/>
  <c r="AD30" i="9"/>
  <c r="AC30" i="9"/>
  <c r="AB30" i="9"/>
  <c r="AA30" i="9"/>
  <c r="Z30" i="9"/>
  <c r="Y30" i="9"/>
  <c r="X30" i="9"/>
  <c r="W30" i="9"/>
  <c r="V30" i="9"/>
  <c r="U30" i="9"/>
  <c r="T30" i="9"/>
  <c r="S30" i="9"/>
  <c r="R30" i="9"/>
  <c r="Q30" i="9"/>
  <c r="P30" i="9"/>
  <c r="O30" i="9"/>
  <c r="N30" i="9"/>
  <c r="M30" i="9"/>
  <c r="L30" i="9"/>
  <c r="K30" i="9"/>
  <c r="J30" i="9"/>
  <c r="I30" i="9"/>
  <c r="H30" i="9"/>
  <c r="G30" i="9"/>
  <c r="F30" i="9"/>
  <c r="E30" i="9"/>
  <c r="D30" i="9"/>
  <c r="AK33" i="8"/>
  <c r="AJ33" i="8"/>
  <c r="AI33" i="8"/>
  <c r="AH33" i="8"/>
  <c r="AG33" i="8"/>
  <c r="AF33" i="8"/>
  <c r="AE33" i="8"/>
  <c r="AD33" i="8"/>
  <c r="AC33" i="8"/>
  <c r="AB33" i="8"/>
  <c r="AA33" i="8"/>
  <c r="Z33" i="8"/>
  <c r="Y33" i="8"/>
  <c r="X33" i="8"/>
  <c r="W33" i="8"/>
  <c r="V33" i="8"/>
  <c r="U33" i="8"/>
  <c r="T33" i="8"/>
  <c r="S33" i="8"/>
  <c r="R33" i="8"/>
  <c r="Q33" i="8"/>
  <c r="P33" i="8"/>
  <c r="O33" i="8"/>
  <c r="N33" i="8"/>
  <c r="M33" i="8"/>
  <c r="L33" i="8"/>
  <c r="K33" i="8"/>
  <c r="J33" i="8"/>
  <c r="I33" i="8"/>
  <c r="H33" i="8"/>
  <c r="G33" i="8"/>
  <c r="F33" i="8"/>
  <c r="E33" i="8"/>
  <c r="D33" i="8"/>
  <c r="AK32" i="8"/>
  <c r="AJ32" i="8"/>
  <c r="AI32" i="8"/>
  <c r="AH32" i="8"/>
  <c r="AG32" i="8"/>
  <c r="AF32" i="8"/>
  <c r="AE32" i="8"/>
  <c r="AD32" i="8"/>
  <c r="AC32" i="8"/>
  <c r="AB32" i="8"/>
  <c r="AA32" i="8"/>
  <c r="Z32" i="8"/>
  <c r="Y32" i="8"/>
  <c r="X32" i="8"/>
  <c r="W32" i="8"/>
  <c r="V32" i="8"/>
  <c r="U32" i="8"/>
  <c r="T32" i="8"/>
  <c r="S32" i="8"/>
  <c r="R32" i="8"/>
  <c r="Q32" i="8"/>
  <c r="P32" i="8"/>
  <c r="O32" i="8"/>
  <c r="N32" i="8"/>
  <c r="M32" i="8"/>
  <c r="L32" i="8"/>
  <c r="K32" i="8"/>
  <c r="J32" i="8"/>
  <c r="I32" i="8"/>
  <c r="H32" i="8"/>
  <c r="G32" i="8"/>
  <c r="F32" i="8"/>
  <c r="E32" i="8"/>
  <c r="D32" i="8"/>
  <c r="AK31" i="8"/>
  <c r="AJ31" i="8"/>
  <c r="AI31" i="8"/>
  <c r="AH31" i="8"/>
  <c r="AG31" i="8"/>
  <c r="AF31" i="8"/>
  <c r="AE31" i="8"/>
  <c r="AD31" i="8"/>
  <c r="AC31" i="8"/>
  <c r="AB31" i="8"/>
  <c r="AA31" i="8"/>
  <c r="Z31" i="8"/>
  <c r="Y31" i="8"/>
  <c r="X31" i="8"/>
  <c r="W31" i="8"/>
  <c r="V31" i="8"/>
  <c r="U31" i="8"/>
  <c r="T31" i="8"/>
  <c r="S31" i="8"/>
  <c r="R31" i="8"/>
  <c r="Q31" i="8"/>
  <c r="P31" i="8"/>
  <c r="O31" i="8"/>
  <c r="N31" i="8"/>
  <c r="M31" i="8"/>
  <c r="L31" i="8"/>
  <c r="K31" i="8"/>
  <c r="J31" i="8"/>
  <c r="I31" i="8"/>
  <c r="H31" i="8"/>
  <c r="G31" i="8"/>
  <c r="F31" i="8"/>
  <c r="E31" i="8"/>
  <c r="D31" i="8"/>
  <c r="AK30" i="8"/>
  <c r="AJ30" i="8"/>
  <c r="AI30" i="8"/>
  <c r="AH30" i="8"/>
  <c r="AG30" i="8"/>
  <c r="AF30" i="8"/>
  <c r="AE30" i="8"/>
  <c r="AD30" i="8"/>
  <c r="AC30" i="8"/>
  <c r="AB30" i="8"/>
  <c r="AA30" i="8"/>
  <c r="Z30" i="8"/>
  <c r="Y30" i="8"/>
  <c r="X30" i="8"/>
  <c r="W30" i="8"/>
  <c r="V30" i="8"/>
  <c r="U30" i="8"/>
  <c r="T30" i="8"/>
  <c r="S30" i="8"/>
  <c r="R30" i="8"/>
  <c r="Q30" i="8"/>
  <c r="P30" i="8"/>
  <c r="O30" i="8"/>
  <c r="N30" i="8"/>
  <c r="M30" i="8"/>
  <c r="L30" i="8"/>
  <c r="K30" i="8"/>
  <c r="J30" i="8"/>
  <c r="I30" i="8"/>
  <c r="H30" i="8"/>
  <c r="G30" i="8"/>
  <c r="F30" i="8"/>
  <c r="E30" i="8"/>
  <c r="D30" i="8"/>
  <c r="AK33" i="7"/>
  <c r="AJ33" i="7"/>
  <c r="AI33" i="7"/>
  <c r="AH33" i="7"/>
  <c r="AG33" i="7"/>
  <c r="AF33" i="7"/>
  <c r="AE33" i="7"/>
  <c r="AD33" i="7"/>
  <c r="AC33" i="7"/>
  <c r="AB33" i="7"/>
  <c r="AA33" i="7"/>
  <c r="Z33" i="7"/>
  <c r="Y33" i="7"/>
  <c r="X33" i="7"/>
  <c r="W33" i="7"/>
  <c r="V33" i="7"/>
  <c r="U33" i="7"/>
  <c r="T33" i="7"/>
  <c r="S33" i="7"/>
  <c r="R33" i="7"/>
  <c r="Q33" i="7"/>
  <c r="P33" i="7"/>
  <c r="O33" i="7"/>
  <c r="N33" i="7"/>
  <c r="M33" i="7"/>
  <c r="L33" i="7"/>
  <c r="K33" i="7"/>
  <c r="J33" i="7"/>
  <c r="I33" i="7"/>
  <c r="H33" i="7"/>
  <c r="G33" i="7"/>
  <c r="F33" i="7"/>
  <c r="E33" i="7"/>
  <c r="D33" i="7"/>
  <c r="AK32" i="7"/>
  <c r="AJ32" i="7"/>
  <c r="AI32" i="7"/>
  <c r="AH32" i="7"/>
  <c r="AG32" i="7"/>
  <c r="AF32" i="7"/>
  <c r="AE32" i="7"/>
  <c r="AD32" i="7"/>
  <c r="AC32" i="7"/>
  <c r="AB32" i="7"/>
  <c r="AA32" i="7"/>
  <c r="Z32" i="7"/>
  <c r="Y32" i="7"/>
  <c r="X32" i="7"/>
  <c r="W32" i="7"/>
  <c r="V32" i="7"/>
  <c r="U32" i="7"/>
  <c r="T32" i="7"/>
  <c r="S32" i="7"/>
  <c r="R32" i="7"/>
  <c r="Q32" i="7"/>
  <c r="P32" i="7"/>
  <c r="O32" i="7"/>
  <c r="N32" i="7"/>
  <c r="M32" i="7"/>
  <c r="L32" i="7"/>
  <c r="K32" i="7"/>
  <c r="J32" i="7"/>
  <c r="I32" i="7"/>
  <c r="H32" i="7"/>
  <c r="G32" i="7"/>
  <c r="F32" i="7"/>
  <c r="E32" i="7"/>
  <c r="D32" i="7"/>
  <c r="AK31" i="7"/>
  <c r="AJ31" i="7"/>
  <c r="AI31" i="7"/>
  <c r="AH31" i="7"/>
  <c r="AG31" i="7"/>
  <c r="AF31" i="7"/>
  <c r="AE31" i="7"/>
  <c r="AD31" i="7"/>
  <c r="AC31" i="7"/>
  <c r="AB31" i="7"/>
  <c r="AA31" i="7"/>
  <c r="Z31" i="7"/>
  <c r="Y31" i="7"/>
  <c r="X31" i="7"/>
  <c r="W31" i="7"/>
  <c r="V31" i="7"/>
  <c r="U31" i="7"/>
  <c r="T31" i="7"/>
  <c r="S31" i="7"/>
  <c r="R31" i="7"/>
  <c r="Q31" i="7"/>
  <c r="P31" i="7"/>
  <c r="O31" i="7"/>
  <c r="N31" i="7"/>
  <c r="M31" i="7"/>
  <c r="L31" i="7"/>
  <c r="K31" i="7"/>
  <c r="J31" i="7"/>
  <c r="I31" i="7"/>
  <c r="H31" i="7"/>
  <c r="G31" i="7"/>
  <c r="F31" i="7"/>
  <c r="E31" i="7"/>
  <c r="D31" i="7"/>
  <c r="AK30" i="7"/>
  <c r="AJ30" i="7"/>
  <c r="AI30" i="7"/>
  <c r="AH30" i="7"/>
  <c r="AG30" i="7"/>
  <c r="AF30" i="7"/>
  <c r="AE30" i="7"/>
  <c r="AD30" i="7"/>
  <c r="AC30" i="7"/>
  <c r="AB30" i="7"/>
  <c r="AA30" i="7"/>
  <c r="Z30" i="7"/>
  <c r="Y30" i="7"/>
  <c r="X30" i="7"/>
  <c r="W30" i="7"/>
  <c r="V30" i="7"/>
  <c r="U30" i="7"/>
  <c r="T30" i="7"/>
  <c r="S30" i="7"/>
  <c r="R30" i="7"/>
  <c r="Q30" i="7"/>
  <c r="P30" i="7"/>
  <c r="O30" i="7"/>
  <c r="N30" i="7"/>
  <c r="M30" i="7"/>
  <c r="L30" i="7"/>
  <c r="K30" i="7"/>
  <c r="J30" i="7"/>
  <c r="I30" i="7"/>
  <c r="H30" i="7"/>
  <c r="G30" i="7"/>
  <c r="F30" i="7"/>
  <c r="E30" i="7"/>
  <c r="D30" i="7"/>
  <c r="AK33" i="6"/>
  <c r="AJ33" i="6"/>
  <c r="AI33" i="6"/>
  <c r="AH33" i="6"/>
  <c r="AG33" i="6"/>
  <c r="AF33" i="6"/>
  <c r="AE33" i="6"/>
  <c r="AD33" i="6"/>
  <c r="AC33" i="6"/>
  <c r="AB33" i="6"/>
  <c r="AA33" i="6"/>
  <c r="Z33" i="6"/>
  <c r="Y33" i="6"/>
  <c r="X33" i="6"/>
  <c r="W33" i="6"/>
  <c r="V33" i="6"/>
  <c r="U33" i="6"/>
  <c r="T33" i="6"/>
  <c r="S33" i="6"/>
  <c r="R33" i="6"/>
  <c r="Q33" i="6"/>
  <c r="P33" i="6"/>
  <c r="O33" i="6"/>
  <c r="N33" i="6"/>
  <c r="M33" i="6"/>
  <c r="L33" i="6"/>
  <c r="K33" i="6"/>
  <c r="J33" i="6"/>
  <c r="I33" i="6"/>
  <c r="H33" i="6"/>
  <c r="G33" i="6"/>
  <c r="F33" i="6"/>
  <c r="E33" i="6"/>
  <c r="D33" i="6"/>
  <c r="AK32" i="6"/>
  <c r="AJ32" i="6"/>
  <c r="AI32" i="6"/>
  <c r="AH32" i="6"/>
  <c r="AG32" i="6"/>
  <c r="AF32" i="6"/>
  <c r="AE32" i="6"/>
  <c r="AD32" i="6"/>
  <c r="AC32" i="6"/>
  <c r="AB32" i="6"/>
  <c r="AA32" i="6"/>
  <c r="Z32" i="6"/>
  <c r="Y32" i="6"/>
  <c r="X32" i="6"/>
  <c r="W32" i="6"/>
  <c r="V32" i="6"/>
  <c r="U32" i="6"/>
  <c r="T32" i="6"/>
  <c r="S32" i="6"/>
  <c r="R32" i="6"/>
  <c r="Q32" i="6"/>
  <c r="P32" i="6"/>
  <c r="O32" i="6"/>
  <c r="N32" i="6"/>
  <c r="M32" i="6"/>
  <c r="L32" i="6"/>
  <c r="K32" i="6"/>
  <c r="J32" i="6"/>
  <c r="I32" i="6"/>
  <c r="H32" i="6"/>
  <c r="G32" i="6"/>
  <c r="F32" i="6"/>
  <c r="E32" i="6"/>
  <c r="D32" i="6"/>
  <c r="AK31" i="6"/>
  <c r="AJ31" i="6"/>
  <c r="AI31" i="6"/>
  <c r="AH31" i="6"/>
  <c r="AG31" i="6"/>
  <c r="AF31" i="6"/>
  <c r="AE31" i="6"/>
  <c r="AD31" i="6"/>
  <c r="AC31" i="6"/>
  <c r="AB31" i="6"/>
  <c r="AA31" i="6"/>
  <c r="Z31" i="6"/>
  <c r="Y31" i="6"/>
  <c r="X31" i="6"/>
  <c r="W31" i="6"/>
  <c r="V31" i="6"/>
  <c r="U31" i="6"/>
  <c r="T31" i="6"/>
  <c r="S31" i="6"/>
  <c r="R31" i="6"/>
  <c r="Q31" i="6"/>
  <c r="P31" i="6"/>
  <c r="O31" i="6"/>
  <c r="N31" i="6"/>
  <c r="M31" i="6"/>
  <c r="L31" i="6"/>
  <c r="K31" i="6"/>
  <c r="J31" i="6"/>
  <c r="I31" i="6"/>
  <c r="H31" i="6"/>
  <c r="G31" i="6"/>
  <c r="F31" i="6"/>
  <c r="E31" i="6"/>
  <c r="D31" i="6"/>
  <c r="AK30" i="6"/>
  <c r="AJ30" i="6"/>
  <c r="AI30" i="6"/>
  <c r="AH30" i="6"/>
  <c r="AG30" i="6"/>
  <c r="AF30" i="6"/>
  <c r="AE30" i="6"/>
  <c r="AD30" i="6"/>
  <c r="AC30" i="6"/>
  <c r="AB30" i="6"/>
  <c r="AA30" i="6"/>
  <c r="Z30" i="6"/>
  <c r="Y30" i="6"/>
  <c r="X30" i="6"/>
  <c r="W30" i="6"/>
  <c r="V30" i="6"/>
  <c r="U30" i="6"/>
  <c r="T30" i="6"/>
  <c r="S30" i="6"/>
  <c r="R30" i="6"/>
  <c r="Q30" i="6"/>
  <c r="P30" i="6"/>
  <c r="O30" i="6"/>
  <c r="N30" i="6"/>
  <c r="M30" i="6"/>
  <c r="L30" i="6"/>
  <c r="K30" i="6"/>
  <c r="J30" i="6"/>
  <c r="I30" i="6"/>
  <c r="H30" i="6"/>
  <c r="G30" i="6"/>
  <c r="F30" i="6"/>
  <c r="E30" i="6"/>
  <c r="D30" i="6"/>
  <c r="AK33" i="5"/>
  <c r="AJ33" i="5"/>
  <c r="AI33" i="5"/>
  <c r="AH33" i="5"/>
  <c r="AG33" i="5"/>
  <c r="AF33"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AK32" i="5"/>
  <c r="AJ32" i="5"/>
  <c r="AI32" i="5"/>
  <c r="AH32"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AK31" i="5"/>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AK30" i="5"/>
  <c r="AJ30" i="5"/>
  <c r="AI30" i="5"/>
  <c r="AH30"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F30" i="5"/>
  <c r="E30" i="5"/>
  <c r="D30" i="5"/>
  <c r="AK33" i="4"/>
  <c r="AJ33" i="4"/>
  <c r="AI33" i="4"/>
  <c r="AH33" i="4"/>
  <c r="AG33" i="4"/>
  <c r="AF33" i="4"/>
  <c r="AE33" i="4"/>
  <c r="AD33" i="4"/>
  <c r="AC33" i="4"/>
  <c r="AB33" i="4"/>
  <c r="AA33" i="4"/>
  <c r="Z33" i="4"/>
  <c r="Y33" i="4"/>
  <c r="X33" i="4"/>
  <c r="W33" i="4"/>
  <c r="V33" i="4"/>
  <c r="U33" i="4"/>
  <c r="T33" i="4"/>
  <c r="S33" i="4"/>
  <c r="R33" i="4"/>
  <c r="Q33" i="4"/>
  <c r="P33" i="4"/>
  <c r="O33" i="4"/>
  <c r="N33" i="4"/>
  <c r="M33" i="4"/>
  <c r="L33" i="4"/>
  <c r="K33" i="4"/>
  <c r="J33" i="4"/>
  <c r="I33" i="4"/>
  <c r="H33" i="4"/>
  <c r="G33" i="4"/>
  <c r="F33" i="4"/>
  <c r="E33" i="4"/>
  <c r="D33" i="4"/>
  <c r="AK32" i="4"/>
  <c r="AJ32" i="4"/>
  <c r="AI32" i="4"/>
  <c r="AH32" i="4"/>
  <c r="AG32" i="4"/>
  <c r="AF32" i="4"/>
  <c r="AE32" i="4"/>
  <c r="AD32" i="4"/>
  <c r="AC32" i="4"/>
  <c r="AB32" i="4"/>
  <c r="AA32" i="4"/>
  <c r="Z32" i="4"/>
  <c r="Y32" i="4"/>
  <c r="X32" i="4"/>
  <c r="W32" i="4"/>
  <c r="V32" i="4"/>
  <c r="U32" i="4"/>
  <c r="T32" i="4"/>
  <c r="S32" i="4"/>
  <c r="R32" i="4"/>
  <c r="Q32" i="4"/>
  <c r="P32" i="4"/>
  <c r="O32" i="4"/>
  <c r="N32" i="4"/>
  <c r="M32" i="4"/>
  <c r="L32" i="4"/>
  <c r="K32" i="4"/>
  <c r="J32" i="4"/>
  <c r="I32" i="4"/>
  <c r="H32" i="4"/>
  <c r="G32" i="4"/>
  <c r="F32" i="4"/>
  <c r="E32" i="4"/>
  <c r="D32" i="4"/>
  <c r="AK31" i="4"/>
  <c r="AJ31" i="4"/>
  <c r="AI31" i="4"/>
  <c r="AH31" i="4"/>
  <c r="AG31" i="4"/>
  <c r="AF31" i="4"/>
  <c r="AE31" i="4"/>
  <c r="AD31" i="4"/>
  <c r="AC31" i="4"/>
  <c r="AB31" i="4"/>
  <c r="AA31" i="4"/>
  <c r="Z31" i="4"/>
  <c r="Y31" i="4"/>
  <c r="X31" i="4"/>
  <c r="W31" i="4"/>
  <c r="V31" i="4"/>
  <c r="U31" i="4"/>
  <c r="T31" i="4"/>
  <c r="S31" i="4"/>
  <c r="R31" i="4"/>
  <c r="Q31" i="4"/>
  <c r="P31" i="4"/>
  <c r="O31" i="4"/>
  <c r="N31" i="4"/>
  <c r="M31" i="4"/>
  <c r="L31" i="4"/>
  <c r="K31" i="4"/>
  <c r="J31" i="4"/>
  <c r="I31" i="4"/>
  <c r="H31" i="4"/>
  <c r="G31" i="4"/>
  <c r="F31" i="4"/>
  <c r="E31" i="4"/>
  <c r="D31" i="4"/>
  <c r="AK30" i="4"/>
  <c r="AJ30" i="4"/>
  <c r="AI30" i="4"/>
  <c r="AH30" i="4"/>
  <c r="AG30" i="4"/>
  <c r="AF30" i="4"/>
  <c r="AE30" i="4"/>
  <c r="AD30" i="4"/>
  <c r="AC30" i="4"/>
  <c r="AB30" i="4"/>
  <c r="AA30" i="4"/>
  <c r="Z30" i="4"/>
  <c r="Y30" i="4"/>
  <c r="X30" i="4"/>
  <c r="W30" i="4"/>
  <c r="V30" i="4"/>
  <c r="U30" i="4"/>
  <c r="T30" i="4"/>
  <c r="S30" i="4"/>
  <c r="R30" i="4"/>
  <c r="Q30" i="4"/>
  <c r="P30" i="4"/>
  <c r="O30" i="4"/>
  <c r="N30" i="4"/>
  <c r="M30" i="4"/>
  <c r="L30" i="4"/>
  <c r="K30" i="4"/>
  <c r="J30" i="4"/>
  <c r="I30" i="4"/>
  <c r="H30" i="4"/>
  <c r="G30" i="4"/>
  <c r="F30" i="4"/>
  <c r="E30" i="4"/>
  <c r="D30" i="4"/>
  <c r="AK33" i="29"/>
  <c r="AJ33" i="29"/>
  <c r="AI33" i="29"/>
  <c r="AH33" i="29"/>
  <c r="AG33" i="29"/>
  <c r="AF33" i="29"/>
  <c r="AE33" i="29"/>
  <c r="AD33" i="29"/>
  <c r="AC33" i="29"/>
  <c r="AB33" i="29"/>
  <c r="AA33" i="29"/>
  <c r="Z33" i="29"/>
  <c r="Y33" i="29"/>
  <c r="X33" i="29"/>
  <c r="W33" i="29"/>
  <c r="V33" i="29"/>
  <c r="U33" i="29"/>
  <c r="T33" i="29"/>
  <c r="S33" i="29"/>
  <c r="R33" i="29"/>
  <c r="Q33" i="29"/>
  <c r="P33" i="29"/>
  <c r="O33" i="29"/>
  <c r="N33" i="29"/>
  <c r="M33" i="29"/>
  <c r="L33" i="29"/>
  <c r="K33" i="29"/>
  <c r="J33" i="29"/>
  <c r="I33" i="29"/>
  <c r="H33" i="29"/>
  <c r="G33" i="29"/>
  <c r="F33" i="29"/>
  <c r="E33" i="29"/>
  <c r="D33" i="29"/>
  <c r="AK32" i="29"/>
  <c r="AJ32" i="29"/>
  <c r="AI32" i="29"/>
  <c r="AH32" i="29"/>
  <c r="AG32" i="29"/>
  <c r="AF32" i="29"/>
  <c r="AE32" i="29"/>
  <c r="AD32" i="29"/>
  <c r="AC32" i="29"/>
  <c r="AB32" i="29"/>
  <c r="AA32" i="29"/>
  <c r="Z32" i="29"/>
  <c r="Y32" i="29"/>
  <c r="X32" i="29"/>
  <c r="W32" i="29"/>
  <c r="V32" i="29"/>
  <c r="U32" i="29"/>
  <c r="T32" i="29"/>
  <c r="S32" i="29"/>
  <c r="R32" i="29"/>
  <c r="Q32" i="29"/>
  <c r="P32" i="29"/>
  <c r="O32" i="29"/>
  <c r="N32" i="29"/>
  <c r="M32" i="29"/>
  <c r="L32" i="29"/>
  <c r="K32" i="29"/>
  <c r="J32" i="29"/>
  <c r="I32" i="29"/>
  <c r="H32" i="29"/>
  <c r="G32" i="29"/>
  <c r="F32" i="29"/>
  <c r="E32" i="29"/>
  <c r="D32" i="29"/>
  <c r="AK31" i="29"/>
  <c r="AJ31" i="29"/>
  <c r="AI31" i="29"/>
  <c r="AH31" i="29"/>
  <c r="AG31" i="29"/>
  <c r="AF31" i="29"/>
  <c r="AE31" i="29"/>
  <c r="AD31" i="29"/>
  <c r="AC31" i="29"/>
  <c r="AB31" i="29"/>
  <c r="AA31" i="29"/>
  <c r="Z31" i="29"/>
  <c r="Y31" i="29"/>
  <c r="X31" i="29"/>
  <c r="W31" i="29"/>
  <c r="V31" i="29"/>
  <c r="U31" i="29"/>
  <c r="T31" i="29"/>
  <c r="S31" i="29"/>
  <c r="R31" i="29"/>
  <c r="Q31" i="29"/>
  <c r="P31" i="29"/>
  <c r="O31" i="29"/>
  <c r="N31" i="29"/>
  <c r="M31" i="29"/>
  <c r="L31" i="29"/>
  <c r="K31" i="29"/>
  <c r="J31" i="29"/>
  <c r="I31" i="29"/>
  <c r="H31" i="29"/>
  <c r="G31" i="29"/>
  <c r="F31" i="29"/>
  <c r="E31" i="29"/>
  <c r="D31" i="29"/>
  <c r="AK30" i="29"/>
  <c r="AJ30" i="29"/>
  <c r="AI30" i="29"/>
  <c r="AH30" i="29"/>
  <c r="AG30" i="29"/>
  <c r="AF30" i="29"/>
  <c r="AE30" i="29"/>
  <c r="AD30" i="29"/>
  <c r="AC30" i="29"/>
  <c r="AB30" i="29"/>
  <c r="AA30" i="29"/>
  <c r="Z30" i="29"/>
  <c r="Y30" i="29"/>
  <c r="X30" i="29"/>
  <c r="W30" i="29"/>
  <c r="V30" i="29"/>
  <c r="U30" i="29"/>
  <c r="T30" i="29"/>
  <c r="S30" i="29"/>
  <c r="R30" i="29"/>
  <c r="Q30" i="29"/>
  <c r="P30" i="29"/>
  <c r="O30" i="29"/>
  <c r="N30" i="29"/>
  <c r="M30" i="29"/>
  <c r="L30" i="29"/>
  <c r="K30" i="29"/>
  <c r="J30" i="29"/>
  <c r="I30" i="29"/>
  <c r="H30" i="29"/>
  <c r="G30" i="29"/>
  <c r="F30" i="29"/>
  <c r="E30" i="29"/>
  <c r="D30" i="29"/>
  <c r="E30" i="2"/>
  <c r="F30" i="2"/>
  <c r="G30" i="2"/>
  <c r="H30" i="2"/>
  <c r="I30" i="2"/>
  <c r="J30" i="2"/>
  <c r="K30" i="2"/>
  <c r="L30" i="2"/>
  <c r="M30" i="2"/>
  <c r="N30" i="2"/>
  <c r="O30" i="2"/>
  <c r="P30" i="2"/>
  <c r="Q30" i="2"/>
  <c r="R30" i="2"/>
  <c r="S30" i="2"/>
  <c r="T30" i="2"/>
  <c r="U30" i="2"/>
  <c r="V30" i="2"/>
  <c r="W30" i="2"/>
  <c r="X30" i="2"/>
  <c r="Y30" i="2"/>
  <c r="Z30" i="2"/>
  <c r="AA30" i="2"/>
  <c r="AB30" i="2"/>
  <c r="AC30" i="2"/>
  <c r="AD30" i="2"/>
  <c r="AE30" i="2"/>
  <c r="AF30" i="2"/>
  <c r="AG30" i="2"/>
  <c r="AH30" i="2"/>
  <c r="AI30" i="2"/>
  <c r="AJ30" i="2"/>
  <c r="AK30" i="2"/>
  <c r="E31" i="2"/>
  <c r="F31" i="2"/>
  <c r="G31" i="2"/>
  <c r="H31" i="2"/>
  <c r="I31" i="2"/>
  <c r="J31" i="2"/>
  <c r="K31" i="2"/>
  <c r="L31" i="2"/>
  <c r="M31" i="2"/>
  <c r="N31" i="2"/>
  <c r="O31" i="2"/>
  <c r="P31" i="2"/>
  <c r="Q31" i="2"/>
  <c r="R31" i="2"/>
  <c r="S31" i="2"/>
  <c r="T31" i="2"/>
  <c r="U31" i="2"/>
  <c r="V31" i="2"/>
  <c r="W31" i="2"/>
  <c r="X31" i="2"/>
  <c r="Y31" i="2"/>
  <c r="Z31" i="2"/>
  <c r="AA31" i="2"/>
  <c r="AB31" i="2"/>
  <c r="AC31" i="2"/>
  <c r="AD31" i="2"/>
  <c r="AE31" i="2"/>
  <c r="AF31" i="2"/>
  <c r="AG31" i="2"/>
  <c r="AH31" i="2"/>
  <c r="AI31" i="2"/>
  <c r="AJ31" i="2"/>
  <c r="AK31" i="2"/>
  <c r="E32" i="2"/>
  <c r="F32" i="2"/>
  <c r="G32" i="2"/>
  <c r="H32" i="2"/>
  <c r="I32" i="2"/>
  <c r="J32" i="2"/>
  <c r="K32" i="2"/>
  <c r="L32" i="2"/>
  <c r="M32" i="2"/>
  <c r="N32" i="2"/>
  <c r="O32" i="2"/>
  <c r="P32" i="2"/>
  <c r="Q32" i="2"/>
  <c r="R32" i="2"/>
  <c r="S32" i="2"/>
  <c r="T32" i="2"/>
  <c r="U32" i="2"/>
  <c r="V32" i="2"/>
  <c r="W32" i="2"/>
  <c r="X32" i="2"/>
  <c r="Y32" i="2"/>
  <c r="Z32" i="2"/>
  <c r="AA32" i="2"/>
  <c r="AB32" i="2"/>
  <c r="AC32" i="2"/>
  <c r="AD32" i="2"/>
  <c r="AE32" i="2"/>
  <c r="AF32" i="2"/>
  <c r="AG32" i="2"/>
  <c r="AH32" i="2"/>
  <c r="AI32" i="2"/>
  <c r="AJ32" i="2"/>
  <c r="AK32" i="2"/>
  <c r="E33" i="2"/>
  <c r="F33" i="2"/>
  <c r="G33" i="2"/>
  <c r="H33" i="2"/>
  <c r="I33" i="2"/>
  <c r="J33" i="2"/>
  <c r="K33" i="2"/>
  <c r="L33" i="2"/>
  <c r="M33" i="2"/>
  <c r="N33" i="2"/>
  <c r="O33" i="2"/>
  <c r="P33" i="2"/>
  <c r="Q33" i="2"/>
  <c r="R33" i="2"/>
  <c r="S33" i="2"/>
  <c r="T33" i="2"/>
  <c r="U33" i="2"/>
  <c r="V33" i="2"/>
  <c r="W33" i="2"/>
  <c r="X33" i="2"/>
  <c r="Y33" i="2"/>
  <c r="Z33" i="2"/>
  <c r="AA33" i="2"/>
  <c r="AB33" i="2"/>
  <c r="AC33" i="2"/>
  <c r="AD33" i="2"/>
  <c r="AE33" i="2"/>
  <c r="AF33" i="2"/>
  <c r="AG33" i="2"/>
  <c r="AH33" i="2"/>
  <c r="AI33" i="2"/>
  <c r="AJ33" i="2"/>
  <c r="AK33" i="2"/>
  <c r="D33" i="2"/>
  <c r="D32" i="2"/>
  <c r="D31" i="2"/>
  <c r="D30" i="2"/>
  <c r="I32" i="15" l="1"/>
  <c r="M30" i="15"/>
  <c r="O30" i="15"/>
  <c r="F34" i="4"/>
  <c r="F35" i="4" s="1"/>
  <c r="R34" i="4"/>
  <c r="R35" i="4" s="1"/>
  <c r="AD34" i="4"/>
  <c r="AD35" i="4" s="1"/>
  <c r="Z34" i="13"/>
  <c r="Z35" i="13" s="1"/>
  <c r="N34" i="13"/>
  <c r="N35" i="13" s="1"/>
  <c r="L34" i="16"/>
  <c r="L35" i="16" s="1"/>
  <c r="D34" i="9"/>
  <c r="D35" i="9" s="1"/>
  <c r="P34" i="9"/>
  <c r="P35" i="9" s="1"/>
  <c r="H34" i="8"/>
  <c r="H35" i="8" s="1"/>
  <c r="T34" i="8"/>
  <c r="T35" i="8" s="1"/>
  <c r="AF34" i="8"/>
  <c r="AF35" i="8" s="1"/>
  <c r="O34" i="13"/>
  <c r="O35" i="13" s="1"/>
  <c r="AA34" i="13"/>
  <c r="AA35" i="13" s="1"/>
  <c r="J34" i="6"/>
  <c r="J35" i="6" s="1"/>
  <c r="V34" i="6"/>
  <c r="V35" i="6" s="1"/>
  <c r="AH34" i="6"/>
  <c r="AH35" i="6" s="1"/>
  <c r="D34" i="12"/>
  <c r="P34" i="12"/>
  <c r="P35" i="12" s="1"/>
  <c r="G34" i="12"/>
  <c r="G35" i="12" s="1"/>
  <c r="S34" i="12"/>
  <c r="S35" i="12" s="1"/>
  <c r="AE34" i="12"/>
  <c r="AE35" i="12" s="1"/>
  <c r="H34" i="12"/>
  <c r="H35" i="12" s="1"/>
  <c r="T34" i="12"/>
  <c r="T35" i="12" s="1"/>
  <c r="AF34" i="12"/>
  <c r="AF35" i="12" s="1"/>
  <c r="Q34" i="5"/>
  <c r="Q35" i="5" s="1"/>
  <c r="AC34" i="5"/>
  <c r="AC35" i="5" s="1"/>
  <c r="AE34" i="5"/>
  <c r="AE35" i="5" s="1"/>
  <c r="L34" i="11"/>
  <c r="L35" i="11" s="1"/>
  <c r="X34" i="11"/>
  <c r="X35" i="11" s="1"/>
  <c r="N34" i="11"/>
  <c r="N35" i="11" s="1"/>
  <c r="Z34" i="11"/>
  <c r="Z35" i="11" s="1"/>
  <c r="T34" i="29"/>
  <c r="V34" i="29"/>
  <c r="X34" i="2"/>
  <c r="X35" i="2" s="1"/>
  <c r="L34" i="2"/>
  <c r="L35" i="2" s="1"/>
  <c r="AA34" i="2"/>
  <c r="AA35" i="2" s="1"/>
  <c r="O34" i="2"/>
  <c r="O35" i="2" s="1"/>
  <c r="AI34" i="2"/>
  <c r="AI35" i="2" s="1"/>
  <c r="W34" i="2"/>
  <c r="W35" i="2" s="1"/>
  <c r="K34" i="2"/>
  <c r="K35" i="2" s="1"/>
  <c r="AF34" i="2"/>
  <c r="AF35" i="2" s="1"/>
  <c r="T34" i="2"/>
  <c r="T35" i="2" s="1"/>
  <c r="H34" i="2"/>
  <c r="H35" i="2" s="1"/>
  <c r="AC34" i="2"/>
  <c r="AC35" i="2" s="1"/>
  <c r="Q34" i="2"/>
  <c r="Q35" i="2" s="1"/>
  <c r="E34" i="2"/>
  <c r="E35" i="2" s="1"/>
  <c r="G30" i="16"/>
  <c r="E30" i="16"/>
  <c r="I30" i="16"/>
  <c r="K32" i="15"/>
  <c r="M32" i="15"/>
  <c r="G30" i="15"/>
  <c r="G32" i="15"/>
  <c r="O32" i="15"/>
  <c r="E33" i="15"/>
  <c r="F34" i="15"/>
  <c r="F35" i="15" s="1"/>
  <c r="G33" i="15"/>
  <c r="P34" i="15"/>
  <c r="P35" i="15" s="1"/>
  <c r="I33" i="15"/>
  <c r="I30" i="15"/>
  <c r="K30" i="15"/>
  <c r="E32" i="15"/>
  <c r="O34" i="9"/>
  <c r="O35" i="9" s="1"/>
  <c r="AA34" i="9"/>
  <c r="AA35" i="9" s="1"/>
  <c r="E34" i="9"/>
  <c r="E35" i="9" s="1"/>
  <c r="Q34" i="9"/>
  <c r="Q35" i="9" s="1"/>
  <c r="AC34" i="9"/>
  <c r="AC35" i="9" s="1"/>
  <c r="N34" i="9"/>
  <c r="N35" i="9" s="1"/>
  <c r="Z34" i="9"/>
  <c r="Z35" i="9" s="1"/>
  <c r="X34" i="8"/>
  <c r="X35" i="8" s="1"/>
  <c r="AJ34" i="8"/>
  <c r="AJ35" i="8" s="1"/>
  <c r="M34" i="8"/>
  <c r="M35" i="8" s="1"/>
  <c r="Y34" i="8"/>
  <c r="Y35" i="8" s="1"/>
  <c r="AK34" i="8"/>
  <c r="AK35" i="8" s="1"/>
  <c r="O34" i="8"/>
  <c r="O35" i="8" s="1"/>
  <c r="AA34" i="8"/>
  <c r="AA35" i="8" s="1"/>
  <c r="D34" i="8"/>
  <c r="D35" i="8" s="1"/>
  <c r="P34" i="8"/>
  <c r="P35" i="8" s="1"/>
  <c r="AB34" i="8"/>
  <c r="AB35" i="8" s="1"/>
  <c r="E34" i="8"/>
  <c r="E35" i="8" s="1"/>
  <c r="Q34" i="8"/>
  <c r="Q35" i="8" s="1"/>
  <c r="AC34" i="8"/>
  <c r="AC35" i="8" s="1"/>
  <c r="F34" i="8"/>
  <c r="F35" i="8" s="1"/>
  <c r="R34" i="8"/>
  <c r="R35" i="8" s="1"/>
  <c r="AD34" i="8"/>
  <c r="AD35" i="8" s="1"/>
  <c r="G34" i="8"/>
  <c r="G35" i="8" s="1"/>
  <c r="S34" i="8"/>
  <c r="S35" i="8" s="1"/>
  <c r="AE34" i="8"/>
  <c r="AE35" i="8" s="1"/>
  <c r="L34" i="8"/>
  <c r="L35" i="8" s="1"/>
  <c r="AB34" i="13"/>
  <c r="AB35" i="13" s="1"/>
  <c r="Q34" i="13"/>
  <c r="Q35" i="13" s="1"/>
  <c r="R34" i="13"/>
  <c r="R35" i="13" s="1"/>
  <c r="AD34" i="13"/>
  <c r="AD35" i="13" s="1"/>
  <c r="AK34" i="13"/>
  <c r="AK35" i="13" s="1"/>
  <c r="AC34" i="13"/>
  <c r="AC35" i="13" s="1"/>
  <c r="L34" i="13"/>
  <c r="L35" i="13" s="1"/>
  <c r="X34" i="13"/>
  <c r="X35" i="13" s="1"/>
  <c r="AJ34" i="13"/>
  <c r="AJ35" i="13" s="1"/>
  <c r="M34" i="13"/>
  <c r="M35" i="13" s="1"/>
  <c r="Y34" i="13"/>
  <c r="Y35" i="13" s="1"/>
  <c r="N34" i="6"/>
  <c r="N35" i="6" s="1"/>
  <c r="K34" i="6"/>
  <c r="K35" i="6" s="1"/>
  <c r="W34" i="6"/>
  <c r="W35" i="6" s="1"/>
  <c r="AI34" i="6"/>
  <c r="AI35" i="6" s="1"/>
  <c r="L34" i="6"/>
  <c r="L35" i="6" s="1"/>
  <c r="X34" i="6"/>
  <c r="X35" i="6" s="1"/>
  <c r="AJ34" i="6"/>
  <c r="AJ35" i="6" s="1"/>
  <c r="M34" i="6"/>
  <c r="M35" i="6" s="1"/>
  <c r="Y34" i="6"/>
  <c r="Y35" i="6" s="1"/>
  <c r="AK34" i="6"/>
  <c r="AK35" i="6" s="1"/>
  <c r="Z34" i="6"/>
  <c r="Z35" i="6" s="1"/>
  <c r="AA34" i="6"/>
  <c r="AA35" i="6" s="1"/>
  <c r="I34" i="12"/>
  <c r="I35" i="12" s="1"/>
  <c r="U34" i="12"/>
  <c r="U35" i="12" s="1"/>
  <c r="AG34" i="12"/>
  <c r="AG35" i="12" s="1"/>
  <c r="M34" i="12"/>
  <c r="M35" i="12" s="1"/>
  <c r="L34" i="12"/>
  <c r="L35" i="12" s="1"/>
  <c r="X34" i="12"/>
  <c r="X35" i="12" s="1"/>
  <c r="AJ34" i="12"/>
  <c r="Y34" i="12"/>
  <c r="Y35" i="12" s="1"/>
  <c r="AK34" i="12"/>
  <c r="E34" i="12"/>
  <c r="E35" i="12" s="1"/>
  <c r="Q34" i="12"/>
  <c r="Q35" i="12" s="1"/>
  <c r="AC34" i="12"/>
  <c r="AC35" i="12" s="1"/>
  <c r="I34" i="11"/>
  <c r="I35" i="11" s="1"/>
  <c r="U34" i="11"/>
  <c r="U35" i="11" s="1"/>
  <c r="AG34" i="11"/>
  <c r="AG35" i="11" s="1"/>
  <c r="K34" i="11"/>
  <c r="K35" i="11" s="1"/>
  <c r="W34" i="11"/>
  <c r="W35" i="11" s="1"/>
  <c r="AI34" i="11"/>
  <c r="AI35" i="11" s="1"/>
  <c r="K34" i="5"/>
  <c r="K35" i="5" s="1"/>
  <c r="W34" i="5"/>
  <c r="W35" i="5" s="1"/>
  <c r="AI34" i="5"/>
  <c r="AI35" i="5" s="1"/>
  <c r="L34" i="5"/>
  <c r="L35" i="5" s="1"/>
  <c r="X34" i="5"/>
  <c r="X35" i="5" s="1"/>
  <c r="AJ34" i="5"/>
  <c r="AJ35" i="5" s="1"/>
  <c r="M34" i="5"/>
  <c r="M35" i="5" s="1"/>
  <c r="Y34" i="5"/>
  <c r="Y35" i="5" s="1"/>
  <c r="N34" i="5"/>
  <c r="N35" i="5" s="1"/>
  <c r="Z34" i="5"/>
  <c r="Z35" i="5" s="1"/>
  <c r="I34" i="5"/>
  <c r="I35" i="5" s="1"/>
  <c r="U34" i="5"/>
  <c r="U35" i="5" s="1"/>
  <c r="AG34" i="5"/>
  <c r="AG35" i="5" s="1"/>
  <c r="N34" i="4"/>
  <c r="N35" i="4" s="1"/>
  <c r="Z34" i="4"/>
  <c r="Z35" i="4" s="1"/>
  <c r="O34" i="4"/>
  <c r="O35" i="4" s="1"/>
  <c r="AA34" i="4"/>
  <c r="AA35" i="4" s="1"/>
  <c r="E34" i="4"/>
  <c r="E35" i="4" s="1"/>
  <c r="Q34" i="4"/>
  <c r="Q35" i="4" s="1"/>
  <c r="AC34" i="4"/>
  <c r="AC35" i="4" s="1"/>
  <c r="G34" i="4"/>
  <c r="G35" i="4" s="1"/>
  <c r="S34" i="4"/>
  <c r="S35" i="4" s="1"/>
  <c r="AE34" i="4"/>
  <c r="AE35" i="4" s="1"/>
  <c r="H34" i="4"/>
  <c r="H35" i="4" s="1"/>
  <c r="T34" i="4"/>
  <c r="T35" i="4" s="1"/>
  <c r="AF34" i="4"/>
  <c r="AF35" i="4" s="1"/>
  <c r="AJ34" i="4"/>
  <c r="AJ35" i="4" s="1"/>
  <c r="I34" i="4"/>
  <c r="I35" i="4" s="1"/>
  <c r="U34" i="4"/>
  <c r="U35" i="4" s="1"/>
  <c r="AG34" i="4"/>
  <c r="AG35" i="4" s="1"/>
  <c r="J34" i="4"/>
  <c r="J35" i="4" s="1"/>
  <c r="V34" i="4"/>
  <c r="V35" i="4" s="1"/>
  <c r="AH34" i="4"/>
  <c r="AH35" i="4" s="1"/>
  <c r="K34" i="4"/>
  <c r="K35" i="4" s="1"/>
  <c r="W34" i="4"/>
  <c r="W35" i="4" s="1"/>
  <c r="AI34" i="4"/>
  <c r="AI35" i="4" s="1"/>
  <c r="L34" i="4"/>
  <c r="L35" i="4" s="1"/>
  <c r="X34" i="4"/>
  <c r="X35" i="4" s="1"/>
  <c r="M34" i="4"/>
  <c r="M35" i="4" s="1"/>
  <c r="Y34" i="4"/>
  <c r="Y35" i="4" s="1"/>
  <c r="AK34" i="4"/>
  <c r="AK35" i="4" s="1"/>
  <c r="D34" i="4"/>
  <c r="D35" i="4" s="1"/>
  <c r="P34" i="4"/>
  <c r="P35" i="4" s="1"/>
  <c r="AB34" i="4"/>
  <c r="AB35" i="4" s="1"/>
  <c r="D34" i="5"/>
  <c r="D35" i="5" s="1"/>
  <c r="F34" i="5"/>
  <c r="F35" i="5" s="1"/>
  <c r="R34" i="5"/>
  <c r="R35" i="5" s="1"/>
  <c r="AD34" i="5"/>
  <c r="AD35" i="5" s="1"/>
  <c r="H34" i="5"/>
  <c r="H35" i="5" s="1"/>
  <c r="T34" i="5"/>
  <c r="T35" i="5" s="1"/>
  <c r="AF34" i="5"/>
  <c r="AF35" i="5" s="1"/>
  <c r="J34" i="5"/>
  <c r="J35" i="5" s="1"/>
  <c r="V34" i="5"/>
  <c r="V35" i="5" s="1"/>
  <c r="AH34" i="5"/>
  <c r="AH35" i="5" s="1"/>
  <c r="O34" i="5"/>
  <c r="O35" i="5" s="1"/>
  <c r="AA34" i="5"/>
  <c r="AA35" i="5" s="1"/>
  <c r="AK34" i="5"/>
  <c r="AK35" i="5" s="1"/>
  <c r="E34" i="29"/>
  <c r="Q34" i="29"/>
  <c r="AC34" i="29"/>
  <c r="AG34" i="29"/>
  <c r="N34" i="2"/>
  <c r="N35" i="2" s="1"/>
  <c r="P34" i="2"/>
  <c r="P35" i="2" s="1"/>
  <c r="AK34" i="2"/>
  <c r="AK35" i="2" s="1"/>
  <c r="G32" i="16"/>
  <c r="E33" i="16"/>
  <c r="Q30" i="16"/>
  <c r="S31" i="16"/>
  <c r="Q33" i="16"/>
  <c r="S33" i="16"/>
  <c r="G33" i="16"/>
  <c r="I33" i="16"/>
  <c r="D34" i="16"/>
  <c r="D35" i="16" s="1"/>
  <c r="G31" i="16"/>
  <c r="M32" i="16"/>
  <c r="O33" i="16"/>
  <c r="F34" i="16"/>
  <c r="F35" i="16" s="1"/>
  <c r="O32" i="16"/>
  <c r="Q32" i="16"/>
  <c r="S32" i="16"/>
  <c r="K30" i="16"/>
  <c r="O31" i="16"/>
  <c r="Q31" i="16"/>
  <c r="N34" i="16"/>
  <c r="N35" i="16" s="1"/>
  <c r="E32" i="16"/>
  <c r="E31" i="16"/>
  <c r="I31" i="16"/>
  <c r="M30" i="16"/>
  <c r="K31" i="16"/>
  <c r="I32" i="16"/>
  <c r="M31" i="16"/>
  <c r="K32" i="16"/>
  <c r="O30" i="16"/>
  <c r="P34" i="16"/>
  <c r="P35" i="16" s="1"/>
  <c r="R34" i="16"/>
  <c r="R35" i="16" s="1"/>
  <c r="K33" i="16"/>
  <c r="S30" i="16"/>
  <c r="M33" i="16"/>
  <c r="N34" i="15"/>
  <c r="N35" i="15" s="1"/>
  <c r="D34" i="15"/>
  <c r="D35" i="15" s="1"/>
  <c r="E31" i="15"/>
  <c r="E30" i="15"/>
  <c r="I31" i="15"/>
  <c r="K33" i="15"/>
  <c r="M33" i="15"/>
  <c r="K31" i="15"/>
  <c r="O33" i="15"/>
  <c r="L34" i="15"/>
  <c r="L35" i="15" s="1"/>
  <c r="M31" i="15"/>
  <c r="G34" i="13"/>
  <c r="G35" i="13" s="1"/>
  <c r="S34" i="13"/>
  <c r="S35" i="13" s="1"/>
  <c r="AE34" i="13"/>
  <c r="AE35" i="13" s="1"/>
  <c r="H34" i="13"/>
  <c r="H35" i="13" s="1"/>
  <c r="T34" i="13"/>
  <c r="T35" i="13" s="1"/>
  <c r="AF34" i="13"/>
  <c r="AF35" i="13" s="1"/>
  <c r="I34" i="13"/>
  <c r="I35" i="13" s="1"/>
  <c r="U34" i="13"/>
  <c r="U35" i="13" s="1"/>
  <c r="AG34" i="13"/>
  <c r="AG35" i="13" s="1"/>
  <c r="J34" i="13"/>
  <c r="J35" i="13" s="1"/>
  <c r="V34" i="13"/>
  <c r="V35" i="13" s="1"/>
  <c r="AH34" i="13"/>
  <c r="AH35" i="13" s="1"/>
  <c r="K34" i="13"/>
  <c r="K35" i="13" s="1"/>
  <c r="W34" i="13"/>
  <c r="W35" i="13" s="1"/>
  <c r="AI34" i="13"/>
  <c r="AI35" i="13" s="1"/>
  <c r="J34" i="12"/>
  <c r="J35" i="12" s="1"/>
  <c r="V34" i="12"/>
  <c r="V35" i="12" s="1"/>
  <c r="AH34" i="12"/>
  <c r="AH35" i="12" s="1"/>
  <c r="K34" i="12"/>
  <c r="K35" i="12" s="1"/>
  <c r="W34" i="12"/>
  <c r="W35" i="12" s="1"/>
  <c r="AI34" i="12"/>
  <c r="AI35" i="12" s="1"/>
  <c r="O34" i="12"/>
  <c r="O35" i="12" s="1"/>
  <c r="AA34" i="12"/>
  <c r="AA35" i="12" s="1"/>
  <c r="F34" i="12"/>
  <c r="F35" i="12" s="1"/>
  <c r="R34" i="12"/>
  <c r="R35" i="12" s="1"/>
  <c r="AD34" i="12"/>
  <c r="AD35" i="12" s="1"/>
  <c r="Z34" i="12"/>
  <c r="Z35" i="12" s="1"/>
  <c r="O34" i="11"/>
  <c r="O35" i="11" s="1"/>
  <c r="AA34" i="11"/>
  <c r="AA35" i="11" s="1"/>
  <c r="G34" i="11"/>
  <c r="G35" i="11" s="1"/>
  <c r="S34" i="11"/>
  <c r="S35" i="11" s="1"/>
  <c r="AE34" i="11"/>
  <c r="AE35" i="11" s="1"/>
  <c r="AJ34" i="11"/>
  <c r="AJ35" i="11" s="1"/>
  <c r="D34" i="11"/>
  <c r="D35" i="11" s="1"/>
  <c r="E34" i="11"/>
  <c r="E35" i="11" s="1"/>
  <c r="Q34" i="11"/>
  <c r="Q35" i="11" s="1"/>
  <c r="AC34" i="11"/>
  <c r="AC35" i="11" s="1"/>
  <c r="AD34" i="11"/>
  <c r="AD35" i="11" s="1"/>
  <c r="H34" i="11"/>
  <c r="H35" i="11" s="1"/>
  <c r="T34" i="11"/>
  <c r="T35" i="11" s="1"/>
  <c r="AF34" i="11"/>
  <c r="AF35" i="11" s="1"/>
  <c r="J34" i="11"/>
  <c r="J35" i="11" s="1"/>
  <c r="V34" i="11"/>
  <c r="V35" i="11" s="1"/>
  <c r="AH34" i="11"/>
  <c r="AH35" i="11" s="1"/>
  <c r="M34" i="11"/>
  <c r="M35" i="11" s="1"/>
  <c r="Y34" i="11"/>
  <c r="Y35" i="11" s="1"/>
  <c r="AK34" i="11"/>
  <c r="AK35" i="11" s="1"/>
  <c r="F34" i="9"/>
  <c r="F35" i="9" s="1"/>
  <c r="AD34" i="9"/>
  <c r="AD35" i="9" s="1"/>
  <c r="X34" i="9"/>
  <c r="X35" i="9" s="1"/>
  <c r="AJ34" i="9"/>
  <c r="AJ35" i="9" s="1"/>
  <c r="G34" i="9"/>
  <c r="G35" i="9" s="1"/>
  <c r="S34" i="9"/>
  <c r="S35" i="9" s="1"/>
  <c r="AE34" i="9"/>
  <c r="AE35" i="9" s="1"/>
  <c r="M34" i="9"/>
  <c r="M35" i="9" s="1"/>
  <c r="Y34" i="9"/>
  <c r="Y35" i="9" s="1"/>
  <c r="AK34" i="9"/>
  <c r="AK35" i="9" s="1"/>
  <c r="H34" i="9"/>
  <c r="H35" i="9" s="1"/>
  <c r="T34" i="9"/>
  <c r="T35" i="9" s="1"/>
  <c r="AF34" i="9"/>
  <c r="AF35" i="9" s="1"/>
  <c r="I34" i="9"/>
  <c r="I35" i="9" s="1"/>
  <c r="U34" i="9"/>
  <c r="U35" i="9" s="1"/>
  <c r="AG34" i="9"/>
  <c r="AG35" i="9" s="1"/>
  <c r="J34" i="9"/>
  <c r="J35" i="9" s="1"/>
  <c r="V34" i="9"/>
  <c r="V35" i="9" s="1"/>
  <c r="AH34" i="9"/>
  <c r="AH35" i="9" s="1"/>
  <c r="K34" i="9"/>
  <c r="K35" i="9" s="1"/>
  <c r="W34" i="9"/>
  <c r="W35" i="9" s="1"/>
  <c r="AI34" i="9"/>
  <c r="AI35" i="9" s="1"/>
  <c r="I34" i="8"/>
  <c r="I35" i="8" s="1"/>
  <c r="U34" i="8"/>
  <c r="U35" i="8" s="1"/>
  <c r="AG34" i="8"/>
  <c r="AG35" i="8" s="1"/>
  <c r="K34" i="8"/>
  <c r="K35" i="8" s="1"/>
  <c r="W34" i="8"/>
  <c r="W35" i="8" s="1"/>
  <c r="AI34" i="8"/>
  <c r="AI35" i="8" s="1"/>
  <c r="N34" i="8"/>
  <c r="N35" i="8" s="1"/>
  <c r="Z34" i="8"/>
  <c r="Z35" i="8" s="1"/>
  <c r="J34" i="8"/>
  <c r="J35" i="8" s="1"/>
  <c r="V34" i="8"/>
  <c r="V35" i="8" s="1"/>
  <c r="AH34" i="8"/>
  <c r="AH35" i="8" s="1"/>
  <c r="N34" i="7"/>
  <c r="N35" i="7" s="1"/>
  <c r="Z34" i="7"/>
  <c r="Z35" i="7" s="1"/>
  <c r="P34" i="7"/>
  <c r="P35" i="7" s="1"/>
  <c r="AB34" i="7"/>
  <c r="AB35" i="7" s="1"/>
  <c r="E34" i="7"/>
  <c r="E35" i="7" s="1"/>
  <c r="Q34" i="7"/>
  <c r="Q35" i="7" s="1"/>
  <c r="AC34" i="7"/>
  <c r="AC35" i="7" s="1"/>
  <c r="AD34" i="7"/>
  <c r="AD35" i="7" s="1"/>
  <c r="I34" i="29"/>
  <c r="U34" i="29"/>
  <c r="J34" i="29"/>
  <c r="AH34" i="29"/>
  <c r="AJ34" i="2"/>
  <c r="AJ35" i="2" s="1"/>
  <c r="AG34" i="2"/>
  <c r="AG35" i="2" s="1"/>
  <c r="U34" i="2"/>
  <c r="U35" i="2" s="1"/>
  <c r="I34" i="2"/>
  <c r="I35" i="2" s="1"/>
  <c r="AD34" i="2"/>
  <c r="AD35" i="2" s="1"/>
  <c r="R34" i="2"/>
  <c r="R35" i="2" s="1"/>
  <c r="F34" i="2"/>
  <c r="F35" i="2" s="1"/>
  <c r="AB34" i="2"/>
  <c r="AB35" i="2" s="1"/>
  <c r="Z34" i="2"/>
  <c r="Z35" i="2" s="1"/>
  <c r="D34" i="2"/>
  <c r="D35" i="2" s="1"/>
  <c r="H34" i="16"/>
  <c r="H35" i="16" s="1"/>
  <c r="T34" i="16"/>
  <c r="T35" i="16" s="1"/>
  <c r="J34" i="16"/>
  <c r="J35" i="16" s="1"/>
  <c r="H34" i="15"/>
  <c r="H35" i="15" s="1"/>
  <c r="G35" i="15" s="1"/>
  <c r="J34" i="15"/>
  <c r="J35" i="15" s="1"/>
  <c r="O31" i="15"/>
  <c r="G31" i="15"/>
  <c r="D34" i="13"/>
  <c r="D35" i="13" s="1"/>
  <c r="P34" i="13"/>
  <c r="P35" i="13" s="1"/>
  <c r="E34" i="13"/>
  <c r="E35" i="13" s="1"/>
  <c r="F34" i="13"/>
  <c r="F35" i="13" s="1"/>
  <c r="N34" i="12"/>
  <c r="N35" i="12" s="1"/>
  <c r="AB34" i="12"/>
  <c r="AB35" i="12" s="1"/>
  <c r="P34" i="11"/>
  <c r="P35" i="11" s="1"/>
  <c r="AB34" i="11"/>
  <c r="AB35" i="11" s="1"/>
  <c r="F34" i="11"/>
  <c r="F35" i="11" s="1"/>
  <c r="R34" i="11"/>
  <c r="R35" i="11" s="1"/>
  <c r="L34" i="9"/>
  <c r="L35" i="9" s="1"/>
  <c r="AB34" i="9"/>
  <c r="AB35" i="9" s="1"/>
  <c r="R34" i="9"/>
  <c r="R35" i="9" s="1"/>
  <c r="G34" i="7"/>
  <c r="G35" i="7" s="1"/>
  <c r="S34" i="7"/>
  <c r="S35" i="7" s="1"/>
  <c r="AE34" i="7"/>
  <c r="AE35" i="7" s="1"/>
  <c r="H34" i="7"/>
  <c r="H35" i="7" s="1"/>
  <c r="T34" i="7"/>
  <c r="T35" i="7" s="1"/>
  <c r="AF34" i="7"/>
  <c r="AF35" i="7" s="1"/>
  <c r="I34" i="7"/>
  <c r="I35" i="7" s="1"/>
  <c r="U34" i="7"/>
  <c r="U35" i="7" s="1"/>
  <c r="AG34" i="7"/>
  <c r="AG35" i="7" s="1"/>
  <c r="M34" i="7"/>
  <c r="M35" i="7" s="1"/>
  <c r="Y34" i="7"/>
  <c r="Y35" i="7" s="1"/>
  <c r="AK34" i="7"/>
  <c r="AK35" i="7" s="1"/>
  <c r="O34" i="7"/>
  <c r="O35" i="7" s="1"/>
  <c r="AA34" i="7"/>
  <c r="AA35" i="7" s="1"/>
  <c r="J34" i="7"/>
  <c r="J35" i="7" s="1"/>
  <c r="V34" i="7"/>
  <c r="V35" i="7" s="1"/>
  <c r="AH34" i="7"/>
  <c r="AH35" i="7" s="1"/>
  <c r="K34" i="7"/>
  <c r="K35" i="7" s="1"/>
  <c r="W34" i="7"/>
  <c r="W35" i="7" s="1"/>
  <c r="AI34" i="7"/>
  <c r="AI35" i="7" s="1"/>
  <c r="L34" i="7"/>
  <c r="L35" i="7" s="1"/>
  <c r="X34" i="7"/>
  <c r="X35" i="7" s="1"/>
  <c r="AJ34" i="7"/>
  <c r="AJ35" i="7" s="1"/>
  <c r="D34" i="7"/>
  <c r="D35" i="7" s="1"/>
  <c r="F34" i="7"/>
  <c r="F35" i="7" s="1"/>
  <c r="R34" i="7"/>
  <c r="R35" i="7" s="1"/>
  <c r="O34" i="6"/>
  <c r="O35" i="6" s="1"/>
  <c r="G34" i="6"/>
  <c r="G35" i="6" s="1"/>
  <c r="S34" i="6"/>
  <c r="S35" i="6" s="1"/>
  <c r="AE34" i="6"/>
  <c r="AE35" i="6" s="1"/>
  <c r="H34" i="6"/>
  <c r="H35" i="6" s="1"/>
  <c r="T34" i="6"/>
  <c r="T35" i="6" s="1"/>
  <c r="AF34" i="6"/>
  <c r="AF35" i="6" s="1"/>
  <c r="I34" i="6"/>
  <c r="I35" i="6" s="1"/>
  <c r="U34" i="6"/>
  <c r="U35" i="6" s="1"/>
  <c r="AG34" i="6"/>
  <c r="AG35" i="6" s="1"/>
  <c r="D34" i="6"/>
  <c r="D35" i="6" s="1"/>
  <c r="P34" i="6"/>
  <c r="P35" i="6" s="1"/>
  <c r="AB34" i="6"/>
  <c r="AB35" i="6" s="1"/>
  <c r="E34" i="6"/>
  <c r="E35" i="6" s="1"/>
  <c r="Q34" i="6"/>
  <c r="Q35" i="6" s="1"/>
  <c r="AC34" i="6"/>
  <c r="AC35" i="6" s="1"/>
  <c r="F34" i="6"/>
  <c r="F35" i="6" s="1"/>
  <c r="R34" i="6"/>
  <c r="R35" i="6" s="1"/>
  <c r="AD34" i="6"/>
  <c r="AD35" i="6" s="1"/>
  <c r="P34" i="5"/>
  <c r="P35" i="5" s="1"/>
  <c r="AB34" i="5"/>
  <c r="AB35" i="5" s="1"/>
  <c r="E34" i="5"/>
  <c r="E35" i="5" s="1"/>
  <c r="G34" i="5"/>
  <c r="G35" i="5" s="1"/>
  <c r="S34" i="5"/>
  <c r="S35" i="5" s="1"/>
  <c r="H34" i="29"/>
  <c r="K34" i="29"/>
  <c r="W34" i="29"/>
  <c r="AI34" i="29"/>
  <c r="L34" i="29"/>
  <c r="AJ34" i="29"/>
  <c r="M34" i="29"/>
  <c r="AK34" i="29"/>
  <c r="N34" i="29"/>
  <c r="Z34" i="29"/>
  <c r="F34" i="29"/>
  <c r="R34" i="29"/>
  <c r="AD34" i="29"/>
  <c r="AF34" i="29"/>
  <c r="O34" i="29"/>
  <c r="AA34" i="29"/>
  <c r="D34" i="29"/>
  <c r="P34" i="29"/>
  <c r="AB34" i="29"/>
  <c r="G34" i="29"/>
  <c r="S34" i="29"/>
  <c r="AE34" i="29"/>
  <c r="X34" i="29"/>
  <c r="Y34" i="29"/>
  <c r="Y34" i="2"/>
  <c r="Y35" i="2" s="1"/>
  <c r="M34" i="2"/>
  <c r="M35" i="2" s="1"/>
  <c r="AH34" i="2"/>
  <c r="AH35" i="2" s="1"/>
  <c r="V34" i="2"/>
  <c r="V35" i="2" s="1"/>
  <c r="J34" i="2"/>
  <c r="J35" i="2" s="1"/>
  <c r="AE34" i="2"/>
  <c r="AE35" i="2" s="1"/>
  <c r="S34" i="2"/>
  <c r="S35" i="2" s="1"/>
  <c r="G34" i="2"/>
  <c r="G35" i="2" s="1"/>
  <c r="K35" i="15" l="1"/>
  <c r="I35" i="15"/>
  <c r="O35" i="15"/>
  <c r="E35" i="15"/>
  <c r="I35" i="16"/>
  <c r="K35" i="16"/>
  <c r="S35" i="16"/>
  <c r="Q35" i="16"/>
  <c r="E35" i="16"/>
  <c r="M35" i="16"/>
  <c r="O35" i="16"/>
  <c r="G35" i="16"/>
  <c r="M35" i="15"/>
  <c r="AK35" i="12"/>
  <c r="AJ35" i="12"/>
  <c r="D35" i="12"/>
  <c r="E34" i="16"/>
  <c r="K34" i="16"/>
  <c r="M34" i="16"/>
  <c r="M34" i="15"/>
  <c r="K34" i="15"/>
  <c r="Q34" i="16"/>
  <c r="O34" i="16"/>
  <c r="E34" i="15"/>
  <c r="O34" i="15"/>
  <c r="I34" i="16"/>
  <c r="S34" i="16"/>
  <c r="G34" i="16"/>
  <c r="I34" i="15"/>
  <c r="G34" i="15"/>
</calcChain>
</file>

<file path=xl/sharedStrings.xml><?xml version="1.0" encoding="utf-8"?>
<sst xmlns="http://schemas.openxmlformats.org/spreadsheetml/2006/main" count="1870" uniqueCount="245">
  <si>
    <t>Kat.</t>
  </si>
  <si>
    <t>Anlagenkategorien</t>
  </si>
  <si>
    <t>Offene Cheminées</t>
  </si>
  <si>
    <t>Geschlossene Chemineés</t>
  </si>
  <si>
    <t>Cheminéeöfen</t>
  </si>
  <si>
    <t>Zimmeröfen</t>
  </si>
  <si>
    <t>Kachelöfen</t>
  </si>
  <si>
    <t>Holzkochherde</t>
  </si>
  <si>
    <t>Zentralheizungsherde</t>
  </si>
  <si>
    <t>Doppel-/Wechselbrandkessel</t>
  </si>
  <si>
    <t>Automatische Feuerungen  300 - 500 kW
ausserhalb Holzverarbeitungsbetrieben</t>
  </si>
  <si>
    <t>Automatische Feuerungen  300 - 500 kW
innerhalb Holzverarbeitungsbetrieben</t>
  </si>
  <si>
    <t>Automatische Feuerungen  &gt; 500 kW
ausserhalb Holzverarbeitungsbetrieben</t>
  </si>
  <si>
    <t>Automatische Feuerungen  &gt; 500 kW
innerhalb Holzverarbeitungsbetrieben</t>
  </si>
  <si>
    <t>Holz-Wärmekraftkopplungsanlagen</t>
  </si>
  <si>
    <t>Anlagen für erneuerbare Abfälle</t>
  </si>
  <si>
    <t>A</t>
  </si>
  <si>
    <t>B</t>
  </si>
  <si>
    <t>C</t>
  </si>
  <si>
    <t>D</t>
  </si>
  <si>
    <t>Total</t>
  </si>
  <si>
    <t>Haushalte</t>
  </si>
  <si>
    <t>Dienstleistungen</t>
  </si>
  <si>
    <t>Land- / Forstwirtschaft</t>
  </si>
  <si>
    <t>Industrie / Gewerbe</t>
  </si>
  <si>
    <t>Haushalt</t>
  </si>
  <si>
    <t>4b</t>
  </si>
  <si>
    <t>4a</t>
  </si>
  <si>
    <t>11b</t>
  </si>
  <si>
    <t>11a</t>
  </si>
  <si>
    <t>Stückholzkessel &lt; 50 kW</t>
  </si>
  <si>
    <t>Stückholzkessel &gt; 50kW</t>
  </si>
  <si>
    <t>Automatische Feuerungen &lt; 50 kW</t>
  </si>
  <si>
    <t>Automatische Feuerungen  50 - 300 kW
ausserhalb Holzverarbeitungsbetrieben</t>
  </si>
  <si>
    <t>Automatische Feuerungen  50 - 300 kW
innerhalb Holzverarbeitungsbetrieben</t>
  </si>
  <si>
    <t>12a</t>
  </si>
  <si>
    <t>12b</t>
  </si>
  <si>
    <t>14a</t>
  </si>
  <si>
    <t>14b</t>
  </si>
  <si>
    <t>16a</t>
  </si>
  <si>
    <t>16b</t>
  </si>
  <si>
    <t>Fernwärme</t>
  </si>
  <si>
    <t>Elektrizität</t>
  </si>
  <si>
    <t>Umwandlungsverluste</t>
  </si>
  <si>
    <t>Nutzenergie</t>
  </si>
  <si>
    <t>HH</t>
  </si>
  <si>
    <t>I+G</t>
  </si>
  <si>
    <t>DL</t>
  </si>
  <si>
    <t>El</t>
  </si>
  <si>
    <t>FW</t>
  </si>
  <si>
    <t>Verbrauchergruppe</t>
  </si>
  <si>
    <t>L+F</t>
  </si>
  <si>
    <t>Dienstleistung</t>
  </si>
  <si>
    <t>Land- und Forstwirtschaft</t>
  </si>
  <si>
    <t>Industrie + Gewerbe</t>
  </si>
  <si>
    <t>Jahr</t>
  </si>
  <si>
    <t xml:space="preserve">Für die Kategorien 18, 19, 20 werden keine Klimafaktoren verwendet, da die Daten bereits als Effektivwerte vorliegen (Erhebung). </t>
  </si>
  <si>
    <t>Dienstleistung: 86% Raumwärmeanteil (Nutzungsanteile: 30% Schulen, 30% Verwaltung, 20% Spitäler,10% Sportbauten, 10% Verkaufslokale). Für Land- und Forstwirtschaft gleicher Korrekturfaktor verwendet.</t>
  </si>
  <si>
    <t>Industrie/ Gewerbe: Raumwärmeanteil 56% (Korrektufaktor für Industrienutzung; Korrektur für Prozesswärme wie Warmwasser behandelt)</t>
  </si>
  <si>
    <t>Kantone</t>
  </si>
  <si>
    <t>Kat. 12a</t>
  </si>
  <si>
    <t>Kat. 12b</t>
  </si>
  <si>
    <t>Kat. 13</t>
  </si>
  <si>
    <t>Kat. 14a</t>
  </si>
  <si>
    <t>Kat. 14b</t>
  </si>
  <si>
    <t>Kat. 15</t>
  </si>
  <si>
    <t>Kat. 16a</t>
  </si>
  <si>
    <t>Kat. 16b</t>
  </si>
  <si>
    <t>Kat. 17</t>
  </si>
  <si>
    <t>Summe</t>
  </si>
  <si>
    <t>%-Anteil</t>
  </si>
  <si>
    <t>Anz.</t>
  </si>
  <si>
    <t>[kW]</t>
  </si>
  <si>
    <t xml:space="preserve">Anzahl </t>
  </si>
  <si>
    <t>% Anz.</t>
  </si>
  <si>
    <t>% Leist.</t>
  </si>
  <si>
    <t>Aargau</t>
  </si>
  <si>
    <t>Appenzell-Ausserrhoden</t>
  </si>
  <si>
    <t>Appenzell-Innerrhoden</t>
  </si>
  <si>
    <t>Basel-Land</t>
  </si>
  <si>
    <t>Basel-Stadt</t>
  </si>
  <si>
    <t>Bern</t>
  </si>
  <si>
    <t>Fribourg</t>
  </si>
  <si>
    <t>Genève</t>
  </si>
  <si>
    <t>Glarus</t>
  </si>
  <si>
    <t>Graubünden</t>
  </si>
  <si>
    <t>Jura</t>
  </si>
  <si>
    <t>Luzern</t>
  </si>
  <si>
    <t>Neuchâtel</t>
  </si>
  <si>
    <t>Nidwalden</t>
  </si>
  <si>
    <t>Obwalden</t>
  </si>
  <si>
    <t>Schaffhausen</t>
  </si>
  <si>
    <t>Schwyz</t>
  </si>
  <si>
    <t>Solothurn</t>
  </si>
  <si>
    <t>St. Gallen</t>
  </si>
  <si>
    <t>Thurgau</t>
  </si>
  <si>
    <t>Ticino</t>
  </si>
  <si>
    <t>Uri</t>
  </si>
  <si>
    <t>Valais</t>
  </si>
  <si>
    <t>Vaud</t>
  </si>
  <si>
    <t>Zug</t>
  </si>
  <si>
    <t>Zürich</t>
  </si>
  <si>
    <t>Schweiz total</t>
  </si>
  <si>
    <t>Anteil</t>
  </si>
  <si>
    <t>[m3]</t>
  </si>
  <si>
    <t>[MWh]</t>
  </si>
  <si>
    <t>[%]</t>
  </si>
  <si>
    <t>Brennstoffsortiment</t>
  </si>
  <si>
    <t>Holzpellets *)</t>
  </si>
  <si>
    <t xml:space="preserve">   Für die Umrechnung der Daten in Tonnen Holzpellets sind die Zahlenwerte in TJ zu verwenden (Umrechnungsfaktor: 0.018 TJ/Tonne Holzpellets)</t>
  </si>
  <si>
    <t>Heizgradtage</t>
  </si>
  <si>
    <t>Pelletsfeuerungen &lt; 50 kW</t>
  </si>
  <si>
    <t>Pelletsöfen (Wohnbereich)</t>
  </si>
  <si>
    <t>Pelletsfeuerungen  50 - 300 kW</t>
  </si>
  <si>
    <t>Pelletsfeuerungen  300 - 500 kW</t>
  </si>
  <si>
    <t>Pelletsfeuerungen  &gt; 500 kW</t>
  </si>
  <si>
    <t>Kehrichtverwertungsanlagen</t>
  </si>
  <si>
    <t>Naturbelassenes Stückholz</t>
  </si>
  <si>
    <t>Naturbelassenes nichtstückiges Holz</t>
  </si>
  <si>
    <t>Anlagenbestand</t>
  </si>
  <si>
    <t>Stk.</t>
  </si>
  <si>
    <t>Installierte Feuerungsleistung</t>
  </si>
  <si>
    <t>kW</t>
  </si>
  <si>
    <t>t</t>
  </si>
  <si>
    <t>MWh</t>
  </si>
  <si>
    <t>Nutzenergie total, witterungsbereinigt</t>
  </si>
  <si>
    <t>Nutzenergie thermisch, witterungsbereinigt</t>
  </si>
  <si>
    <t>TJ</t>
  </si>
  <si>
    <t>m3</t>
  </si>
  <si>
    <t>Einheit</t>
  </si>
  <si>
    <t>Witterungskorrekurfaktoren</t>
  </si>
  <si>
    <t>Kurzbez.</t>
  </si>
  <si>
    <t>Tabellenname</t>
  </si>
  <si>
    <t>*) Bei den Holzepellets werden die Daten in Kubikmeter für den Pelletsrohstoff dargestellt und nicht der fertig gepressten und getrockneten Holzpellets (Dargestellter Wert = Festmeter Restholz, mit Wassergehalt von u = ca. 25%).</t>
  </si>
  <si>
    <t xml:space="preserve">Eidgenössisches Departement für </t>
  </si>
  <si>
    <t>Umwelt, Verkehr, Energie und Kommunikation UVEK</t>
  </si>
  <si>
    <t>Bundesamt für Energie BFE</t>
  </si>
  <si>
    <t>Schweizerische Holzenergiestatistik</t>
  </si>
  <si>
    <t>Auftraggeber:</t>
  </si>
  <si>
    <t>Bundesamt für Energie BFE, 3003 Bern</t>
  </si>
  <si>
    <t>Auftragnehmer:</t>
  </si>
  <si>
    <t>Autoren:</t>
  </si>
  <si>
    <t>unter Mitwirkung von Holzenergie Schweiz (www.holzenergie.ch)</t>
  </si>
  <si>
    <t>Für den Inhalt dieses Berichtes sind allein die Autoren verantwortlich.</t>
  </si>
  <si>
    <t>Mühlestrasse 4, CH-3063 Ittigen • Postadresse: CH-3003 Bern</t>
  </si>
  <si>
    <t>Tel. 058 462 56 11, Fax 058 463 25 00 • contact@bfe.admin.ch • www.admin.ch/bfe</t>
  </si>
  <si>
    <t>EBP Schweiz AG, Mühlebachstrasse 11, CH-8032 Zürich</t>
  </si>
  <si>
    <t>https://www.ebp.ch/de</t>
  </si>
  <si>
    <t>Fabian Ruoss, EBP Schweiz AG</t>
  </si>
  <si>
    <t>-</t>
  </si>
  <si>
    <t>Tabelle 1</t>
  </si>
  <si>
    <t>Tabelle 2</t>
  </si>
  <si>
    <t>Holzumsatz</t>
  </si>
  <si>
    <t>Tabelle 3.1</t>
  </si>
  <si>
    <t>Tabelle 3.2</t>
  </si>
  <si>
    <t>Tabelle 4.2</t>
  </si>
  <si>
    <t>Tabelle 5.3</t>
  </si>
  <si>
    <t>Tabelle 5.4</t>
  </si>
  <si>
    <t>Tabelle 5.5</t>
  </si>
  <si>
    <t>Tabelle 6.4</t>
  </si>
  <si>
    <t>Tabelle 3.3</t>
  </si>
  <si>
    <t>Tabelle 4.1</t>
  </si>
  <si>
    <t>Tabelle 5.1</t>
  </si>
  <si>
    <t>Tabelle 6.3</t>
  </si>
  <si>
    <t>Tabelle 6.1</t>
  </si>
  <si>
    <t>Tabelle 6.2</t>
  </si>
  <si>
    <t>Tabelle 7.1</t>
  </si>
  <si>
    <t>Tabelle 7.2</t>
  </si>
  <si>
    <t>Tabelle 8.1</t>
  </si>
  <si>
    <t>Tabelle 9.1</t>
  </si>
  <si>
    <t>Holzumsatz, Volumen, witterungsbereinigt</t>
  </si>
  <si>
    <t>Holzumsatz, Masse, witterungsbereinigt</t>
  </si>
  <si>
    <t>Tabelle 3.4</t>
  </si>
  <si>
    <t>Bruttoenergieverbrauch</t>
  </si>
  <si>
    <t>Holzumsatz, Volumen, effektiv</t>
  </si>
  <si>
    <t>Holzumsatz, Masse, effektiv</t>
  </si>
  <si>
    <t>TJ / MWh</t>
  </si>
  <si>
    <t>MWh / TJ</t>
  </si>
  <si>
    <t>Bruttoenergieverbrauch Holz, effektiv</t>
  </si>
  <si>
    <t>Bruttoenergieverbrauch Holz, witterungsbereinigt</t>
  </si>
  <si>
    <t>Nutzenergie total, effektiv</t>
  </si>
  <si>
    <t>Tabelle 5.2</t>
  </si>
  <si>
    <t>Nutzenergie thermisch, effektiv</t>
  </si>
  <si>
    <t>...nach Verbrauchergruppe</t>
  </si>
  <si>
    <t>...nach Kanton</t>
  </si>
  <si>
    <t>...nach Sortiment</t>
  </si>
  <si>
    <t>Bruttoenergieverbrauch Holz im Erhebungsjahr, effektiv (nach Verbrauchergruppe)</t>
  </si>
  <si>
    <t>Umwandlungsverluste und Nutzenergie im Erhebungsjahr, effektiv (nach Verbrauchergruppe)</t>
  </si>
  <si>
    <t>Bruttoenergieverbrauch Holz und Nutzenergie, effektiv (nach Verbrauchergruppe)</t>
  </si>
  <si>
    <t>Bruttoenergieverbrauch Holz und Nutzenergie, witterungsbereinigt (nach Verbrauchergruppe)</t>
  </si>
  <si>
    <t>Automatische Feuerungen, Anzahl und installierte Leistung (nach Kanton)</t>
  </si>
  <si>
    <t>Automatische Feuerungen, Holzumsatz und Bruttoenergieverbrauch Holz, witterungsbereinigt (nach Kanton)</t>
  </si>
  <si>
    <t>Jährliche Kennwerte</t>
  </si>
  <si>
    <t>Tabelle 9.2</t>
  </si>
  <si>
    <t>Tabelle 9.3</t>
  </si>
  <si>
    <t>Anzahl (per 31.12.)</t>
  </si>
  <si>
    <t>m³</t>
  </si>
  <si>
    <t>Tonnen</t>
  </si>
  <si>
    <t>Bruttoenergieverbrauch Holz nach Verbrauchergruppe, inkl. Kat. 20 (KVA)</t>
  </si>
  <si>
    <t>Bruttoenergieverbrauch Holz, nach Verbrauchergruppe, ohne Kat. 20 (KVA)</t>
  </si>
  <si>
    <t>Nutzenergie, nach Verbrauchergruppe, inkl. Kat. 20 (KVA)</t>
  </si>
  <si>
    <t>Nutzenergie, nach Verbrauchergruppe, ohne Kat. 20 (KVA)</t>
  </si>
  <si>
    <t>Nutzenergie witterungsbereinigt, nach Verbrauchergruppe, inkl. Kat. 20 (KVA)</t>
  </si>
  <si>
    <t>Nutzenergie witterungsbereinigt, nach Verbrauchergruppe, ohne Kat. 20 (KVA)</t>
  </si>
  <si>
    <t>Bruttoenergieverbrauch Holz witterungsbereinigt, nach Verbrauchergruppen, inkl. Kat. 20 (KVA)</t>
  </si>
  <si>
    <t>Bruttoenergieverbrauch Holz witterungsbereinigt, nach Verbrauchergruppe, ohne Kat. 20 (KVA)</t>
  </si>
  <si>
    <t>Holzumsatz effektiv (nach Sortiment)</t>
  </si>
  <si>
    <t>Bruttoenergieverbrauch Holz effektiv (nach Sortiment)</t>
  </si>
  <si>
    <t>Holzumsatz witterungsbereinigt (nach Sortiment)</t>
  </si>
  <si>
    <t>Bruttoenergieverbrauch Holz witterungsbereinigt (nach Sortiment)</t>
  </si>
  <si>
    <t>Leerwohnungsbestand</t>
  </si>
  <si>
    <t>Betriebsgrad</t>
  </si>
  <si>
    <t>Restholz aus HVB</t>
  </si>
  <si>
    <t>Altholz ohne KVA</t>
  </si>
  <si>
    <t>Altholz in KVA (Kat 20)</t>
  </si>
  <si>
    <t>exkl.KVA</t>
  </si>
  <si>
    <t>Die Daten für die GEST (Gesamtenergiestatistik) sind in den Tabellen 3.1, 4.1, 5.1 und 6.3 ersichtlich.</t>
  </si>
  <si>
    <t>Anzahl Anlagen</t>
  </si>
  <si>
    <t>Leerwohnungsziffer</t>
  </si>
  <si>
    <t>Reduktionsfaktor</t>
  </si>
  <si>
    <t>12-20</t>
  </si>
  <si>
    <t>Automatische Feuerungen &gt; 50 kW</t>
  </si>
  <si>
    <t>Holzumsatz und Bruttoenergieverbrauch, effektiv und witterungsbereinigt (nach Sortiment)</t>
  </si>
  <si>
    <t>Teilstatistiken (admin.ch)</t>
  </si>
  <si>
    <t>A: Einzelraumheizungen (Kat. 1 - 6)</t>
  </si>
  <si>
    <t>B: Gebäudeheizungen (Kat. 7 - 11)</t>
  </si>
  <si>
    <t>C: Automatische Feuerungen (Kat. 12 - 18)</t>
  </si>
  <si>
    <t>D: Spezialfeuerungen (Kat. 19 - 20)</t>
  </si>
  <si>
    <t>Total: Anlagenkategorien 1-19 (exkl.KVA)</t>
  </si>
  <si>
    <t>Total: Anlagenkategorien 1 - 20</t>
  </si>
  <si>
    <t>Total: Anlagenkategorien 1-19 (exkl.KVA):     Wert für Gesamtenergiestatisitk</t>
  </si>
  <si>
    <t>Stk. / kW</t>
  </si>
  <si>
    <t>m3 / MWh</t>
  </si>
  <si>
    <t>m3 / TJ</t>
  </si>
  <si>
    <r>
      <t>Diese Publikation enthält sämtliche Ergebnisse der Holzenergiestatistik 2024 in Tabellenform. Der jährliche Bericht zur Holzenergiestatistik 2024 mit Erläuterungen zu den Ergebnissen erscheint jeweils im August. Für Erklärungen zur Methodik, zu den Abgrenzungen und Definitionen der Begriffe sei auf die Publikation "</t>
    </r>
    <r>
      <rPr>
        <i/>
        <sz val="11"/>
        <rFont val="Arial"/>
        <family val="2"/>
      </rPr>
      <t>Schweizersiche Holzenergiestatistik - Methodenbericht"</t>
    </r>
    <r>
      <rPr>
        <sz val="11"/>
        <rFont val="Arial"/>
        <family val="2"/>
      </rPr>
      <t xml:space="preserve"> verwiesen. Beide Berichte können unter www.bfe.admin.ch Themen "Versorgung", Rubrik "Energiestatistiken" -&gt; "Teilstatistiken"  -&gt; "Schweizerische Holzenergiestatistik". gefunden werden. </t>
    </r>
  </si>
  <si>
    <t>Janis Münchrath, EBP Schweiz AG</t>
  </si>
  <si>
    <t>Dr. Michel Müller, EBP Schweiz AG</t>
  </si>
  <si>
    <t>Schweizerische Holzenergiestatistik EJ 2024</t>
  </si>
  <si>
    <t>Nutzenergie elektrisch (Produktion), effektiv</t>
  </si>
  <si>
    <t>1-3</t>
  </si>
  <si>
    <t>&gt; 2'000</t>
  </si>
  <si>
    <t>&lt; 2'000</t>
  </si>
  <si>
    <t>&gt; '250</t>
  </si>
  <si>
    <t>&lt; 1'200</t>
  </si>
  <si>
    <t>Juni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</si>
</sst>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64" formatCode="0.0"/>
    <numFmt numFmtId="165" formatCode="0.0%"/>
  </numFmts>
  <fonts count="34">
    <font>
      <sz val="10"/>
      <name val="Geneva"/>
    </font>
    <font>
      <sz val="10"/>
      <name val="Geneva"/>
    </font>
    <font>
      <sz val="9"/>
      <name val="Arial"/>
      <family val="2"/>
    </font>
    <font>
      <sz val="8"/>
      <name val="Arial"/>
      <family val="2"/>
    </font>
    <font>
      <sz val="10"/>
      <name val="Arial"/>
      <family val="2"/>
    </font>
    <font>
      <b/>
      <sz val="10"/>
      <name val="Arial"/>
      <family val="2"/>
    </font>
    <font>
      <b/>
      <sz val="12"/>
      <name val="Arial"/>
      <family val="2"/>
    </font>
    <font>
      <sz val="8"/>
      <name val="Geneva"/>
    </font>
    <font>
      <sz val="9"/>
      <name val="Geneva"/>
    </font>
    <font>
      <u/>
      <sz val="10"/>
      <color theme="10"/>
      <name val="Geneva"/>
    </font>
    <font>
      <u/>
      <sz val="9"/>
      <color theme="10"/>
      <name val="Arial"/>
      <family val="2"/>
    </font>
    <font>
      <sz val="9"/>
      <color rgb="FFFF0000"/>
      <name val="Geneva"/>
    </font>
    <font>
      <sz val="10"/>
      <color rgb="FFFF0000"/>
      <name val="Geneva"/>
    </font>
    <font>
      <sz val="12"/>
      <name val="Arial"/>
      <family val="2"/>
    </font>
    <font>
      <sz val="7.5"/>
      <name val="Arial"/>
      <family val="2"/>
    </font>
    <font>
      <b/>
      <sz val="7.5"/>
      <name val="Arial"/>
      <family val="2"/>
    </font>
    <font>
      <sz val="11"/>
      <name val="Arial"/>
      <family val="2"/>
    </font>
    <font>
      <b/>
      <sz val="21"/>
      <name val="Arial"/>
      <family val="2"/>
    </font>
    <font>
      <sz val="21"/>
      <name val="Arial"/>
      <family val="2"/>
    </font>
    <font>
      <b/>
      <sz val="11"/>
      <name val="Arial"/>
      <family val="2"/>
    </font>
    <font>
      <b/>
      <sz val="9"/>
      <name val="Arial"/>
      <family val="2"/>
    </font>
    <font>
      <sz val="9"/>
      <color theme="0"/>
      <name val="Arial"/>
      <family val="2"/>
    </font>
    <font>
      <sz val="8"/>
      <color theme="0"/>
      <name val="Arial"/>
      <family val="2"/>
    </font>
    <font>
      <b/>
      <sz val="9"/>
      <color theme="10"/>
      <name val="Arial"/>
      <family val="2"/>
    </font>
    <font>
      <sz val="9"/>
      <color rgb="FFFF0000"/>
      <name val="Arial"/>
      <family val="2"/>
    </font>
    <font>
      <sz val="11"/>
      <color theme="1"/>
      <name val="Calibri"/>
      <family val="2"/>
      <scheme val="minor"/>
    </font>
    <font>
      <sz val="10"/>
      <color indexed="8"/>
      <name val="Arial"/>
      <family val="2"/>
    </font>
    <font>
      <i/>
      <sz val="10"/>
      <name val="Geneva"/>
    </font>
    <font>
      <i/>
      <sz val="11"/>
      <color rgb="FFFF0000"/>
      <name val="Arial"/>
      <family val="2"/>
    </font>
    <font>
      <i/>
      <sz val="11"/>
      <name val="Arial"/>
      <family val="2"/>
    </font>
    <font>
      <u/>
      <sz val="10"/>
      <color theme="10"/>
      <name val="Arial"/>
      <family val="2"/>
    </font>
    <font>
      <b/>
      <sz val="10"/>
      <color indexed="8"/>
      <name val="Arial"/>
      <family val="2"/>
    </font>
    <font>
      <sz val="10"/>
      <color rgb="FF000000"/>
      <name val="Geneva"/>
    </font>
    <font>
      <sz val="9"/>
      <color theme="0"/>
      <name val="Geneva"/>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0" tint="-0.14999847407452621"/>
        <bgColor indexed="64"/>
      </patternFill>
    </fill>
  </fills>
  <borders count="12">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ck">
        <color theme="0"/>
      </left>
      <right/>
      <top/>
      <bottom/>
      <diagonal/>
    </border>
    <border>
      <left/>
      <right/>
      <top style="thin">
        <color indexed="64"/>
      </top>
      <bottom/>
      <diagonal/>
    </border>
    <border>
      <left/>
      <right/>
      <top/>
      <bottom style="thin">
        <color theme="0"/>
      </bottom>
      <diagonal/>
    </border>
    <border>
      <left style="thick">
        <color theme="0"/>
      </left>
      <right/>
      <top/>
      <bottom style="thin">
        <color theme="0"/>
      </bottom>
      <diagonal/>
    </border>
    <border>
      <left style="thin">
        <color theme="0"/>
      </left>
      <right style="thin">
        <color theme="0"/>
      </right>
      <top style="thin">
        <color theme="0"/>
      </top>
      <bottom/>
      <diagonal/>
    </border>
    <border>
      <left/>
      <right/>
      <top style="thin">
        <color theme="0"/>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s>
  <cellStyleXfs count="6">
    <xf numFmtId="0" fontId="0" fillId="0" borderId="0"/>
    <xf numFmtId="9" fontId="1" fillId="0" borderId="0" applyFont="0" applyFill="0" applyBorder="0" applyAlignment="0" applyProtection="0"/>
    <xf numFmtId="40" fontId="1" fillId="0" borderId="0" applyFont="0" applyFill="0" applyBorder="0" applyAlignment="0" applyProtection="0"/>
    <xf numFmtId="0" fontId="9" fillId="0" borderId="0" applyNumberFormat="0" applyFill="0" applyBorder="0" applyAlignment="0" applyProtection="0"/>
    <xf numFmtId="0" fontId="25" fillId="0" borderId="0"/>
    <xf numFmtId="0" fontId="4" fillId="0" borderId="0"/>
  </cellStyleXfs>
  <cellXfs count="143">
    <xf numFmtId="0" fontId="0" fillId="0" borderId="0" xfId="0"/>
    <xf numFmtId="0" fontId="2" fillId="0" borderId="2" xfId="0" applyFont="1" applyBorder="1" applyAlignment="1">
      <alignment vertical="center"/>
    </xf>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3" fontId="3" fillId="0" borderId="0" xfId="0" applyNumberFormat="1" applyFont="1" applyAlignment="1">
      <alignment vertical="center"/>
    </xf>
    <xf numFmtId="0" fontId="2" fillId="0" borderId="7" xfId="0" applyFont="1" applyBorder="1" applyAlignment="1">
      <alignment vertical="center"/>
    </xf>
    <xf numFmtId="0" fontId="14" fillId="0" borderId="0" xfId="0" applyFont="1"/>
    <xf numFmtId="0" fontId="4" fillId="0" borderId="0" xfId="0" applyFont="1"/>
    <xf numFmtId="0" fontId="17" fillId="0" borderId="0" xfId="0" applyFont="1"/>
    <xf numFmtId="0" fontId="18" fillId="0" borderId="0" xfId="0" applyFont="1"/>
    <xf numFmtId="0" fontId="16" fillId="0" borderId="0" xfId="0" applyFont="1"/>
    <xf numFmtId="0" fontId="13" fillId="0" borderId="0" xfId="0" applyFont="1"/>
    <xf numFmtId="0" fontId="2" fillId="0" borderId="0" xfId="0" applyFont="1" applyAlignment="1">
      <alignment horizontal="right" vertical="center"/>
    </xf>
    <xf numFmtId="0" fontId="20" fillId="0" borderId="0" xfId="0" applyFont="1" applyAlignment="1">
      <alignment vertical="center"/>
    </xf>
    <xf numFmtId="3" fontId="2" fillId="0" borderId="0" xfId="0" applyNumberFormat="1"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4" fillId="0" borderId="0" xfId="0" applyFont="1" applyAlignment="1">
      <alignment vertical="center"/>
    </xf>
    <xf numFmtId="164" fontId="3" fillId="0" borderId="0" xfId="0" applyNumberFormat="1" applyFont="1" applyAlignment="1">
      <alignment vertical="center"/>
    </xf>
    <xf numFmtId="0" fontId="10" fillId="0" borderId="0" xfId="3" applyFont="1" applyBorder="1" applyAlignment="1">
      <alignment horizontal="left" vertical="center"/>
    </xf>
    <xf numFmtId="3" fontId="2" fillId="2" borderId="0" xfId="2" applyNumberFormat="1" applyFont="1" applyFill="1" applyBorder="1" applyAlignment="1">
      <alignment horizontal="center" vertical="center"/>
    </xf>
    <xf numFmtId="3" fontId="2" fillId="0" borderId="0" xfId="2" applyNumberFormat="1" applyFont="1" applyFill="1" applyBorder="1" applyAlignment="1">
      <alignment horizontal="center" vertical="center"/>
    </xf>
    <xf numFmtId="3" fontId="2" fillId="0" borderId="4" xfId="2" applyNumberFormat="1" applyFont="1" applyFill="1" applyBorder="1" applyAlignment="1">
      <alignment horizontal="center" vertical="center"/>
    </xf>
    <xf numFmtId="0" fontId="2" fillId="3" borderId="0" xfId="0" applyFont="1" applyFill="1" applyAlignment="1">
      <alignment vertical="center"/>
    </xf>
    <xf numFmtId="0" fontId="2" fillId="3" borderId="0" xfId="0" applyFont="1" applyFill="1" applyAlignment="1">
      <alignment horizontal="center" vertical="center"/>
    </xf>
    <xf numFmtId="0" fontId="2" fillId="0" borderId="8" xfId="0" applyFont="1" applyBorder="1" applyAlignment="1">
      <alignment horizontal="left" vertical="center"/>
    </xf>
    <xf numFmtId="3" fontId="2" fillId="0" borderId="0" xfId="0" applyNumberFormat="1" applyFont="1" applyAlignment="1">
      <alignment horizontal="left" vertical="center"/>
    </xf>
    <xf numFmtId="0" fontId="10" fillId="0" borderId="0" xfId="3" applyFont="1" applyBorder="1" applyAlignment="1">
      <alignment horizontal="left" vertical="center" wrapText="1"/>
    </xf>
    <xf numFmtId="0" fontId="9" fillId="0" borderId="0" xfId="3" applyBorder="1" applyAlignment="1">
      <alignment horizontal="left" vertical="center" wrapText="1"/>
    </xf>
    <xf numFmtId="0" fontId="23" fillId="0" borderId="0" xfId="3" applyFont="1" applyBorder="1" applyAlignment="1">
      <alignment horizontal="left"/>
    </xf>
    <xf numFmtId="0" fontId="2" fillId="0" borderId="4" xfId="0" applyFont="1" applyBorder="1" applyAlignment="1">
      <alignment horizontal="center" vertical="center"/>
    </xf>
    <xf numFmtId="3" fontId="2" fillId="0" borderId="4" xfId="0" applyNumberFormat="1" applyFont="1" applyBorder="1" applyAlignment="1">
      <alignment vertical="center"/>
    </xf>
    <xf numFmtId="0" fontId="2" fillId="0" borderId="4" xfId="0" applyFont="1" applyBorder="1" applyAlignment="1">
      <alignment vertical="center" wrapText="1"/>
    </xf>
    <xf numFmtId="0" fontId="19" fillId="0" borderId="0" xfId="0" applyFont="1" applyAlignment="1">
      <alignment vertical="center"/>
    </xf>
    <xf numFmtId="0" fontId="5" fillId="0" borderId="0" xfId="0" applyFont="1" applyAlignment="1">
      <alignment vertical="center"/>
    </xf>
    <xf numFmtId="14" fontId="5" fillId="0" borderId="0" xfId="0" applyNumberFormat="1" applyFont="1" applyAlignment="1">
      <alignment vertical="center"/>
    </xf>
    <xf numFmtId="0" fontId="2" fillId="0" borderId="3" xfId="0" applyFont="1" applyBorder="1" applyAlignment="1">
      <alignment vertical="center"/>
    </xf>
    <xf numFmtId="49" fontId="4" fillId="0" borderId="0" xfId="0" applyNumberFormat="1" applyFont="1" applyAlignment="1">
      <alignment vertical="center"/>
    </xf>
    <xf numFmtId="0" fontId="8" fillId="0" borderId="0" xfId="0" applyFont="1" applyAlignment="1">
      <alignment vertical="center"/>
    </xf>
    <xf numFmtId="0" fontId="4" fillId="3" borderId="0" xfId="0" applyFont="1" applyFill="1" applyAlignment="1">
      <alignment horizontal="center" vertical="center" wrapText="1"/>
    </xf>
    <xf numFmtId="49" fontId="2" fillId="0" borderId="0" xfId="0" applyNumberFormat="1" applyFont="1" applyAlignment="1">
      <alignment horizontal="center" vertical="center"/>
    </xf>
    <xf numFmtId="0" fontId="4" fillId="0" borderId="0" xfId="0" applyFont="1" applyAlignment="1">
      <alignment horizontal="center" vertical="center" wrapText="1"/>
    </xf>
    <xf numFmtId="41" fontId="2" fillId="0" borderId="0" xfId="0" applyNumberFormat="1" applyFont="1" applyAlignment="1">
      <alignment vertical="center"/>
    </xf>
    <xf numFmtId="0" fontId="21" fillId="0" borderId="0" xfId="0" applyFont="1" applyAlignment="1">
      <alignment vertical="center"/>
    </xf>
    <xf numFmtId="0" fontId="22" fillId="0" borderId="0" xfId="0" applyFont="1" applyAlignment="1">
      <alignment vertical="center"/>
    </xf>
    <xf numFmtId="3" fontId="2" fillId="0" borderId="0" xfId="0" applyNumberFormat="1" applyFont="1" applyAlignment="1">
      <alignment horizontal="right" vertical="center"/>
    </xf>
    <xf numFmtId="41" fontId="2" fillId="0" borderId="0" xfId="0" applyNumberFormat="1" applyFont="1" applyAlignment="1">
      <alignment horizontal="right" vertical="center"/>
    </xf>
    <xf numFmtId="3" fontId="2" fillId="0" borderId="0" xfId="0" applyNumberFormat="1" applyFont="1" applyAlignment="1">
      <alignment horizontal="center" vertical="center"/>
    </xf>
    <xf numFmtId="165" fontId="2" fillId="0" borderId="0" xfId="0" applyNumberFormat="1" applyFont="1" applyAlignment="1">
      <alignment horizontal="right" vertical="center"/>
    </xf>
    <xf numFmtId="3" fontId="2" fillId="0" borderId="0" xfId="2" applyNumberFormat="1" applyFont="1" applyBorder="1" applyAlignment="1">
      <alignment horizontal="center" vertical="center"/>
    </xf>
    <xf numFmtId="0" fontId="8" fillId="0" borderId="0" xfId="0" applyFont="1" applyAlignment="1">
      <alignment vertical="center" wrapText="1"/>
    </xf>
    <xf numFmtId="3" fontId="2" fillId="0" borderId="4" xfId="0" applyNumberFormat="1" applyFont="1" applyBorder="1" applyAlignment="1">
      <alignment horizontal="center" vertical="center"/>
    </xf>
    <xf numFmtId="165" fontId="2" fillId="0" borderId="4" xfId="0" applyNumberFormat="1" applyFont="1" applyBorder="1" applyAlignment="1">
      <alignment horizontal="right" vertical="center"/>
    </xf>
    <xf numFmtId="3" fontId="2" fillId="0" borderId="4" xfId="2" applyNumberFormat="1" applyFont="1" applyBorder="1" applyAlignment="1">
      <alignment horizontal="center" vertical="center"/>
    </xf>
    <xf numFmtId="0" fontId="6" fillId="0" borderId="0" xfId="0" applyFont="1" applyAlignment="1">
      <alignment vertical="top"/>
    </xf>
    <xf numFmtId="0" fontId="3" fillId="0" borderId="0" xfId="0" applyFont="1" applyAlignment="1">
      <alignment vertical="top"/>
    </xf>
    <xf numFmtId="0" fontId="6" fillId="3" borderId="0" xfId="0" applyFont="1" applyFill="1" applyAlignment="1">
      <alignment vertical="center"/>
    </xf>
    <xf numFmtId="0" fontId="6" fillId="3" borderId="0" xfId="0" applyFont="1" applyFill="1" applyAlignment="1">
      <alignment vertical="top"/>
    </xf>
    <xf numFmtId="0" fontId="3" fillId="3" borderId="0" xfId="0" applyFont="1" applyFill="1" applyAlignment="1">
      <alignment vertical="top"/>
    </xf>
    <xf numFmtId="0" fontId="2" fillId="3" borderId="0" xfId="0" applyFont="1" applyFill="1" applyAlignment="1">
      <alignment horizontal="right" vertical="center"/>
    </xf>
    <xf numFmtId="49" fontId="2" fillId="0" borderId="0" xfId="0" applyNumberFormat="1" applyFont="1" applyAlignment="1">
      <alignment horizontal="right" vertical="center"/>
    </xf>
    <xf numFmtId="3" fontId="8" fillId="0" borderId="0" xfId="0" applyNumberFormat="1" applyFont="1" applyAlignment="1">
      <alignment vertical="center"/>
    </xf>
    <xf numFmtId="3" fontId="8" fillId="0" borderId="0" xfId="0" applyNumberFormat="1" applyFont="1" applyAlignment="1">
      <alignment horizontal="right" vertical="center"/>
    </xf>
    <xf numFmtId="49" fontId="8" fillId="0" borderId="0" xfId="0" applyNumberFormat="1" applyFont="1" applyAlignment="1">
      <alignment horizontal="right" vertical="center"/>
    </xf>
    <xf numFmtId="0" fontId="11" fillId="0" borderId="0" xfId="0" applyFont="1" applyAlignment="1">
      <alignment vertical="center"/>
    </xf>
    <xf numFmtId="0" fontId="2" fillId="0" borderId="0" xfId="0" applyFont="1" applyAlignment="1">
      <alignment vertical="top"/>
    </xf>
    <xf numFmtId="0" fontId="3" fillId="3" borderId="0" xfId="0" applyFont="1" applyFill="1" applyAlignment="1">
      <alignment vertical="center"/>
    </xf>
    <xf numFmtId="9" fontId="2" fillId="0" borderId="0" xfId="1" applyFont="1" applyFill="1" applyBorder="1" applyAlignment="1">
      <alignment vertical="center"/>
    </xf>
    <xf numFmtId="165" fontId="2" fillId="0" borderId="0" xfId="1" applyNumberFormat="1" applyFont="1" applyFill="1" applyBorder="1" applyAlignment="1">
      <alignment vertical="center"/>
    </xf>
    <xf numFmtId="0" fontId="2" fillId="0" borderId="0" xfId="0" applyFont="1" applyAlignment="1">
      <alignment horizontal="center" vertical="center" wrapText="1"/>
    </xf>
    <xf numFmtId="0" fontId="2" fillId="3" borderId="0" xfId="0" applyFont="1" applyFill="1" applyAlignment="1">
      <alignment horizontal="center" vertical="center" wrapText="1"/>
    </xf>
    <xf numFmtId="10" fontId="2" fillId="0" borderId="0" xfId="1" applyNumberFormat="1" applyFont="1" applyFill="1" applyBorder="1" applyAlignment="1">
      <alignment horizontal="center" vertical="center"/>
    </xf>
    <xf numFmtId="0" fontId="8" fillId="0" borderId="0" xfId="0" applyFont="1" applyAlignment="1">
      <alignment horizontal="center" vertical="center" wrapText="1"/>
    </xf>
    <xf numFmtId="0" fontId="24" fillId="0" borderId="0" xfId="0" applyFont="1" applyAlignment="1">
      <alignment horizontal="center" vertical="center" wrapText="1"/>
    </xf>
    <xf numFmtId="10" fontId="26" fillId="0" borderId="0" xfId="1" applyNumberFormat="1" applyFont="1"/>
    <xf numFmtId="0" fontId="2" fillId="0" borderId="4" xfId="0" quotePrefix="1" applyFont="1" applyBorder="1" applyAlignment="1">
      <alignment horizontal="center" vertical="center"/>
    </xf>
    <xf numFmtId="0" fontId="27" fillId="0" borderId="0" xfId="0" applyFont="1"/>
    <xf numFmtId="0" fontId="9" fillId="0" borderId="0" xfId="3" applyFill="1"/>
    <xf numFmtId="0" fontId="9" fillId="0" borderId="0" xfId="3" applyFill="1" applyBorder="1"/>
    <xf numFmtId="0" fontId="2" fillId="0" borderId="9" xfId="0" applyFont="1" applyBorder="1" applyAlignment="1">
      <alignment vertical="center" wrapText="1"/>
    </xf>
    <xf numFmtId="3" fontId="3" fillId="0" borderId="9" xfId="0" applyNumberFormat="1" applyFont="1" applyBorder="1" applyAlignment="1">
      <alignment vertical="center"/>
    </xf>
    <xf numFmtId="0" fontId="2" fillId="0" borderId="9" xfId="0" applyFont="1" applyBorder="1" applyAlignment="1">
      <alignment horizontal="center" vertical="center"/>
    </xf>
    <xf numFmtId="3" fontId="2" fillId="0" borderId="9" xfId="0" applyNumberFormat="1" applyFont="1" applyBorder="1" applyAlignment="1">
      <alignment vertical="center"/>
    </xf>
    <xf numFmtId="0" fontId="2" fillId="0" borderId="9" xfId="0" applyFont="1" applyBorder="1" applyAlignment="1">
      <alignment vertical="center"/>
    </xf>
    <xf numFmtId="3" fontId="2" fillId="0" borderId="9" xfId="0" applyNumberFormat="1" applyFont="1" applyBorder="1" applyAlignment="1">
      <alignment horizontal="center" vertical="center"/>
    </xf>
    <xf numFmtId="165" fontId="2" fillId="0" borderId="9" xfId="0" applyNumberFormat="1" applyFont="1" applyBorder="1" applyAlignment="1">
      <alignment horizontal="right" vertical="center"/>
    </xf>
    <xf numFmtId="3" fontId="2" fillId="2" borderId="9" xfId="2" applyNumberFormat="1" applyFont="1" applyFill="1" applyBorder="1" applyAlignment="1">
      <alignment horizontal="center" vertical="center"/>
    </xf>
    <xf numFmtId="3" fontId="2" fillId="0" borderId="9" xfId="2" applyNumberFormat="1" applyFont="1" applyFill="1" applyBorder="1" applyAlignment="1">
      <alignment horizontal="center" vertical="center"/>
    </xf>
    <xf numFmtId="3" fontId="2" fillId="0" borderId="9" xfId="2" applyNumberFormat="1" applyFont="1" applyBorder="1" applyAlignment="1">
      <alignment horizontal="center" vertical="center"/>
    </xf>
    <xf numFmtId="41" fontId="2" fillId="0" borderId="9" xfId="0" applyNumberFormat="1" applyFont="1" applyBorder="1" applyAlignment="1">
      <alignment horizontal="right" vertical="center"/>
    </xf>
    <xf numFmtId="3" fontId="2" fillId="0" borderId="9" xfId="0" applyNumberFormat="1" applyFont="1" applyBorder="1" applyAlignment="1">
      <alignment horizontal="right" vertical="center"/>
    </xf>
    <xf numFmtId="49" fontId="2" fillId="0" borderId="9" xfId="0" applyNumberFormat="1" applyFont="1" applyBorder="1" applyAlignment="1">
      <alignment horizontal="right" vertical="center"/>
    </xf>
    <xf numFmtId="0" fontId="23" fillId="4" borderId="0" xfId="3" applyFont="1" applyFill="1" applyBorder="1" applyAlignment="1">
      <alignment horizontal="left"/>
    </xf>
    <xf numFmtId="0" fontId="20" fillId="3" borderId="5" xfId="0" applyFont="1" applyFill="1" applyBorder="1" applyAlignment="1">
      <alignment vertical="center"/>
    </xf>
    <xf numFmtId="0" fontId="20" fillId="3" borderId="6" xfId="0" applyFont="1" applyFill="1" applyBorder="1" applyAlignment="1">
      <alignment vertical="center"/>
    </xf>
    <xf numFmtId="0" fontId="21" fillId="0" borderId="0" xfId="0" applyFont="1" applyAlignment="1">
      <alignment horizontal="center" vertical="center"/>
    </xf>
    <xf numFmtId="0" fontId="21" fillId="0" borderId="9" xfId="0" applyFont="1" applyBorder="1" applyAlignment="1">
      <alignment horizontal="center" vertical="center"/>
    </xf>
    <xf numFmtId="10" fontId="26" fillId="0" borderId="0" xfId="1" applyNumberFormat="1" applyFont="1" applyBorder="1"/>
    <xf numFmtId="0" fontId="12" fillId="0" borderId="0" xfId="0" applyFont="1" applyAlignment="1">
      <alignment vertical="center"/>
    </xf>
    <xf numFmtId="3" fontId="0" fillId="0" borderId="0" xfId="0" applyNumberFormat="1" applyAlignment="1">
      <alignment vertical="center"/>
    </xf>
    <xf numFmtId="3" fontId="2" fillId="0" borderId="10" xfId="0" applyNumberFormat="1" applyFont="1" applyBorder="1" applyAlignment="1">
      <alignment vertical="center"/>
    </xf>
    <xf numFmtId="9" fontId="2" fillId="0" borderId="0" xfId="1" applyFont="1" applyAlignment="1">
      <alignment horizontal="right" vertical="center"/>
    </xf>
    <xf numFmtId="0" fontId="31" fillId="0" borderId="0" xfId="0" applyFont="1" applyAlignment="1">
      <alignment horizontal="right"/>
    </xf>
    <xf numFmtId="165" fontId="26" fillId="0" borderId="0" xfId="0" applyNumberFormat="1" applyFont="1"/>
    <xf numFmtId="9" fontId="2" fillId="0" borderId="1" xfId="1" applyFont="1" applyBorder="1" applyAlignment="1">
      <alignment horizontal="right" vertical="center"/>
    </xf>
    <xf numFmtId="0" fontId="8" fillId="0" borderId="11" xfId="0" applyFont="1" applyBorder="1" applyAlignment="1">
      <alignment vertical="center"/>
    </xf>
    <xf numFmtId="3" fontId="3" fillId="0" borderId="11" xfId="0" applyNumberFormat="1" applyFont="1" applyBorder="1" applyAlignment="1">
      <alignment vertical="center"/>
    </xf>
    <xf numFmtId="3" fontId="2" fillId="0" borderId="4" xfId="0" applyNumberFormat="1" applyFont="1" applyBorder="1" applyAlignment="1">
      <alignment horizontal="right" vertical="center"/>
    </xf>
    <xf numFmtId="41" fontId="2" fillId="0" borderId="4" xfId="0" applyNumberFormat="1" applyFont="1" applyBorder="1" applyAlignment="1">
      <alignment horizontal="right" vertical="center"/>
    </xf>
    <xf numFmtId="0" fontId="8" fillId="0" borderId="9" xfId="0" applyFont="1" applyBorder="1" applyAlignment="1">
      <alignment vertical="center"/>
    </xf>
    <xf numFmtId="0" fontId="2" fillId="0" borderId="10" xfId="0" applyFont="1" applyBorder="1" applyAlignment="1">
      <alignment vertical="center"/>
    </xf>
    <xf numFmtId="3" fontId="2" fillId="0" borderId="10" xfId="0" applyNumberFormat="1" applyFont="1" applyBorder="1" applyAlignment="1">
      <alignment horizontal="right" vertical="center"/>
    </xf>
    <xf numFmtId="165" fontId="2" fillId="0" borderId="10" xfId="0" applyNumberFormat="1" applyFont="1" applyBorder="1" applyAlignment="1">
      <alignment horizontal="right" vertical="center"/>
    </xf>
    <xf numFmtId="0" fontId="8" fillId="0" borderId="10" xfId="0" applyFont="1" applyBorder="1" applyAlignment="1">
      <alignment vertical="center"/>
    </xf>
    <xf numFmtId="0" fontId="2" fillId="0" borderId="10" xfId="0" applyFont="1" applyBorder="1" applyAlignment="1">
      <alignment vertical="center" wrapText="1"/>
    </xf>
    <xf numFmtId="0" fontId="14" fillId="2" borderId="0" xfId="0" applyFont="1" applyFill="1"/>
    <xf numFmtId="0" fontId="15" fillId="2" borderId="0" xfId="0" applyFont="1" applyFill="1"/>
    <xf numFmtId="0" fontId="4" fillId="2" borderId="0" xfId="0" applyFont="1" applyFill="1"/>
    <xf numFmtId="49" fontId="16" fillId="2" borderId="0" xfId="0" applyNumberFormat="1" applyFont="1" applyFill="1"/>
    <xf numFmtId="0" fontId="4" fillId="2" borderId="1" xfId="0" applyFont="1" applyFill="1" applyBorder="1"/>
    <xf numFmtId="0" fontId="17" fillId="2" borderId="0" xfId="0" applyFont="1" applyFill="1"/>
    <xf numFmtId="0" fontId="18" fillId="2" borderId="0" xfId="0" applyFont="1" applyFill="1"/>
    <xf numFmtId="0" fontId="16" fillId="2" borderId="0" xfId="0" applyFont="1" applyFill="1"/>
    <xf numFmtId="0" fontId="28" fillId="2" borderId="0" xfId="0" quotePrefix="1" applyFont="1" applyFill="1"/>
    <xf numFmtId="0" fontId="28" fillId="2" borderId="0" xfId="0" applyFont="1" applyFill="1"/>
    <xf numFmtId="0" fontId="30" fillId="2" borderId="0" xfId="3" applyFont="1" applyFill="1"/>
    <xf numFmtId="0" fontId="19" fillId="2" borderId="0" xfId="0" applyFont="1" applyFill="1"/>
    <xf numFmtId="0" fontId="4" fillId="2" borderId="0" xfId="3" applyFont="1" applyFill="1"/>
    <xf numFmtId="0" fontId="13" fillId="2" borderId="0" xfId="0" applyFont="1" applyFill="1"/>
    <xf numFmtId="0" fontId="5" fillId="2" borderId="0" xfId="0" applyFont="1" applyFill="1"/>
    <xf numFmtId="0" fontId="14" fillId="5" borderId="0" xfId="0" applyFont="1" applyFill="1"/>
    <xf numFmtId="0" fontId="4" fillId="5" borderId="0" xfId="0" applyFont="1" applyFill="1"/>
    <xf numFmtId="0" fontId="17" fillId="5" borderId="0" xfId="0" applyFont="1" applyFill="1"/>
    <xf numFmtId="0" fontId="18" fillId="5" borderId="0" xfId="0" applyFont="1" applyFill="1"/>
    <xf numFmtId="0" fontId="16" fillId="5" borderId="0" xfId="0" applyFont="1" applyFill="1"/>
    <xf numFmtId="0" fontId="13" fillId="5" borderId="0" xfId="0" applyFont="1" applyFill="1"/>
    <xf numFmtId="0" fontId="33" fillId="0" borderId="10" xfId="0" applyFont="1" applyBorder="1" applyAlignment="1">
      <alignment vertical="center"/>
    </xf>
    <xf numFmtId="0" fontId="16" fillId="2" borderId="0" xfId="0" applyFont="1" applyFill="1" applyAlignment="1">
      <alignment horizontal="left" vertical="top" wrapText="1"/>
    </xf>
    <xf numFmtId="49" fontId="2" fillId="3" borderId="0" xfId="0" applyNumberFormat="1" applyFont="1" applyFill="1" applyAlignment="1">
      <alignment horizontal="center" vertical="center"/>
    </xf>
    <xf numFmtId="0" fontId="2" fillId="3" borderId="0" xfId="0" applyFont="1" applyFill="1" applyAlignment="1">
      <alignment horizontal="center" vertical="center"/>
    </xf>
    <xf numFmtId="0" fontId="4" fillId="0" borderId="0" xfId="0" applyFont="1"/>
    <xf numFmtId="0" fontId="4" fillId="0" borderId="0" xfId="0" applyFont="1" applyAlignment="1">
      <alignment vertical="top" wrapText="1"/>
    </xf>
  </cellXfs>
  <cellStyles count="6">
    <cellStyle name="Komma 2" xfId="2" xr:uid="{00000000-0005-0000-0000-000000000000}"/>
    <cellStyle name="Link" xfId="3" builtinId="8"/>
    <cellStyle name="Prozent" xfId="1" builtinId="5"/>
    <cellStyle name="Standard" xfId="0" builtinId="0"/>
    <cellStyle name="Standard 2" xfId="4" xr:uid="{81B47A4D-E150-4666-8338-C612051084D7}"/>
    <cellStyle name="Standard 3" xfId="5" xr:uid="{C774DD2F-CB0D-44E9-A7E1-33F1193447B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vbaProject.bin.rels>&#65279;<?xml version="1.0" encoding="utf-8"?><Relationships xmlns="http://schemas.openxmlformats.org/package/2006/relationships"><Relationship Type="http://schemas.microsoft.com/office/2006/relationships/vbaProjectSignature" Target="/xl/udata/data.bin" Id="Rc86906013d724da0" /><Relationship Type="http://schemas.microsoft.com/office/2014/relationships/vbaProjectSignatureAgile" Target="/xl/udata/data2.bin" Id="R9b02d2c381e64f96" /><Relationship Type="http://schemas.microsoft.com/office/2020/07/relationships/vbaProjectSignatureV3" Target="/xl/udata/data3.bin" Id="Rbfc8a7f7d9f846e3" /></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microsoft.com/office/2006/relationships/vbaProject" Target="vbaProject.bin"/></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https://www.ebp.ch/de"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28575</xdr:rowOff>
    </xdr:from>
    <xdr:to>
      <xdr:col>2</xdr:col>
      <xdr:colOff>596900</xdr:colOff>
      <xdr:row>5</xdr:row>
      <xdr:rowOff>111125</xdr:rowOff>
    </xdr:to>
    <xdr:pic>
      <xdr:nvPicPr>
        <xdr:cNvPr id="2" name="Grafik 1" descr="Logo_colo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8575"/>
          <a:ext cx="205740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542925</xdr:colOff>
      <xdr:row>0</xdr:row>
      <xdr:rowOff>66675</xdr:rowOff>
    </xdr:from>
    <xdr:to>
      <xdr:col>7</xdr:col>
      <xdr:colOff>7825</xdr:colOff>
      <xdr:row>3</xdr:row>
      <xdr:rowOff>6760</xdr:rowOff>
    </xdr:to>
    <xdr:pic>
      <xdr:nvPicPr>
        <xdr:cNvPr id="3" name="Grafik 2">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114925" y="66675"/>
          <a:ext cx="900000" cy="27028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0</xdr:row>
          <xdr:rowOff>101600</xdr:rowOff>
        </xdr:from>
        <xdr:to>
          <xdr:col>13</xdr:col>
          <xdr:colOff>190500</xdr:colOff>
          <xdr:row>2</xdr:row>
          <xdr:rowOff>165100</xdr:rowOff>
        </xdr:to>
        <xdr:sp macro="" textlink="">
          <xdr:nvSpPr>
            <xdr:cNvPr id="24577" name="Button 1" hidden="1">
              <a:extLst>
                <a:ext uri="{63B3BB69-23CF-44E3-9099-C40C66FF867C}">
                  <a14:compatExt spid="_x0000_s24577"/>
                </a:ext>
                <a:ext uri="{FF2B5EF4-FFF2-40B4-BE49-F238E27FC236}">
                  <a16:creationId xmlns:a16="http://schemas.microsoft.com/office/drawing/2014/main" id="{00000000-0008-0000-1400-00000160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CH" sz="1000" b="0" i="0" u="none" strike="noStrike" baseline="0">
                  <a:solidFill>
                    <a:srgbClr val="000000"/>
                  </a:solidFill>
                  <a:latin typeface="Geneva"/>
                </a:rPr>
                <a:t>Einheit umrechnen MWh/TJ</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431800</xdr:colOff>
          <xdr:row>0</xdr:row>
          <xdr:rowOff>101600</xdr:rowOff>
        </xdr:from>
        <xdr:to>
          <xdr:col>14</xdr:col>
          <xdr:colOff>368300</xdr:colOff>
          <xdr:row>2</xdr:row>
          <xdr:rowOff>127000</xdr:rowOff>
        </xdr:to>
        <xdr:sp macro="" textlink="">
          <xdr:nvSpPr>
            <xdr:cNvPr id="28673" name="Button 1" hidden="1">
              <a:extLst>
                <a:ext uri="{63B3BB69-23CF-44E3-9099-C40C66FF867C}">
                  <a14:compatExt spid="_x0000_s28673"/>
                </a:ext>
                <a:ext uri="{FF2B5EF4-FFF2-40B4-BE49-F238E27FC236}">
                  <a16:creationId xmlns:a16="http://schemas.microsoft.com/office/drawing/2014/main" id="{00000000-0008-0000-1700-00000170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CH" sz="1000" b="0" i="0" u="none" strike="noStrike" baseline="0">
                  <a:solidFill>
                    <a:srgbClr val="000000"/>
                  </a:solidFill>
                  <a:latin typeface="Geneva"/>
                </a:rPr>
                <a:t>Einheit umrechnen TJ/MWh</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31750</xdr:colOff>
          <xdr:row>0</xdr:row>
          <xdr:rowOff>25400</xdr:rowOff>
        </xdr:from>
        <xdr:to>
          <xdr:col>7</xdr:col>
          <xdr:colOff>222250</xdr:colOff>
          <xdr:row>2</xdr:row>
          <xdr:rowOff>63500</xdr:rowOff>
        </xdr:to>
        <xdr:sp macro="" textlink="">
          <xdr:nvSpPr>
            <xdr:cNvPr id="13313" name="Button 1" hidden="1">
              <a:extLst>
                <a:ext uri="{63B3BB69-23CF-44E3-9099-C40C66FF867C}">
                  <a14:compatExt spid="_x0000_s13313"/>
                </a:ext>
                <a:ext uri="{FF2B5EF4-FFF2-40B4-BE49-F238E27FC236}">
                  <a16:creationId xmlns:a16="http://schemas.microsoft.com/office/drawing/2014/main" id="{00000000-0008-0000-0800-0000013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CH" sz="1000" b="0" i="0" u="none" strike="noStrike" baseline="0">
                  <a:solidFill>
                    <a:srgbClr val="000000"/>
                  </a:solidFill>
                  <a:latin typeface="Geneva"/>
                </a:rPr>
                <a:t>Einheit umrechnen TJ/MWh</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368300</xdr:colOff>
          <xdr:row>0</xdr:row>
          <xdr:rowOff>50800</xdr:rowOff>
        </xdr:from>
        <xdr:to>
          <xdr:col>7</xdr:col>
          <xdr:colOff>393700</xdr:colOff>
          <xdr:row>2</xdr:row>
          <xdr:rowOff>25400</xdr:rowOff>
        </xdr:to>
        <xdr:sp macro="" textlink="">
          <xdr:nvSpPr>
            <xdr:cNvPr id="17409" name="Button 1" hidden="1">
              <a:extLst>
                <a:ext uri="{63B3BB69-23CF-44E3-9099-C40C66FF867C}">
                  <a14:compatExt spid="_x0000_s17409"/>
                </a:ext>
                <a:ext uri="{FF2B5EF4-FFF2-40B4-BE49-F238E27FC236}">
                  <a16:creationId xmlns:a16="http://schemas.microsoft.com/office/drawing/2014/main" id="{00000000-0008-0000-0900-0000014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CH" sz="1000" b="0" i="0" u="none" strike="noStrike" baseline="0">
                  <a:solidFill>
                    <a:srgbClr val="000000"/>
                  </a:solidFill>
                  <a:latin typeface="Geneva"/>
                </a:rPr>
                <a:t>Einheit umrechnen TJ/MWh</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12700</xdr:colOff>
          <xdr:row>0</xdr:row>
          <xdr:rowOff>31750</xdr:rowOff>
        </xdr:from>
        <xdr:to>
          <xdr:col>5</xdr:col>
          <xdr:colOff>406400</xdr:colOff>
          <xdr:row>2</xdr:row>
          <xdr:rowOff>12700</xdr:rowOff>
        </xdr:to>
        <xdr:sp macro="" textlink="">
          <xdr:nvSpPr>
            <xdr:cNvPr id="18433" name="Button 1" hidden="1">
              <a:extLst>
                <a:ext uri="{63B3BB69-23CF-44E3-9099-C40C66FF867C}">
                  <a14:compatExt spid="_x0000_s18433"/>
                </a:ext>
                <a:ext uri="{FF2B5EF4-FFF2-40B4-BE49-F238E27FC236}">
                  <a16:creationId xmlns:a16="http://schemas.microsoft.com/office/drawing/2014/main" id="{00000000-0008-0000-0A00-0000014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CH" sz="1000" b="0" i="0" u="none" strike="noStrike" baseline="0">
                  <a:solidFill>
                    <a:srgbClr val="000000"/>
                  </a:solidFill>
                  <a:latin typeface="Geneva"/>
                </a:rPr>
                <a:t>Einheit umrechnen TJ/MWh</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107950</xdr:colOff>
          <xdr:row>0</xdr:row>
          <xdr:rowOff>50800</xdr:rowOff>
        </xdr:from>
        <xdr:to>
          <xdr:col>5</xdr:col>
          <xdr:colOff>292100</xdr:colOff>
          <xdr:row>2</xdr:row>
          <xdr:rowOff>114300</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00000000-0008-0000-0B00-0000014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CH" sz="1000" b="0" i="0" u="none" strike="noStrike" baseline="0">
                  <a:solidFill>
                    <a:srgbClr val="000000"/>
                  </a:solidFill>
                  <a:latin typeface="Geneva"/>
                </a:rPr>
                <a:t>Einheit umrechnen TJ/MWh</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304800</xdr:colOff>
          <xdr:row>0</xdr:row>
          <xdr:rowOff>25400</xdr:rowOff>
        </xdr:from>
        <xdr:to>
          <xdr:col>6</xdr:col>
          <xdr:colOff>508000</xdr:colOff>
          <xdr:row>2</xdr:row>
          <xdr:rowOff>107950</xdr:rowOff>
        </xdr:to>
        <xdr:sp macro="" textlink="">
          <xdr:nvSpPr>
            <xdr:cNvPr id="20481" name="Button 1" hidden="1">
              <a:extLst>
                <a:ext uri="{63B3BB69-23CF-44E3-9099-C40C66FF867C}">
                  <a14:compatExt spid="_x0000_s20481"/>
                </a:ext>
                <a:ext uri="{FF2B5EF4-FFF2-40B4-BE49-F238E27FC236}">
                  <a16:creationId xmlns:a16="http://schemas.microsoft.com/office/drawing/2014/main" id="{00000000-0008-0000-0C00-00000150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CH" sz="1000" b="0" i="0" u="none" strike="noStrike" baseline="0">
                  <a:solidFill>
                    <a:srgbClr val="000000"/>
                  </a:solidFill>
                  <a:latin typeface="Geneva"/>
                </a:rPr>
                <a:t>Einheit umrechnen TJ/MWh</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558800</xdr:colOff>
          <xdr:row>0</xdr:row>
          <xdr:rowOff>31750</xdr:rowOff>
        </xdr:from>
        <xdr:to>
          <xdr:col>7</xdr:col>
          <xdr:colOff>114300</xdr:colOff>
          <xdr:row>2</xdr:row>
          <xdr:rowOff>139700</xdr:rowOff>
        </xdr:to>
        <xdr:sp macro="" textlink="">
          <xdr:nvSpPr>
            <xdr:cNvPr id="21505" name="Button 1" hidden="1">
              <a:extLst>
                <a:ext uri="{63B3BB69-23CF-44E3-9099-C40C66FF867C}">
                  <a14:compatExt spid="_x0000_s21505"/>
                </a:ext>
                <a:ext uri="{FF2B5EF4-FFF2-40B4-BE49-F238E27FC236}">
                  <a16:creationId xmlns:a16="http://schemas.microsoft.com/office/drawing/2014/main" id="{00000000-0008-0000-0D00-0000015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CH" sz="1000" b="0" i="0" u="none" strike="noStrike" baseline="0">
                  <a:solidFill>
                    <a:srgbClr val="000000"/>
                  </a:solidFill>
                  <a:latin typeface="Geneva"/>
                </a:rPr>
                <a:t>Einheit umrechnen TJ/MWh</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431800</xdr:colOff>
          <xdr:row>0</xdr:row>
          <xdr:rowOff>31750</xdr:rowOff>
        </xdr:from>
        <xdr:to>
          <xdr:col>11</xdr:col>
          <xdr:colOff>342900</xdr:colOff>
          <xdr:row>2</xdr:row>
          <xdr:rowOff>88900</xdr:rowOff>
        </xdr:to>
        <xdr:sp macro="" textlink="">
          <xdr:nvSpPr>
            <xdr:cNvPr id="22529" name="Button 1" hidden="1">
              <a:extLst>
                <a:ext uri="{63B3BB69-23CF-44E3-9099-C40C66FF867C}">
                  <a14:compatExt spid="_x0000_s22529"/>
                </a:ext>
                <a:ext uri="{FF2B5EF4-FFF2-40B4-BE49-F238E27FC236}">
                  <a16:creationId xmlns:a16="http://schemas.microsoft.com/office/drawing/2014/main" id="{00000000-0008-0000-0E00-0000015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CH" sz="1000" b="0" i="0" u="none" strike="noStrike" baseline="0">
                  <a:solidFill>
                    <a:srgbClr val="000000"/>
                  </a:solidFill>
                  <a:latin typeface="Geneva"/>
                </a:rPr>
                <a:t>Einheit umrechnen TJ/MWh</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146050</xdr:colOff>
          <xdr:row>0</xdr:row>
          <xdr:rowOff>107950</xdr:rowOff>
        </xdr:from>
        <xdr:to>
          <xdr:col>11</xdr:col>
          <xdr:colOff>336550</xdr:colOff>
          <xdr:row>2</xdr:row>
          <xdr:rowOff>101600</xdr:rowOff>
        </xdr:to>
        <xdr:sp macro="" textlink="">
          <xdr:nvSpPr>
            <xdr:cNvPr id="23553" name="Button 1" hidden="1">
              <a:extLst>
                <a:ext uri="{63B3BB69-23CF-44E3-9099-C40C66FF867C}">
                  <a14:compatExt spid="_x0000_s23553"/>
                </a:ext>
                <a:ext uri="{FF2B5EF4-FFF2-40B4-BE49-F238E27FC236}">
                  <a16:creationId xmlns:a16="http://schemas.microsoft.com/office/drawing/2014/main" id="{00000000-0008-0000-1300-0000015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CH" sz="1000" b="0" i="0" u="none" strike="noStrike" baseline="0">
                  <a:solidFill>
                    <a:srgbClr val="000000"/>
                  </a:solidFill>
                  <a:latin typeface="Geneva"/>
                </a:rPr>
                <a:t>Einheit umrechnen TJ/MWh</a:t>
              </a:r>
            </a:p>
          </xdr:txBody>
        </xdr:sp>
        <xdr:clientData fPrintsWithSheet="0"/>
      </xdr:twoCellAnchor>
    </mc:Choice>
    <mc:Fallback/>
  </mc:AlternateContent>
</xdr:wsDr>
</file>

<file path=xl/theme/theme1.xml><?xml version="1.0" encoding="utf-8"?>
<a:theme xmlns:a="http://schemas.openxmlformats.org/drawingml/2006/main" name="Larissa">
  <a:themeElements>
    <a:clrScheme name="EBP Neu">
      <a:dk1>
        <a:srgbClr val="000000"/>
      </a:dk1>
      <a:lt1>
        <a:srgbClr val="FFFFFF"/>
      </a:lt1>
      <a:dk2>
        <a:srgbClr val="FFFFFF"/>
      </a:dk2>
      <a:lt2>
        <a:srgbClr val="FFFFFF"/>
      </a:lt2>
      <a:accent1>
        <a:srgbClr val="597966"/>
      </a:accent1>
      <a:accent2>
        <a:srgbClr val="8CB48C"/>
      </a:accent2>
      <a:accent3>
        <a:srgbClr val="336985"/>
      </a:accent3>
      <a:accent4>
        <a:srgbClr val="7AA2C0"/>
      </a:accent4>
      <a:accent5>
        <a:srgbClr val="E69560"/>
      </a:accent5>
      <a:accent6>
        <a:srgbClr val="EBC37B"/>
      </a:accent6>
      <a:hlink>
        <a:srgbClr val="AF2832"/>
      </a:hlink>
      <a:folHlink>
        <a:srgbClr val="AF2832"/>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fe.admin.ch/bfe/de/home/versorgung/statistik-und-geodaten/energiestatistiken/teilstatistiken.html/" TargetMode="External"/><Relationship Id="rId1" Type="http://schemas.openxmlformats.org/officeDocument/2006/relationships/hyperlink" Target="https://www.ebp.ch/de" TargetMode="External"/><Relationship Id="rId5" Type="http://schemas.openxmlformats.org/officeDocument/2006/relationships/drawing" Target="../drawings/drawing1.xml"/><Relationship Id="rId4"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0.bin"/><Relationship Id="rId1" Type="http://schemas.openxmlformats.org/officeDocument/2006/relationships/printerSettings" Target="../printerSettings/printerSettings10.bin"/><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5" Type="http://schemas.openxmlformats.org/officeDocument/2006/relationships/ctrlProp" Target="../ctrlProps/ctrlProp3.xml"/><Relationship Id="rId4"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2.bin"/><Relationship Id="rId1" Type="http://schemas.openxmlformats.org/officeDocument/2006/relationships/printerSettings" Target="../printerSettings/printerSettings12.bin"/><Relationship Id="rId5" Type="http://schemas.openxmlformats.org/officeDocument/2006/relationships/ctrlProp" Target="../ctrlProps/ctrlProp4.xml"/><Relationship Id="rId4"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13.bin"/><Relationship Id="rId1" Type="http://schemas.openxmlformats.org/officeDocument/2006/relationships/printerSettings" Target="../printerSettings/printerSettings13.bin"/><Relationship Id="rId5" Type="http://schemas.openxmlformats.org/officeDocument/2006/relationships/ctrlProp" Target="../ctrlProps/ctrlProp5.xml"/><Relationship Id="rId4" Type="http://schemas.openxmlformats.org/officeDocument/2006/relationships/vmlDrawing" Target="../drawings/vmlDrawing5.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14.bin"/><Relationship Id="rId1" Type="http://schemas.openxmlformats.org/officeDocument/2006/relationships/printerSettings" Target="../printerSettings/printerSettings14.bin"/><Relationship Id="rId5" Type="http://schemas.openxmlformats.org/officeDocument/2006/relationships/ctrlProp" Target="../ctrlProps/ctrlProp6.xml"/><Relationship Id="rId4" Type="http://schemas.openxmlformats.org/officeDocument/2006/relationships/vmlDrawing" Target="../drawings/vmlDrawing6.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15.bin"/><Relationship Id="rId1" Type="http://schemas.openxmlformats.org/officeDocument/2006/relationships/printerSettings" Target="../printerSettings/printerSettings15.bin"/><Relationship Id="rId5" Type="http://schemas.openxmlformats.org/officeDocument/2006/relationships/ctrlProp" Target="../ctrlProps/ctrlProp7.xml"/><Relationship Id="rId4" Type="http://schemas.openxmlformats.org/officeDocument/2006/relationships/vmlDrawing" Target="../drawings/vmlDrawing7.vml"/></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8.bin"/><Relationship Id="rId1" Type="http://schemas.openxmlformats.org/officeDocument/2006/relationships/printerSettings" Target="../printerSettings/printerSettings18.bin"/><Relationship Id="rId5" Type="http://schemas.openxmlformats.org/officeDocument/2006/relationships/ctrlProp" Target="../ctrlProps/ctrlProp8.xml"/><Relationship Id="rId4" Type="http://schemas.openxmlformats.org/officeDocument/2006/relationships/vmlDrawing" Target="../drawings/vmlDrawing8.v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9.bin"/><Relationship Id="rId1" Type="http://schemas.openxmlformats.org/officeDocument/2006/relationships/printerSettings" Target="../printerSettings/printerSettings19.bin"/><Relationship Id="rId5" Type="http://schemas.openxmlformats.org/officeDocument/2006/relationships/ctrlProp" Target="../ctrlProps/ctrlProp9.xml"/><Relationship Id="rId4"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22.bin"/><Relationship Id="rId1" Type="http://schemas.openxmlformats.org/officeDocument/2006/relationships/printerSettings" Target="../printerSettings/printerSettings22.bin"/><Relationship Id="rId5" Type="http://schemas.openxmlformats.org/officeDocument/2006/relationships/ctrlProp" Target="../ctrlProps/ctrlProp10.xml"/><Relationship Id="rId4" Type="http://schemas.openxmlformats.org/officeDocument/2006/relationships/vmlDrawing" Target="../drawings/vmlDrawing10.vml"/></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1B9DE-1FC3-4CF1-B060-60139F44D426}">
  <sheetPr codeName="Tabelle2">
    <pageSetUpPr fitToPage="1"/>
  </sheetPr>
  <dimension ref="A1:BF108"/>
  <sheetViews>
    <sheetView tabSelected="1" workbookViewId="0">
      <selection activeCell="A10" sqref="A10"/>
    </sheetView>
  </sheetViews>
  <sheetFormatPr baseColWidth="10" defaultColWidth="11.453125" defaultRowHeight="12.5"/>
  <cols>
    <col min="1" max="6" width="11.453125" style="8"/>
    <col min="7" max="7" width="21.453125" style="8" customWidth="1"/>
    <col min="8" max="9" width="11.453125" style="8"/>
    <col min="10" max="58" width="11.453125" style="132"/>
    <col min="59" max="16384" width="11.453125" style="8"/>
  </cols>
  <sheetData>
    <row r="1" spans="1:58" s="7" customFormat="1" ht="9.5">
      <c r="A1" s="116"/>
      <c r="B1" s="116"/>
      <c r="C1" s="116"/>
      <c r="D1" s="116" t="s">
        <v>134</v>
      </c>
      <c r="E1" s="116"/>
      <c r="F1" s="116"/>
      <c r="G1" s="116"/>
      <c r="H1" s="116"/>
      <c r="I1" s="116"/>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row>
    <row r="2" spans="1:58" s="7" customFormat="1" ht="9.5">
      <c r="A2" s="116"/>
      <c r="B2" s="116"/>
      <c r="C2" s="116"/>
      <c r="D2" s="116" t="s">
        <v>135</v>
      </c>
      <c r="E2" s="116"/>
      <c r="F2" s="116"/>
      <c r="G2" s="116"/>
      <c r="H2" s="116"/>
      <c r="I2" s="116"/>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row>
    <row r="3" spans="1:58" s="7" customFormat="1" ht="6" customHeight="1">
      <c r="A3" s="116"/>
      <c r="B3" s="116"/>
      <c r="C3" s="116"/>
      <c r="D3" s="116"/>
      <c r="E3" s="116"/>
      <c r="F3" s="116"/>
      <c r="G3" s="116"/>
      <c r="H3" s="116"/>
      <c r="I3" s="116"/>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row>
    <row r="4" spans="1:58" s="7" customFormat="1" ht="10">
      <c r="A4" s="116"/>
      <c r="B4" s="116"/>
      <c r="C4" s="116"/>
      <c r="D4" s="117" t="s">
        <v>136</v>
      </c>
      <c r="E4" s="116"/>
      <c r="F4" s="116"/>
      <c r="G4" s="116"/>
      <c r="H4" s="116"/>
      <c r="I4" s="116"/>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row>
    <row r="5" spans="1:58" s="7" customFormat="1" ht="9.5">
      <c r="A5" s="116"/>
      <c r="B5" s="116"/>
      <c r="C5" s="116"/>
      <c r="D5" s="116"/>
      <c r="E5" s="116"/>
      <c r="F5" s="116"/>
      <c r="G5" s="116"/>
      <c r="H5" s="116"/>
      <c r="I5" s="116"/>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row>
    <row r="6" spans="1:58">
      <c r="A6" s="118"/>
      <c r="B6" s="118"/>
      <c r="C6" s="118"/>
      <c r="D6" s="118"/>
      <c r="E6" s="118"/>
      <c r="F6" s="118"/>
      <c r="G6" s="118"/>
      <c r="H6" s="118"/>
      <c r="I6" s="118"/>
    </row>
    <row r="7" spans="1:58">
      <c r="A7" s="118"/>
      <c r="B7" s="118"/>
      <c r="C7" s="118"/>
      <c r="D7" s="118"/>
      <c r="E7" s="118"/>
      <c r="F7" s="118"/>
      <c r="G7" s="118"/>
      <c r="H7" s="118"/>
      <c r="I7" s="118"/>
    </row>
    <row r="8" spans="1:58">
      <c r="A8" s="118"/>
      <c r="B8" s="118"/>
      <c r="C8" s="118"/>
      <c r="D8" s="118"/>
      <c r="E8" s="118"/>
      <c r="F8" s="118"/>
      <c r="G8" s="118"/>
      <c r="H8" s="118"/>
      <c r="I8" s="118"/>
    </row>
    <row r="9" spans="1:58" ht="14">
      <c r="A9" s="119" t="s">
        <v>244</v>
      </c>
      <c r="B9" s="118"/>
      <c r="C9" s="118"/>
      <c r="D9" s="118"/>
      <c r="E9" s="118"/>
      <c r="F9" s="118"/>
      <c r="G9" s="118"/>
      <c r="H9" s="118"/>
      <c r="I9" s="118"/>
    </row>
    <row r="10" spans="1:58">
      <c r="A10" s="120"/>
      <c r="B10" s="120"/>
      <c r="C10" s="120"/>
      <c r="D10" s="120"/>
      <c r="E10" s="120"/>
      <c r="F10" s="120"/>
      <c r="G10" s="120"/>
      <c r="H10" s="118"/>
      <c r="I10" s="118"/>
    </row>
    <row r="11" spans="1:58">
      <c r="A11" s="118"/>
      <c r="B11" s="118"/>
      <c r="C11" s="118"/>
      <c r="D11" s="118"/>
      <c r="E11" s="118"/>
      <c r="F11" s="118"/>
      <c r="G11" s="118"/>
      <c r="H11" s="118"/>
      <c r="I11" s="118"/>
    </row>
    <row r="12" spans="1:58" s="9" customFormat="1" ht="26.5">
      <c r="A12" s="121" t="s">
        <v>137</v>
      </c>
      <c r="B12" s="121"/>
      <c r="C12" s="121"/>
      <c r="D12" s="121"/>
      <c r="E12" s="121"/>
      <c r="F12" s="121"/>
      <c r="G12" s="121"/>
      <c r="H12" s="121"/>
      <c r="I12" s="121"/>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row>
    <row r="13" spans="1:58">
      <c r="A13" s="118"/>
      <c r="B13" s="118"/>
      <c r="C13" s="118"/>
      <c r="D13" s="118"/>
      <c r="E13" s="118"/>
      <c r="F13" s="118"/>
      <c r="G13" s="118"/>
      <c r="H13" s="118"/>
      <c r="I13" s="118"/>
    </row>
    <row r="14" spans="1:58" s="10" customFormat="1" ht="26">
      <c r="A14" s="122" t="str">
        <f>+"Datentabellen zur Erhebung für das Jahr "&amp;YEAR(A9)-1</f>
        <v>Datentabellen zur Erhebung für das Jahr 2024</v>
      </c>
      <c r="B14" s="122"/>
      <c r="C14" s="122"/>
      <c r="D14" s="122"/>
      <c r="E14" s="122"/>
      <c r="F14" s="122"/>
      <c r="G14" s="122"/>
      <c r="H14" s="122"/>
      <c r="I14" s="122"/>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row>
    <row r="15" spans="1:58">
      <c r="A15" s="118"/>
      <c r="B15" s="118"/>
      <c r="C15" s="118"/>
      <c r="D15" s="118"/>
      <c r="E15" s="118"/>
      <c r="F15" s="118"/>
      <c r="G15" s="118"/>
      <c r="H15" s="118"/>
      <c r="I15" s="118"/>
    </row>
    <row r="16" spans="1:58" ht="7.5" customHeight="1">
      <c r="A16" s="118"/>
      <c r="B16" s="118"/>
      <c r="C16" s="118"/>
      <c r="D16" s="118"/>
      <c r="E16" s="118"/>
      <c r="F16" s="118"/>
      <c r="G16" s="118"/>
      <c r="H16" s="118"/>
      <c r="I16" s="118"/>
    </row>
    <row r="17" spans="1:58">
      <c r="A17" s="120"/>
      <c r="B17" s="120"/>
      <c r="C17" s="120"/>
      <c r="D17" s="120"/>
      <c r="E17" s="120"/>
      <c r="F17" s="120"/>
      <c r="G17" s="120"/>
      <c r="H17" s="118"/>
      <c r="I17" s="118"/>
    </row>
    <row r="18" spans="1:58">
      <c r="A18" s="118"/>
      <c r="B18" s="118"/>
      <c r="C18" s="118"/>
      <c r="D18" s="118"/>
      <c r="E18" s="118"/>
      <c r="F18" s="118"/>
      <c r="G18" s="118"/>
      <c r="H18" s="118"/>
      <c r="I18" s="118"/>
    </row>
    <row r="19" spans="1:58">
      <c r="A19" s="118"/>
      <c r="B19" s="118"/>
      <c r="C19" s="118"/>
      <c r="D19" s="118"/>
      <c r="E19" s="118"/>
      <c r="F19" s="118"/>
      <c r="G19" s="118"/>
      <c r="H19" s="118"/>
      <c r="I19" s="118"/>
    </row>
    <row r="20" spans="1:58" s="11" customFormat="1" ht="14.5">
      <c r="A20" s="138" t="s">
        <v>234</v>
      </c>
      <c r="B20" s="138"/>
      <c r="C20" s="138"/>
      <c r="D20" s="138"/>
      <c r="E20" s="138"/>
      <c r="F20" s="138"/>
      <c r="G20" s="138"/>
      <c r="H20" s="123"/>
      <c r="I20" s="124"/>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row>
    <row r="21" spans="1:58" s="11" customFormat="1" ht="14.5">
      <c r="A21" s="138"/>
      <c r="B21" s="138"/>
      <c r="C21" s="138"/>
      <c r="D21" s="138"/>
      <c r="E21" s="138"/>
      <c r="F21" s="138"/>
      <c r="G21" s="138"/>
      <c r="H21" s="123"/>
      <c r="I21" s="12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row>
    <row r="22" spans="1:58" s="11" customFormat="1" ht="14">
      <c r="A22" s="138"/>
      <c r="B22" s="138"/>
      <c r="C22" s="138"/>
      <c r="D22" s="138"/>
      <c r="E22" s="138"/>
      <c r="F22" s="138"/>
      <c r="G22" s="138"/>
      <c r="H22" s="123"/>
      <c r="I22" s="123"/>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row>
    <row r="23" spans="1:58" s="11" customFormat="1" ht="14">
      <c r="A23" s="138"/>
      <c r="B23" s="138"/>
      <c r="C23" s="138"/>
      <c r="D23" s="138"/>
      <c r="E23" s="138"/>
      <c r="F23" s="138"/>
      <c r="G23" s="138"/>
      <c r="H23" s="123"/>
      <c r="I23" s="123"/>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35"/>
      <c r="BC23" s="135"/>
      <c r="BD23" s="135"/>
      <c r="BE23" s="135"/>
      <c r="BF23" s="135"/>
    </row>
    <row r="24" spans="1:58" s="11" customFormat="1" ht="14">
      <c r="A24" s="138"/>
      <c r="B24" s="138"/>
      <c r="C24" s="138"/>
      <c r="D24" s="138"/>
      <c r="E24" s="138"/>
      <c r="F24" s="138"/>
      <c r="G24" s="138"/>
      <c r="H24" s="123"/>
      <c r="I24" s="123"/>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35"/>
      <c r="BC24" s="135"/>
      <c r="BD24" s="135"/>
      <c r="BE24" s="135"/>
      <c r="BF24" s="135"/>
    </row>
    <row r="25" spans="1:58" s="11" customFormat="1" ht="14">
      <c r="A25" s="138"/>
      <c r="B25" s="138"/>
      <c r="C25" s="138"/>
      <c r="D25" s="138"/>
      <c r="E25" s="138"/>
      <c r="F25" s="138"/>
      <c r="G25" s="138"/>
      <c r="H25" s="123"/>
      <c r="I25" s="123"/>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c r="BC25" s="135"/>
      <c r="BD25" s="135"/>
      <c r="BE25" s="135"/>
      <c r="BF25" s="135"/>
    </row>
    <row r="26" spans="1:58" ht="14.25" customHeight="1">
      <c r="A26" s="138"/>
      <c r="B26" s="138"/>
      <c r="C26" s="138"/>
      <c r="D26" s="138"/>
      <c r="E26" s="138"/>
      <c r="F26" s="138"/>
      <c r="G26" s="138"/>
      <c r="H26" s="118"/>
      <c r="I26" s="118"/>
    </row>
    <row r="27" spans="1:58">
      <c r="A27" s="126" t="s">
        <v>223</v>
      </c>
      <c r="B27" s="118"/>
      <c r="C27" s="118"/>
      <c r="D27" s="118"/>
      <c r="E27" s="118"/>
      <c r="F27" s="118"/>
      <c r="G27" s="118"/>
      <c r="H27" s="118"/>
      <c r="I27" s="118"/>
    </row>
    <row r="28" spans="1:58">
      <c r="A28" s="118"/>
      <c r="B28" s="118"/>
      <c r="C28" s="118"/>
      <c r="D28" s="118"/>
      <c r="E28" s="118"/>
      <c r="F28" s="118"/>
      <c r="G28" s="118"/>
      <c r="H28" s="118"/>
      <c r="I28" s="118"/>
    </row>
    <row r="29" spans="1:58">
      <c r="A29" s="118"/>
      <c r="B29" s="118"/>
      <c r="C29" s="118"/>
      <c r="D29" s="118"/>
      <c r="E29" s="118"/>
      <c r="F29" s="118"/>
      <c r="G29" s="118"/>
      <c r="H29" s="118"/>
      <c r="I29" s="118"/>
    </row>
    <row r="30" spans="1:58" ht="14">
      <c r="A30" s="127" t="s">
        <v>138</v>
      </c>
      <c r="B30" s="118"/>
      <c r="C30" s="118"/>
      <c r="D30" s="118"/>
      <c r="E30" s="118"/>
      <c r="F30" s="118"/>
      <c r="G30" s="118"/>
      <c r="H30" s="118"/>
      <c r="I30" s="118"/>
    </row>
    <row r="31" spans="1:58" s="11" customFormat="1" ht="14">
      <c r="A31" s="123" t="s">
        <v>139</v>
      </c>
      <c r="B31" s="123"/>
      <c r="C31" s="123"/>
      <c r="D31" s="123"/>
      <c r="E31" s="123"/>
      <c r="F31" s="123"/>
      <c r="G31" s="123"/>
      <c r="H31" s="123"/>
      <c r="I31" s="123"/>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row>
    <row r="32" spans="1:58" s="11" customFormat="1" ht="14">
      <c r="A32" s="123"/>
      <c r="B32" s="123"/>
      <c r="C32" s="123"/>
      <c r="D32" s="123"/>
      <c r="E32" s="123"/>
      <c r="F32" s="123"/>
      <c r="G32" s="123"/>
      <c r="H32" s="123"/>
      <c r="I32" s="123"/>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row>
    <row r="33" spans="1:58" s="11" customFormat="1" ht="14">
      <c r="A33" s="127" t="s">
        <v>140</v>
      </c>
      <c r="B33" s="123"/>
      <c r="C33" s="123"/>
      <c r="D33" s="123"/>
      <c r="E33" s="123"/>
      <c r="F33" s="123"/>
      <c r="G33" s="123"/>
      <c r="H33" s="123"/>
      <c r="I33" s="123"/>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c r="BC33" s="135"/>
      <c r="BD33" s="135"/>
      <c r="BE33" s="135"/>
      <c r="BF33" s="135"/>
    </row>
    <row r="34" spans="1:58" s="11" customFormat="1" ht="14">
      <c r="A34" s="123" t="s">
        <v>146</v>
      </c>
      <c r="B34" s="123"/>
      <c r="C34" s="123"/>
      <c r="D34" s="123"/>
      <c r="E34" s="123"/>
      <c r="F34" s="123"/>
      <c r="G34" s="123"/>
      <c r="H34" s="123"/>
      <c r="I34" s="123"/>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row>
    <row r="35" spans="1:58" s="11" customFormat="1" ht="14">
      <c r="A35" s="128" t="s">
        <v>147</v>
      </c>
      <c r="B35" s="123"/>
      <c r="C35" s="123"/>
      <c r="D35" s="123"/>
      <c r="E35" s="123"/>
      <c r="F35" s="123"/>
      <c r="G35" s="123"/>
      <c r="H35" s="123"/>
      <c r="I35" s="123"/>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row>
    <row r="36" spans="1:58" s="11" customFormat="1" ht="14">
      <c r="A36" s="123"/>
      <c r="B36" s="123"/>
      <c r="C36" s="123"/>
      <c r="D36" s="123"/>
      <c r="E36" s="123"/>
      <c r="F36" s="123"/>
      <c r="G36" s="123"/>
      <c r="H36" s="123"/>
      <c r="I36" s="123"/>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row>
    <row r="37" spans="1:58" s="11" customFormat="1" ht="14">
      <c r="A37" s="127" t="s">
        <v>141</v>
      </c>
      <c r="B37" s="123"/>
      <c r="C37" s="123"/>
      <c r="D37" s="123"/>
      <c r="E37" s="123"/>
      <c r="F37" s="123"/>
      <c r="G37" s="123"/>
      <c r="H37" s="123"/>
      <c r="I37" s="123"/>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row>
    <row r="38" spans="1:58" s="11" customFormat="1" ht="14">
      <c r="A38" s="123" t="s">
        <v>148</v>
      </c>
      <c r="B38" s="123"/>
      <c r="C38" s="123"/>
      <c r="D38" s="123"/>
      <c r="E38" s="123"/>
      <c r="F38" s="123"/>
      <c r="G38" s="123"/>
      <c r="H38" s="123"/>
      <c r="I38" s="123"/>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row>
    <row r="39" spans="1:58" s="11" customFormat="1" ht="14">
      <c r="A39" s="123" t="s">
        <v>235</v>
      </c>
      <c r="B39" s="123"/>
      <c r="C39" s="123"/>
      <c r="D39" s="123"/>
      <c r="E39" s="123"/>
      <c r="F39" s="123"/>
      <c r="G39" s="123"/>
      <c r="H39" s="123"/>
      <c r="I39" s="123"/>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row>
    <row r="40" spans="1:58" s="11" customFormat="1" ht="14">
      <c r="A40" s="11" t="s">
        <v>236</v>
      </c>
      <c r="B40" s="123"/>
      <c r="C40" s="123"/>
      <c r="D40" s="123"/>
      <c r="E40" s="123"/>
      <c r="F40" s="123"/>
      <c r="G40" s="123"/>
      <c r="H40" s="123"/>
      <c r="I40" s="123"/>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row>
    <row r="41" spans="1:58" s="11" customFormat="1" ht="14">
      <c r="A41" s="123"/>
      <c r="B41" s="123"/>
      <c r="C41" s="123"/>
      <c r="D41" s="123"/>
      <c r="E41" s="123"/>
      <c r="F41" s="123"/>
      <c r="G41" s="123"/>
      <c r="H41" s="123"/>
      <c r="I41" s="123"/>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row>
    <row r="42" spans="1:58" s="11" customFormat="1" ht="14">
      <c r="A42" s="123" t="s">
        <v>142</v>
      </c>
      <c r="B42" s="123"/>
      <c r="C42" s="123"/>
      <c r="D42" s="123"/>
      <c r="E42" s="123"/>
      <c r="F42" s="123"/>
      <c r="G42" s="123"/>
      <c r="H42" s="123"/>
      <c r="I42" s="123"/>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row>
    <row r="43" spans="1:58">
      <c r="A43" s="118"/>
      <c r="B43" s="118"/>
      <c r="C43" s="118"/>
      <c r="D43" s="118"/>
      <c r="E43" s="118"/>
      <c r="F43" s="118"/>
      <c r="G43" s="118"/>
      <c r="H43" s="118"/>
      <c r="I43" s="118"/>
    </row>
    <row r="44" spans="1:58">
      <c r="A44" s="118"/>
      <c r="B44" s="118"/>
      <c r="C44" s="118"/>
      <c r="D44" s="118"/>
      <c r="E44" s="118"/>
      <c r="F44" s="118"/>
      <c r="G44" s="118"/>
      <c r="H44" s="118"/>
      <c r="I44" s="118"/>
    </row>
    <row r="45" spans="1:58">
      <c r="A45" s="118"/>
      <c r="B45" s="118"/>
      <c r="C45" s="118"/>
      <c r="D45" s="118"/>
      <c r="E45" s="118"/>
      <c r="F45" s="118"/>
      <c r="G45" s="118"/>
      <c r="H45" s="118"/>
      <c r="I45" s="118"/>
    </row>
    <row r="46" spans="1:58" s="12" customFormat="1" ht="15.5">
      <c r="A46" s="123" t="s">
        <v>143</v>
      </c>
      <c r="B46" s="129"/>
      <c r="C46" s="129"/>
      <c r="D46" s="129"/>
      <c r="E46" s="129"/>
      <c r="F46" s="129"/>
      <c r="G46" s="129"/>
      <c r="H46" s="129"/>
      <c r="I46" s="129"/>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row>
    <row r="47" spans="1:58">
      <c r="A47" s="118"/>
      <c r="B47" s="118"/>
      <c r="C47" s="118"/>
      <c r="D47" s="118"/>
      <c r="E47" s="118"/>
      <c r="F47" s="118"/>
      <c r="G47" s="118"/>
      <c r="H47" s="118"/>
      <c r="I47" s="118"/>
    </row>
    <row r="48" spans="1:58">
      <c r="A48" s="118"/>
      <c r="B48" s="118"/>
      <c r="C48" s="118"/>
      <c r="D48" s="118"/>
      <c r="E48" s="118"/>
      <c r="F48" s="118"/>
      <c r="G48" s="118"/>
      <c r="H48" s="118"/>
      <c r="I48" s="118"/>
    </row>
    <row r="49" spans="1:9">
      <c r="A49" s="118"/>
      <c r="B49" s="118"/>
      <c r="C49" s="118"/>
      <c r="D49" s="118"/>
      <c r="E49" s="118"/>
      <c r="F49" s="118"/>
      <c r="G49" s="118"/>
      <c r="H49" s="118"/>
      <c r="I49" s="118"/>
    </row>
    <row r="50" spans="1:9" ht="13">
      <c r="A50" s="130" t="s">
        <v>136</v>
      </c>
      <c r="B50" s="118"/>
      <c r="C50" s="118"/>
      <c r="D50" s="118"/>
      <c r="E50" s="118"/>
      <c r="F50" s="118"/>
      <c r="G50" s="118"/>
      <c r="H50" s="118"/>
      <c r="I50" s="118"/>
    </row>
    <row r="51" spans="1:9">
      <c r="A51" s="118" t="s">
        <v>144</v>
      </c>
      <c r="B51" s="118"/>
      <c r="C51" s="118"/>
      <c r="D51" s="118"/>
      <c r="E51" s="118"/>
      <c r="F51" s="118"/>
      <c r="G51" s="118"/>
      <c r="H51" s="118"/>
      <c r="I51" s="118"/>
    </row>
    <row r="52" spans="1:9">
      <c r="A52" s="118" t="s">
        <v>145</v>
      </c>
      <c r="B52" s="118"/>
      <c r="C52" s="118"/>
      <c r="D52" s="118"/>
      <c r="E52" s="118"/>
      <c r="F52" s="118"/>
      <c r="G52" s="118"/>
      <c r="H52" s="118"/>
      <c r="I52" s="118"/>
    </row>
    <row r="53" spans="1:9">
      <c r="A53" s="118"/>
      <c r="B53" s="118"/>
      <c r="C53" s="118"/>
      <c r="D53" s="118"/>
      <c r="E53" s="118"/>
      <c r="F53" s="118"/>
      <c r="G53" s="118"/>
      <c r="H53" s="118"/>
      <c r="I53" s="118"/>
    </row>
    <row r="54" spans="1:9">
      <c r="A54" s="118"/>
      <c r="B54" s="118"/>
      <c r="C54" s="118"/>
      <c r="D54" s="118"/>
      <c r="E54" s="118"/>
      <c r="F54" s="118"/>
      <c r="G54" s="118"/>
      <c r="H54" s="118"/>
      <c r="I54" s="118"/>
    </row>
    <row r="55" spans="1:9" s="132" customFormat="1"/>
    <row r="56" spans="1:9" s="132" customFormat="1"/>
    <row r="57" spans="1:9" s="132" customFormat="1"/>
    <row r="58" spans="1:9" s="132" customFormat="1"/>
    <row r="59" spans="1:9" s="132" customFormat="1"/>
    <row r="60" spans="1:9" s="132" customFormat="1"/>
    <row r="61" spans="1:9" s="132" customFormat="1"/>
    <row r="62" spans="1:9" s="132" customFormat="1"/>
    <row r="63" spans="1:9" s="132" customFormat="1"/>
    <row r="64" spans="1:9" s="132" customFormat="1"/>
    <row r="65" s="132" customFormat="1"/>
    <row r="66" s="132" customFormat="1"/>
    <row r="67" s="132" customFormat="1"/>
    <row r="68" s="132" customFormat="1"/>
    <row r="69" s="132" customFormat="1"/>
    <row r="70" s="132" customFormat="1"/>
    <row r="71" s="132" customFormat="1"/>
    <row r="72" s="132" customFormat="1"/>
    <row r="73" s="132" customFormat="1"/>
    <row r="74" s="132" customFormat="1"/>
    <row r="75" s="132" customFormat="1"/>
    <row r="76" s="132" customFormat="1"/>
    <row r="77" s="132" customFormat="1"/>
    <row r="78" s="132" customFormat="1"/>
    <row r="79" s="132" customFormat="1"/>
    <row r="80" s="132" customFormat="1"/>
    <row r="81" s="132" customFormat="1"/>
    <row r="82" s="132" customFormat="1"/>
    <row r="83" s="132" customFormat="1"/>
    <row r="84" s="132" customFormat="1"/>
    <row r="85" s="132" customFormat="1"/>
    <row r="86" s="132" customFormat="1"/>
    <row r="87" s="132" customFormat="1"/>
    <row r="88" s="132" customFormat="1"/>
    <row r="89" s="132" customFormat="1"/>
    <row r="90" s="132" customFormat="1"/>
    <row r="91" s="132" customFormat="1"/>
    <row r="92" s="132" customFormat="1"/>
    <row r="93" s="132" customFormat="1"/>
    <row r="94" s="132" customFormat="1"/>
    <row r="95" s="132" customFormat="1"/>
    <row r="96" s="132" customFormat="1"/>
    <row r="97" s="132" customFormat="1"/>
    <row r="98" s="132" customFormat="1"/>
    <row r="99" s="132" customFormat="1"/>
    <row r="100" s="132" customFormat="1"/>
    <row r="101" s="132" customFormat="1"/>
    <row r="102" s="132" customFormat="1"/>
    <row r="103" s="132" customFormat="1"/>
    <row r="104" s="132" customFormat="1"/>
    <row r="105" s="132" customFormat="1"/>
    <row r="106" s="132" customFormat="1"/>
    <row r="107" s="132" customFormat="1"/>
    <row r="108" s="132" customFormat="1"/>
  </sheetData>
  <mergeCells count="1">
    <mergeCell ref="A20:G26"/>
  </mergeCells>
  <hyperlinks>
    <hyperlink ref="A35" r:id="rId1" xr:uid="{F34895BE-5229-4D99-B15C-E78F467700E5}"/>
    <hyperlink ref="A27" r:id="rId2" display="https://www.bfe.admin.ch/bfe/de/home/versorgung/statistik-und-geodaten/energiestatistiken/teilstatistiken.html/" xr:uid="{7CCF0370-E585-4360-907B-C5B28EE0FCE9}"/>
  </hyperlinks>
  <pageMargins left="0.70866141732283472" right="0.70866141732283472" top="0.78740157480314965" bottom="0.78740157480314965" header="0.31496062992125984" footer="0.31496062992125984"/>
  <pageSetup paperSize="9" scale="87" fitToHeight="0" orientation="portrait" r:id="rId3"/>
  <headerFooter alignWithMargins="0"/>
  <customProperties>
    <customPr name="EpmWorksheetKeyString_GUID" r:id="rId4"/>
  </customProperties>
  <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5">
    <pageSetUpPr fitToPage="1"/>
  </sheetPr>
  <dimension ref="A1:AL36"/>
  <sheetViews>
    <sheetView topLeftCell="C1" zoomScaleNormal="100" workbookViewId="0">
      <selection activeCell="D5" sqref="D5:AL29"/>
    </sheetView>
  </sheetViews>
  <sheetFormatPr baseColWidth="10" defaultColWidth="11.453125" defaultRowHeight="11.5"/>
  <cols>
    <col min="1" max="1" width="5.1796875" style="3" customWidth="1"/>
    <col min="2" max="2" width="35" style="3" customWidth="1"/>
    <col min="3" max="3" width="6.1796875" style="3" bestFit="1" customWidth="1"/>
    <col min="4" max="11" width="8.453125" style="3" bestFit="1" customWidth="1"/>
    <col min="12" max="12" width="8.453125" style="3" customWidth="1"/>
    <col min="13" max="19" width="8.453125" style="3" bestFit="1" customWidth="1"/>
    <col min="20" max="35" width="9.453125" style="3" bestFit="1" customWidth="1"/>
    <col min="36" max="36" width="9.453125" style="3" customWidth="1"/>
    <col min="37" max="38" width="9.453125" style="3" bestFit="1" customWidth="1"/>
    <col min="39" max="16384" width="11.453125" style="3"/>
  </cols>
  <sheetData>
    <row r="1" spans="1:38" ht="18.75" customHeight="1">
      <c r="A1" s="35" t="str">
        <f>'1'!A1</f>
        <v>Schweizerische Holzenergiestatistik EJ 2024</v>
      </c>
    </row>
    <row r="2" spans="1:38" ht="18.75" customHeight="1">
      <c r="A2" s="34" t="str">
        <f>CONCATENATE(Übersicht!B13,": ",Übersicht!C13)</f>
        <v>Tabelle 4.2: Bruttoenergieverbrauch Holz, witterungsbereinigt</v>
      </c>
    </row>
    <row r="3" spans="1:38" ht="18.75" customHeight="1">
      <c r="A3" s="38"/>
    </row>
    <row r="4" spans="1:38" ht="18.75" customHeight="1">
      <c r="A4" s="24" t="s">
        <v>0</v>
      </c>
      <c r="B4" s="24" t="s">
        <v>1</v>
      </c>
      <c r="C4" s="24" t="s">
        <v>129</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c r="AL4" s="24">
        <v>2024</v>
      </c>
    </row>
    <row r="5" spans="1:38" ht="14.15" customHeight="1">
      <c r="A5" s="16">
        <v>1</v>
      </c>
      <c r="B5" s="17" t="s">
        <v>2</v>
      </c>
      <c r="C5" s="17" t="s">
        <v>124</v>
      </c>
      <c r="D5" s="15">
        <v>65694</v>
      </c>
      <c r="E5" s="15">
        <v>70124</v>
      </c>
      <c r="F5" s="15">
        <v>73123</v>
      </c>
      <c r="G5" s="15">
        <v>74721</v>
      </c>
      <c r="H5" s="15">
        <v>75404</v>
      </c>
      <c r="I5" s="15">
        <v>75306</v>
      </c>
      <c r="J5" s="15">
        <v>72836</v>
      </c>
      <c r="K5" s="15">
        <v>69795</v>
      </c>
      <c r="L5" s="15">
        <v>66154</v>
      </c>
      <c r="M5" s="15">
        <v>62758</v>
      </c>
      <c r="N5" s="15">
        <v>59069</v>
      </c>
      <c r="O5" s="15">
        <v>57168</v>
      </c>
      <c r="P5" s="15">
        <v>56085</v>
      </c>
      <c r="Q5" s="15">
        <v>53909</v>
      </c>
      <c r="R5" s="15">
        <v>51665</v>
      </c>
      <c r="S5" s="15">
        <v>49919</v>
      </c>
      <c r="T5" s="15">
        <v>49833</v>
      </c>
      <c r="U5" s="15">
        <v>49997</v>
      </c>
      <c r="V5" s="15">
        <v>47764</v>
      </c>
      <c r="W5" s="15">
        <v>42014</v>
      </c>
      <c r="X5" s="15">
        <v>32783</v>
      </c>
      <c r="Y5" s="15">
        <v>28182</v>
      </c>
      <c r="Z5" s="15">
        <v>24694</v>
      </c>
      <c r="AA5" s="15">
        <v>22410</v>
      </c>
      <c r="AB5" s="15">
        <v>20882</v>
      </c>
      <c r="AC5" s="15">
        <v>19962</v>
      </c>
      <c r="AD5" s="15">
        <v>20016</v>
      </c>
      <c r="AE5" s="15">
        <v>20053</v>
      </c>
      <c r="AF5" s="15">
        <v>20083</v>
      </c>
      <c r="AG5" s="15">
        <v>19746</v>
      </c>
      <c r="AH5" s="15">
        <v>19603</v>
      </c>
      <c r="AI5" s="15">
        <v>17151</v>
      </c>
      <c r="AJ5" s="15">
        <v>14416</v>
      </c>
      <c r="AK5" s="15">
        <v>11808</v>
      </c>
      <c r="AL5" s="15">
        <v>9052</v>
      </c>
    </row>
    <row r="6" spans="1:38" ht="14.15" customHeight="1">
      <c r="A6" s="16">
        <v>2</v>
      </c>
      <c r="B6" s="17" t="s">
        <v>3</v>
      </c>
      <c r="C6" s="17" t="s">
        <v>124</v>
      </c>
      <c r="D6" s="15">
        <v>74909</v>
      </c>
      <c r="E6" s="15">
        <v>92958</v>
      </c>
      <c r="F6" s="15">
        <v>109907</v>
      </c>
      <c r="G6" s="15">
        <v>124564</v>
      </c>
      <c r="H6" s="15">
        <v>137947</v>
      </c>
      <c r="I6" s="15">
        <v>151883</v>
      </c>
      <c r="J6" s="15">
        <v>168895</v>
      </c>
      <c r="K6" s="15">
        <v>186074</v>
      </c>
      <c r="L6" s="15">
        <v>203281</v>
      </c>
      <c r="M6" s="15">
        <v>217941</v>
      </c>
      <c r="N6" s="15">
        <v>231512</v>
      </c>
      <c r="O6" s="15">
        <v>239695</v>
      </c>
      <c r="P6" s="15">
        <v>247241</v>
      </c>
      <c r="Q6" s="15">
        <v>253387</v>
      </c>
      <c r="R6" s="15">
        <v>258649</v>
      </c>
      <c r="S6" s="15">
        <v>263481</v>
      </c>
      <c r="T6" s="15">
        <v>278487</v>
      </c>
      <c r="U6" s="15">
        <v>291894</v>
      </c>
      <c r="V6" s="15">
        <v>306615</v>
      </c>
      <c r="W6" s="15">
        <v>321640</v>
      </c>
      <c r="X6" s="15">
        <v>321571</v>
      </c>
      <c r="Y6" s="15">
        <v>315419</v>
      </c>
      <c r="Z6" s="15">
        <v>310296</v>
      </c>
      <c r="AA6" s="15">
        <v>307399</v>
      </c>
      <c r="AB6" s="15">
        <v>301047</v>
      </c>
      <c r="AC6" s="15">
        <v>290052</v>
      </c>
      <c r="AD6" s="15">
        <v>275061</v>
      </c>
      <c r="AE6" s="15">
        <v>260096</v>
      </c>
      <c r="AF6" s="15">
        <v>245046</v>
      </c>
      <c r="AG6" s="15">
        <v>232653</v>
      </c>
      <c r="AH6" s="15">
        <v>220872</v>
      </c>
      <c r="AI6" s="15">
        <v>211090</v>
      </c>
      <c r="AJ6" s="15">
        <v>202011</v>
      </c>
      <c r="AK6" s="15">
        <v>192733</v>
      </c>
      <c r="AL6" s="15">
        <v>182529</v>
      </c>
    </row>
    <row r="7" spans="1:38" ht="14.15" customHeight="1">
      <c r="A7" s="16">
        <v>3</v>
      </c>
      <c r="B7" s="17" t="s">
        <v>4</v>
      </c>
      <c r="C7" s="17" t="s">
        <v>124</v>
      </c>
      <c r="D7" s="15">
        <v>331809</v>
      </c>
      <c r="E7" s="15">
        <v>368122</v>
      </c>
      <c r="F7" s="15">
        <v>401724</v>
      </c>
      <c r="G7" s="15">
        <v>426746</v>
      </c>
      <c r="H7" s="15">
        <v>460475</v>
      </c>
      <c r="I7" s="15">
        <v>492912</v>
      </c>
      <c r="J7" s="15">
        <v>522798</v>
      </c>
      <c r="K7" s="15">
        <v>561114</v>
      </c>
      <c r="L7" s="15">
        <v>603012</v>
      </c>
      <c r="M7" s="15">
        <v>633758</v>
      </c>
      <c r="N7" s="15">
        <v>649508</v>
      </c>
      <c r="O7" s="15">
        <v>637195</v>
      </c>
      <c r="P7" s="15">
        <v>665838</v>
      </c>
      <c r="Q7" s="15">
        <v>700799</v>
      </c>
      <c r="R7" s="15">
        <v>731673</v>
      </c>
      <c r="S7" s="15">
        <v>771296</v>
      </c>
      <c r="T7" s="15">
        <v>831944</v>
      </c>
      <c r="U7" s="15">
        <v>887059</v>
      </c>
      <c r="V7" s="15">
        <v>942997</v>
      </c>
      <c r="W7" s="15">
        <v>997062</v>
      </c>
      <c r="X7" s="15">
        <v>1029769</v>
      </c>
      <c r="Y7" s="15">
        <v>1032802</v>
      </c>
      <c r="Z7" s="15">
        <v>1038303</v>
      </c>
      <c r="AA7" s="15">
        <v>1052323</v>
      </c>
      <c r="AB7" s="15">
        <v>1049935</v>
      </c>
      <c r="AC7" s="15">
        <v>1047446</v>
      </c>
      <c r="AD7" s="15">
        <v>1043904</v>
      </c>
      <c r="AE7" s="15">
        <v>1031620</v>
      </c>
      <c r="AF7" s="15">
        <v>1011073</v>
      </c>
      <c r="AG7" s="15">
        <v>982359</v>
      </c>
      <c r="AH7" s="15">
        <v>962461</v>
      </c>
      <c r="AI7" s="15">
        <v>927948</v>
      </c>
      <c r="AJ7" s="15">
        <v>899865</v>
      </c>
      <c r="AK7" s="15">
        <v>870241</v>
      </c>
      <c r="AL7" s="15">
        <v>842895</v>
      </c>
    </row>
    <row r="8" spans="1:38" ht="14.15" customHeight="1">
      <c r="A8" s="16" t="s">
        <v>27</v>
      </c>
      <c r="B8" s="17" t="s">
        <v>5</v>
      </c>
      <c r="C8" s="17" t="s">
        <v>124</v>
      </c>
      <c r="D8" s="15">
        <v>530676</v>
      </c>
      <c r="E8" s="15">
        <v>519656</v>
      </c>
      <c r="F8" s="15">
        <v>506999</v>
      </c>
      <c r="G8" s="15">
        <v>494961</v>
      </c>
      <c r="H8" s="15">
        <v>480638</v>
      </c>
      <c r="I8" s="15">
        <v>432343</v>
      </c>
      <c r="J8" s="15">
        <v>425031</v>
      </c>
      <c r="K8" s="15">
        <v>406889</v>
      </c>
      <c r="L8" s="15">
        <v>372427</v>
      </c>
      <c r="M8" s="15">
        <v>339677</v>
      </c>
      <c r="N8" s="15">
        <v>305945</v>
      </c>
      <c r="O8" s="15">
        <v>250540</v>
      </c>
      <c r="P8" s="15">
        <v>218863</v>
      </c>
      <c r="Q8" s="15">
        <v>198226</v>
      </c>
      <c r="R8" s="15">
        <v>179566</v>
      </c>
      <c r="S8" s="15">
        <v>161452</v>
      </c>
      <c r="T8" s="15">
        <v>144019</v>
      </c>
      <c r="U8" s="15">
        <v>125058</v>
      </c>
      <c r="V8" s="15">
        <v>102976</v>
      </c>
      <c r="W8" s="15">
        <v>85116</v>
      </c>
      <c r="X8" s="15">
        <v>67466</v>
      </c>
      <c r="Y8" s="15">
        <v>60138</v>
      </c>
      <c r="Z8" s="15">
        <v>53988</v>
      </c>
      <c r="AA8" s="15">
        <v>47462</v>
      </c>
      <c r="AB8" s="15">
        <v>40816</v>
      </c>
      <c r="AC8" s="15">
        <v>35076</v>
      </c>
      <c r="AD8" s="15">
        <v>30090</v>
      </c>
      <c r="AE8" s="15">
        <v>24356</v>
      </c>
      <c r="AF8" s="15">
        <v>23760</v>
      </c>
      <c r="AG8" s="15">
        <v>23400</v>
      </c>
      <c r="AH8" s="15">
        <v>21780</v>
      </c>
      <c r="AI8" s="15">
        <v>21720</v>
      </c>
      <c r="AJ8" s="15">
        <v>23379</v>
      </c>
      <c r="AK8" s="15">
        <v>24462</v>
      </c>
      <c r="AL8" s="15">
        <v>25197</v>
      </c>
    </row>
    <row r="9" spans="1:38" ht="14.15" customHeight="1">
      <c r="A9" s="16" t="s">
        <v>26</v>
      </c>
      <c r="B9" s="17" t="s">
        <v>112</v>
      </c>
      <c r="C9" s="17" t="s">
        <v>124</v>
      </c>
      <c r="D9" s="15">
        <v>0</v>
      </c>
      <c r="E9" s="15">
        <v>0</v>
      </c>
      <c r="F9" s="15">
        <v>0</v>
      </c>
      <c r="G9" s="15">
        <v>0</v>
      </c>
      <c r="H9" s="15">
        <v>0</v>
      </c>
      <c r="I9" s="15">
        <v>0</v>
      </c>
      <c r="J9" s="15">
        <v>0</v>
      </c>
      <c r="K9" s="15">
        <v>0</v>
      </c>
      <c r="L9" s="15">
        <v>646</v>
      </c>
      <c r="M9" s="15">
        <v>1078</v>
      </c>
      <c r="N9" s="15">
        <v>1988</v>
      </c>
      <c r="O9" s="15">
        <v>3342</v>
      </c>
      <c r="P9" s="15">
        <v>5766</v>
      </c>
      <c r="Q9" s="15">
        <v>7740</v>
      </c>
      <c r="R9" s="15">
        <v>10203</v>
      </c>
      <c r="S9" s="15">
        <v>13165</v>
      </c>
      <c r="T9" s="15">
        <v>18846</v>
      </c>
      <c r="U9" s="15">
        <v>23834</v>
      </c>
      <c r="V9" s="15">
        <v>29271</v>
      </c>
      <c r="W9" s="15">
        <v>34611</v>
      </c>
      <c r="X9" s="15">
        <v>39985</v>
      </c>
      <c r="Y9" s="15">
        <v>43890</v>
      </c>
      <c r="Z9" s="15">
        <v>47796</v>
      </c>
      <c r="AA9" s="15">
        <v>51039</v>
      </c>
      <c r="AB9" s="15">
        <v>53934</v>
      </c>
      <c r="AC9" s="15">
        <v>56391</v>
      </c>
      <c r="AD9" s="15">
        <v>58085</v>
      </c>
      <c r="AE9" s="15">
        <v>58897</v>
      </c>
      <c r="AF9" s="15">
        <v>60126</v>
      </c>
      <c r="AG9" s="15">
        <v>59239</v>
      </c>
      <c r="AH9" s="15">
        <v>59480</v>
      </c>
      <c r="AI9" s="15">
        <v>57857</v>
      </c>
      <c r="AJ9" s="15">
        <v>57689</v>
      </c>
      <c r="AK9" s="15">
        <v>57489</v>
      </c>
      <c r="AL9" s="15">
        <v>58035</v>
      </c>
    </row>
    <row r="10" spans="1:38" ht="14.15" customHeight="1">
      <c r="A10" s="16">
        <v>5</v>
      </c>
      <c r="B10" s="17" t="s">
        <v>6</v>
      </c>
      <c r="C10" s="17" t="s">
        <v>124</v>
      </c>
      <c r="D10" s="15">
        <v>1172021</v>
      </c>
      <c r="E10" s="15">
        <v>1120253</v>
      </c>
      <c r="F10" s="15">
        <v>1067813</v>
      </c>
      <c r="G10" s="15">
        <v>1015426</v>
      </c>
      <c r="H10" s="15">
        <v>964230</v>
      </c>
      <c r="I10" s="15">
        <v>919181</v>
      </c>
      <c r="J10" s="15">
        <v>887173</v>
      </c>
      <c r="K10" s="15">
        <v>856843</v>
      </c>
      <c r="L10" s="15">
        <v>824766</v>
      </c>
      <c r="M10" s="15">
        <v>802237</v>
      </c>
      <c r="N10" s="15">
        <v>774431</v>
      </c>
      <c r="O10" s="15">
        <v>775611</v>
      </c>
      <c r="P10" s="15">
        <v>774492</v>
      </c>
      <c r="Q10" s="15">
        <v>770005</v>
      </c>
      <c r="R10" s="15">
        <v>760876</v>
      </c>
      <c r="S10" s="15">
        <v>749273</v>
      </c>
      <c r="T10" s="15">
        <v>761489</v>
      </c>
      <c r="U10" s="15">
        <v>768950</v>
      </c>
      <c r="V10" s="15">
        <v>785821</v>
      </c>
      <c r="W10" s="15">
        <v>812736</v>
      </c>
      <c r="X10" s="15">
        <v>842932</v>
      </c>
      <c r="Y10" s="15">
        <v>856375</v>
      </c>
      <c r="Z10" s="15">
        <v>876988</v>
      </c>
      <c r="AA10" s="15">
        <v>900299</v>
      </c>
      <c r="AB10" s="15">
        <v>923940</v>
      </c>
      <c r="AC10" s="15">
        <v>941651</v>
      </c>
      <c r="AD10" s="15">
        <v>948694</v>
      </c>
      <c r="AE10" s="15">
        <v>952110</v>
      </c>
      <c r="AF10" s="15">
        <v>956561</v>
      </c>
      <c r="AG10" s="15">
        <v>959439</v>
      </c>
      <c r="AH10" s="15">
        <v>963871</v>
      </c>
      <c r="AI10" s="15">
        <v>970143</v>
      </c>
      <c r="AJ10" s="15">
        <v>976076</v>
      </c>
      <c r="AK10" s="15">
        <v>989160</v>
      </c>
      <c r="AL10" s="15">
        <v>1001458</v>
      </c>
    </row>
    <row r="11" spans="1:38" ht="14.15" customHeight="1">
      <c r="A11" s="16">
        <v>6</v>
      </c>
      <c r="B11" s="17" t="s">
        <v>7</v>
      </c>
      <c r="C11" s="17" t="s">
        <v>124</v>
      </c>
      <c r="D11" s="15">
        <v>1124018</v>
      </c>
      <c r="E11" s="15">
        <v>1066820</v>
      </c>
      <c r="F11" s="15">
        <v>999705</v>
      </c>
      <c r="G11" s="15">
        <v>927870</v>
      </c>
      <c r="H11" s="15">
        <v>861578</v>
      </c>
      <c r="I11" s="15">
        <v>791122</v>
      </c>
      <c r="J11" s="15">
        <v>737582</v>
      </c>
      <c r="K11" s="15">
        <v>668200</v>
      </c>
      <c r="L11" s="15">
        <v>598907</v>
      </c>
      <c r="M11" s="15">
        <v>536456</v>
      </c>
      <c r="N11" s="15">
        <v>486109</v>
      </c>
      <c r="O11" s="15">
        <v>468492</v>
      </c>
      <c r="P11" s="15">
        <v>450570</v>
      </c>
      <c r="Q11" s="15">
        <v>432583</v>
      </c>
      <c r="R11" s="15">
        <v>411088</v>
      </c>
      <c r="S11" s="15">
        <v>394540</v>
      </c>
      <c r="T11" s="15">
        <v>355789</v>
      </c>
      <c r="U11" s="15">
        <v>320536</v>
      </c>
      <c r="V11" s="15">
        <v>288703</v>
      </c>
      <c r="W11" s="15">
        <v>260880</v>
      </c>
      <c r="X11" s="15">
        <v>226701</v>
      </c>
      <c r="Y11" s="15">
        <v>203811</v>
      </c>
      <c r="Z11" s="15">
        <v>197953</v>
      </c>
      <c r="AA11" s="15">
        <v>187203</v>
      </c>
      <c r="AB11" s="15">
        <v>175042</v>
      </c>
      <c r="AC11" s="15">
        <v>165863</v>
      </c>
      <c r="AD11" s="15">
        <v>152073</v>
      </c>
      <c r="AE11" s="15">
        <v>140957</v>
      </c>
      <c r="AF11" s="15">
        <v>131713</v>
      </c>
      <c r="AG11" s="15">
        <v>124273</v>
      </c>
      <c r="AH11" s="15">
        <v>117136</v>
      </c>
      <c r="AI11" s="15">
        <v>112278</v>
      </c>
      <c r="AJ11" s="15">
        <v>109553</v>
      </c>
      <c r="AK11" s="15">
        <v>99863</v>
      </c>
      <c r="AL11" s="15">
        <v>95836</v>
      </c>
    </row>
    <row r="12" spans="1:38" ht="14.15" customHeight="1">
      <c r="A12" s="31">
        <v>7</v>
      </c>
      <c r="B12" s="33" t="s">
        <v>8</v>
      </c>
      <c r="C12" s="33" t="s">
        <v>124</v>
      </c>
      <c r="D12" s="32">
        <v>1346010</v>
      </c>
      <c r="E12" s="32">
        <v>1316403</v>
      </c>
      <c r="F12" s="32">
        <v>1280673</v>
      </c>
      <c r="G12" s="32">
        <v>1244636</v>
      </c>
      <c r="H12" s="32">
        <v>1207579</v>
      </c>
      <c r="I12" s="32">
        <v>1163475</v>
      </c>
      <c r="J12" s="32">
        <v>1119014</v>
      </c>
      <c r="K12" s="32">
        <v>1075669</v>
      </c>
      <c r="L12" s="32">
        <v>1030696</v>
      </c>
      <c r="M12" s="32">
        <v>987961</v>
      </c>
      <c r="N12" s="32">
        <v>943654</v>
      </c>
      <c r="O12" s="32">
        <v>900737</v>
      </c>
      <c r="P12" s="32">
        <v>855176</v>
      </c>
      <c r="Q12" s="32">
        <v>810103</v>
      </c>
      <c r="R12" s="32">
        <v>763624</v>
      </c>
      <c r="S12" s="32">
        <v>716979</v>
      </c>
      <c r="T12" s="32">
        <v>660776</v>
      </c>
      <c r="U12" s="32">
        <v>588788</v>
      </c>
      <c r="V12" s="32">
        <v>533112</v>
      </c>
      <c r="W12" s="32">
        <v>481236</v>
      </c>
      <c r="X12" s="32">
        <v>396665</v>
      </c>
      <c r="Y12" s="32">
        <v>322911</v>
      </c>
      <c r="Z12" s="32">
        <v>261022</v>
      </c>
      <c r="AA12" s="32">
        <v>202789</v>
      </c>
      <c r="AB12" s="32">
        <v>156254</v>
      </c>
      <c r="AC12" s="32">
        <v>147043</v>
      </c>
      <c r="AD12" s="32">
        <v>138130</v>
      </c>
      <c r="AE12" s="32">
        <v>130098</v>
      </c>
      <c r="AF12" s="32">
        <v>123999</v>
      </c>
      <c r="AG12" s="32">
        <v>117671</v>
      </c>
      <c r="AH12" s="32">
        <v>112858</v>
      </c>
      <c r="AI12" s="32">
        <v>106916</v>
      </c>
      <c r="AJ12" s="32">
        <v>104197</v>
      </c>
      <c r="AK12" s="32">
        <v>100980</v>
      </c>
      <c r="AL12" s="32">
        <v>97359</v>
      </c>
    </row>
    <row r="13" spans="1:38" ht="14.15" customHeight="1">
      <c r="A13" s="16">
        <v>8</v>
      </c>
      <c r="B13" s="17" t="s">
        <v>30</v>
      </c>
      <c r="C13" s="17" t="s">
        <v>124</v>
      </c>
      <c r="D13" s="15">
        <v>1509672</v>
      </c>
      <c r="E13" s="15">
        <v>1540054</v>
      </c>
      <c r="F13" s="15">
        <v>1544922</v>
      </c>
      <c r="G13" s="15">
        <v>1543066</v>
      </c>
      <c r="H13" s="15">
        <v>1535714</v>
      </c>
      <c r="I13" s="15">
        <v>1504565</v>
      </c>
      <c r="J13" s="15">
        <v>1509197</v>
      </c>
      <c r="K13" s="15">
        <v>1506177</v>
      </c>
      <c r="L13" s="15">
        <v>1492923</v>
      </c>
      <c r="M13" s="15">
        <v>1472771</v>
      </c>
      <c r="N13" s="15">
        <v>1466163</v>
      </c>
      <c r="O13" s="15">
        <v>1470935</v>
      </c>
      <c r="P13" s="15">
        <v>1462235</v>
      </c>
      <c r="Q13" s="15">
        <v>1435912</v>
      </c>
      <c r="R13" s="15">
        <v>1410707</v>
      </c>
      <c r="S13" s="15">
        <v>1380611</v>
      </c>
      <c r="T13" s="15">
        <v>1354733</v>
      </c>
      <c r="U13" s="15">
        <v>1324836</v>
      </c>
      <c r="V13" s="15">
        <v>1305619</v>
      </c>
      <c r="W13" s="15">
        <v>1278420</v>
      </c>
      <c r="X13" s="15">
        <v>1191717</v>
      </c>
      <c r="Y13" s="15">
        <v>1080161</v>
      </c>
      <c r="Z13" s="15">
        <v>1005332</v>
      </c>
      <c r="AA13" s="15">
        <v>936504</v>
      </c>
      <c r="AB13" s="15">
        <v>846130</v>
      </c>
      <c r="AC13" s="15">
        <v>819266</v>
      </c>
      <c r="AD13" s="15">
        <v>787472</v>
      </c>
      <c r="AE13" s="15">
        <v>761449</v>
      </c>
      <c r="AF13" s="15">
        <v>741401</v>
      </c>
      <c r="AG13" s="15">
        <v>729839</v>
      </c>
      <c r="AH13" s="15">
        <v>699960</v>
      </c>
      <c r="AI13" s="15">
        <v>659281</v>
      </c>
      <c r="AJ13" s="15">
        <v>631067</v>
      </c>
      <c r="AK13" s="15">
        <v>617850</v>
      </c>
      <c r="AL13" s="15">
        <v>596234</v>
      </c>
    </row>
    <row r="14" spans="1:38" ht="14.15" customHeight="1">
      <c r="A14" s="16">
        <v>9</v>
      </c>
      <c r="B14" s="17" t="s">
        <v>31</v>
      </c>
      <c r="C14" s="17" t="s">
        <v>124</v>
      </c>
      <c r="D14" s="15">
        <v>25269</v>
      </c>
      <c r="E14" s="15">
        <v>27408</v>
      </c>
      <c r="F14" s="15">
        <v>30918</v>
      </c>
      <c r="G14" s="15">
        <v>35765</v>
      </c>
      <c r="H14" s="15">
        <v>41647</v>
      </c>
      <c r="I14" s="15">
        <v>48466</v>
      </c>
      <c r="J14" s="15">
        <v>54482</v>
      </c>
      <c r="K14" s="15">
        <v>59429</v>
      </c>
      <c r="L14" s="15">
        <v>63708</v>
      </c>
      <c r="M14" s="15">
        <v>67752</v>
      </c>
      <c r="N14" s="15">
        <v>73033</v>
      </c>
      <c r="O14" s="15">
        <v>81323</v>
      </c>
      <c r="P14" s="15">
        <v>87072</v>
      </c>
      <c r="Q14" s="15">
        <v>91283</v>
      </c>
      <c r="R14" s="15">
        <v>95862</v>
      </c>
      <c r="S14" s="15">
        <v>99873</v>
      </c>
      <c r="T14" s="15">
        <v>103049</v>
      </c>
      <c r="U14" s="15">
        <v>105589</v>
      </c>
      <c r="V14" s="15">
        <v>109165</v>
      </c>
      <c r="W14" s="15">
        <v>110870</v>
      </c>
      <c r="X14" s="15">
        <v>112374</v>
      </c>
      <c r="Y14" s="15">
        <v>112673</v>
      </c>
      <c r="Z14" s="15">
        <v>112472</v>
      </c>
      <c r="AA14" s="15">
        <v>110200</v>
      </c>
      <c r="AB14" s="15">
        <v>107125</v>
      </c>
      <c r="AC14" s="15">
        <v>102412</v>
      </c>
      <c r="AD14" s="15">
        <v>97732</v>
      </c>
      <c r="AE14" s="15">
        <v>95225</v>
      </c>
      <c r="AF14" s="15">
        <v>93420</v>
      </c>
      <c r="AG14" s="15">
        <v>90713</v>
      </c>
      <c r="AH14" s="15">
        <v>85799</v>
      </c>
      <c r="AI14" s="15">
        <v>78479</v>
      </c>
      <c r="AJ14" s="15">
        <v>73198</v>
      </c>
      <c r="AK14" s="15">
        <v>69956</v>
      </c>
      <c r="AL14" s="15">
        <v>65644</v>
      </c>
    </row>
    <row r="15" spans="1:38" ht="14.15" customHeight="1">
      <c r="A15" s="16">
        <v>10</v>
      </c>
      <c r="B15" s="17" t="s">
        <v>9</v>
      </c>
      <c r="C15" s="17" t="s">
        <v>124</v>
      </c>
      <c r="D15" s="15">
        <v>567383</v>
      </c>
      <c r="E15" s="15">
        <v>566010</v>
      </c>
      <c r="F15" s="15">
        <v>556996</v>
      </c>
      <c r="G15" s="15">
        <v>542028</v>
      </c>
      <c r="H15" s="15">
        <v>522436</v>
      </c>
      <c r="I15" s="15">
        <v>496378</v>
      </c>
      <c r="J15" s="15">
        <v>464642</v>
      </c>
      <c r="K15" s="15">
        <v>430653</v>
      </c>
      <c r="L15" s="15">
        <v>390735</v>
      </c>
      <c r="M15" s="15">
        <v>344987</v>
      </c>
      <c r="N15" s="15">
        <v>293980</v>
      </c>
      <c r="O15" s="15">
        <v>238225</v>
      </c>
      <c r="P15" s="15">
        <v>199472</v>
      </c>
      <c r="Q15" s="15">
        <v>171052</v>
      </c>
      <c r="R15" s="15">
        <v>148367</v>
      </c>
      <c r="S15" s="15">
        <v>132551</v>
      </c>
      <c r="T15" s="15">
        <v>119401</v>
      </c>
      <c r="U15" s="15">
        <v>108348</v>
      </c>
      <c r="V15" s="15">
        <v>97822</v>
      </c>
      <c r="W15" s="15">
        <v>84337</v>
      </c>
      <c r="X15" s="15">
        <v>72413</v>
      </c>
      <c r="Y15" s="15">
        <v>62847</v>
      </c>
      <c r="Z15" s="15">
        <v>55487</v>
      </c>
      <c r="AA15" s="15">
        <v>48752</v>
      </c>
      <c r="AB15" s="15">
        <v>42146</v>
      </c>
      <c r="AC15" s="15">
        <v>36985</v>
      </c>
      <c r="AD15" s="15">
        <v>32611</v>
      </c>
      <c r="AE15" s="15">
        <v>26449</v>
      </c>
      <c r="AF15" s="15">
        <v>21402</v>
      </c>
      <c r="AG15" s="15">
        <v>17888</v>
      </c>
      <c r="AH15" s="15">
        <v>14388</v>
      </c>
      <c r="AI15" s="15">
        <v>11226</v>
      </c>
      <c r="AJ15" s="15">
        <v>9203</v>
      </c>
      <c r="AK15" s="15">
        <v>7246</v>
      </c>
      <c r="AL15" s="15">
        <v>5654</v>
      </c>
    </row>
    <row r="16" spans="1:38">
      <c r="A16" s="16" t="s">
        <v>29</v>
      </c>
      <c r="B16" s="17" t="s">
        <v>32</v>
      </c>
      <c r="C16" s="17" t="s">
        <v>124</v>
      </c>
      <c r="D16" s="15">
        <v>69103</v>
      </c>
      <c r="E16" s="15">
        <v>85330</v>
      </c>
      <c r="F16" s="15">
        <v>97973</v>
      </c>
      <c r="G16" s="15">
        <v>106159</v>
      </c>
      <c r="H16" s="15">
        <v>115551</v>
      </c>
      <c r="I16" s="15">
        <v>120889</v>
      </c>
      <c r="J16" s="15">
        <v>131799</v>
      </c>
      <c r="K16" s="15">
        <v>144067</v>
      </c>
      <c r="L16" s="15">
        <v>152340</v>
      </c>
      <c r="M16" s="15">
        <v>160991</v>
      </c>
      <c r="N16" s="15">
        <v>165792</v>
      </c>
      <c r="O16" s="15">
        <v>176389</v>
      </c>
      <c r="P16" s="15">
        <v>188688</v>
      </c>
      <c r="Q16" s="15">
        <v>198343</v>
      </c>
      <c r="R16" s="15">
        <v>199837</v>
      </c>
      <c r="S16" s="15">
        <v>208156</v>
      </c>
      <c r="T16" s="15">
        <v>219128</v>
      </c>
      <c r="U16" s="15">
        <v>226563</v>
      </c>
      <c r="V16" s="15">
        <v>240704</v>
      </c>
      <c r="W16" s="15">
        <v>251604</v>
      </c>
      <c r="X16" s="15">
        <v>267930</v>
      </c>
      <c r="Y16" s="15">
        <v>258478</v>
      </c>
      <c r="Z16" s="15">
        <v>253115</v>
      </c>
      <c r="AA16" s="15">
        <v>253947</v>
      </c>
      <c r="AB16" s="15">
        <v>249775</v>
      </c>
      <c r="AC16" s="15">
        <v>243718</v>
      </c>
      <c r="AD16" s="15">
        <v>233122</v>
      </c>
      <c r="AE16" s="15">
        <v>222998</v>
      </c>
      <c r="AF16" s="15">
        <v>214815</v>
      </c>
      <c r="AG16" s="15">
        <v>203363</v>
      </c>
      <c r="AH16" s="15">
        <v>189500</v>
      </c>
      <c r="AI16" s="15">
        <v>170213</v>
      </c>
      <c r="AJ16" s="15">
        <v>157558</v>
      </c>
      <c r="AK16" s="15">
        <v>151582</v>
      </c>
      <c r="AL16" s="15">
        <v>140572</v>
      </c>
    </row>
    <row r="17" spans="1:38" ht="13.5" customHeight="1">
      <c r="A17" s="16" t="s">
        <v>28</v>
      </c>
      <c r="B17" s="17" t="s">
        <v>111</v>
      </c>
      <c r="C17" s="17" t="s">
        <v>124</v>
      </c>
      <c r="D17" s="15">
        <v>0</v>
      </c>
      <c r="E17" s="15">
        <v>0</v>
      </c>
      <c r="F17" s="15">
        <v>0</v>
      </c>
      <c r="G17" s="15">
        <v>0</v>
      </c>
      <c r="H17" s="15">
        <v>0</v>
      </c>
      <c r="I17" s="15">
        <v>0</v>
      </c>
      <c r="J17" s="15">
        <v>0</v>
      </c>
      <c r="K17" s="15">
        <v>0</v>
      </c>
      <c r="L17" s="15">
        <v>2665</v>
      </c>
      <c r="M17" s="15">
        <v>6933</v>
      </c>
      <c r="N17" s="15">
        <v>16977</v>
      </c>
      <c r="O17" s="15">
        <v>39416</v>
      </c>
      <c r="P17" s="15">
        <v>67227</v>
      </c>
      <c r="Q17" s="15">
        <v>99202</v>
      </c>
      <c r="R17" s="15">
        <v>141119</v>
      </c>
      <c r="S17" s="15">
        <v>222185</v>
      </c>
      <c r="T17" s="15">
        <v>336840</v>
      </c>
      <c r="U17" s="15">
        <v>389814</v>
      </c>
      <c r="V17" s="15">
        <v>452114</v>
      </c>
      <c r="W17" s="15">
        <v>506930</v>
      </c>
      <c r="X17" s="15">
        <v>559080</v>
      </c>
      <c r="Y17" s="15">
        <v>587989</v>
      </c>
      <c r="Z17" s="15">
        <v>630203</v>
      </c>
      <c r="AA17" s="15">
        <v>673627</v>
      </c>
      <c r="AB17" s="15">
        <v>711607</v>
      </c>
      <c r="AC17" s="15">
        <v>738912</v>
      </c>
      <c r="AD17" s="15">
        <v>763167</v>
      </c>
      <c r="AE17" s="15">
        <v>788456</v>
      </c>
      <c r="AF17" s="15">
        <v>819688</v>
      </c>
      <c r="AG17" s="15">
        <v>847845</v>
      </c>
      <c r="AH17" s="15">
        <v>848354</v>
      </c>
      <c r="AI17" s="15">
        <v>851862</v>
      </c>
      <c r="AJ17" s="15">
        <v>942604</v>
      </c>
      <c r="AK17" s="15">
        <v>962406</v>
      </c>
      <c r="AL17" s="15">
        <v>974763</v>
      </c>
    </row>
    <row r="18" spans="1:38" ht="25.25" customHeight="1">
      <c r="A18" s="31" t="s">
        <v>35</v>
      </c>
      <c r="B18" s="33" t="s">
        <v>33</v>
      </c>
      <c r="C18" s="33" t="s">
        <v>124</v>
      </c>
      <c r="D18" s="32">
        <v>133881</v>
      </c>
      <c r="E18" s="32">
        <v>151243</v>
      </c>
      <c r="F18" s="32">
        <v>168041</v>
      </c>
      <c r="G18" s="32">
        <v>188050</v>
      </c>
      <c r="H18" s="32">
        <v>210905</v>
      </c>
      <c r="I18" s="32">
        <v>239319</v>
      </c>
      <c r="J18" s="32">
        <v>263011</v>
      </c>
      <c r="K18" s="32">
        <v>284777</v>
      </c>
      <c r="L18" s="32">
        <v>308306</v>
      </c>
      <c r="M18" s="32">
        <v>329184</v>
      </c>
      <c r="N18" s="32">
        <v>350353</v>
      </c>
      <c r="O18" s="32">
        <v>389608</v>
      </c>
      <c r="P18" s="32">
        <v>422580</v>
      </c>
      <c r="Q18" s="32">
        <v>448218</v>
      </c>
      <c r="R18" s="32">
        <v>478115</v>
      </c>
      <c r="S18" s="32">
        <v>514977</v>
      </c>
      <c r="T18" s="32">
        <v>575881</v>
      </c>
      <c r="U18" s="32">
        <v>618513</v>
      </c>
      <c r="V18" s="32">
        <v>656251</v>
      </c>
      <c r="W18" s="32">
        <v>686924</v>
      </c>
      <c r="X18" s="32">
        <v>726906</v>
      </c>
      <c r="Y18" s="32">
        <v>762670</v>
      </c>
      <c r="Z18" s="32">
        <v>810165</v>
      </c>
      <c r="AA18" s="32">
        <v>854106</v>
      </c>
      <c r="AB18" s="32">
        <v>895331</v>
      </c>
      <c r="AC18" s="32">
        <v>938552</v>
      </c>
      <c r="AD18" s="32">
        <v>976611</v>
      </c>
      <c r="AE18" s="32">
        <v>1010935</v>
      </c>
      <c r="AF18" s="32">
        <v>1042491</v>
      </c>
      <c r="AG18" s="32">
        <v>1063639</v>
      </c>
      <c r="AH18" s="32">
        <v>1089674</v>
      </c>
      <c r="AI18" s="32">
        <v>1128539</v>
      </c>
      <c r="AJ18" s="32">
        <v>1154746</v>
      </c>
      <c r="AK18" s="32">
        <v>1184178</v>
      </c>
      <c r="AL18" s="32">
        <v>1201934</v>
      </c>
    </row>
    <row r="19" spans="1:38" ht="13.5" customHeight="1">
      <c r="A19" s="16" t="s">
        <v>36</v>
      </c>
      <c r="B19" s="17" t="s">
        <v>113</v>
      </c>
      <c r="C19" s="17" t="s">
        <v>124</v>
      </c>
      <c r="D19" s="15">
        <v>0</v>
      </c>
      <c r="E19" s="15">
        <v>0</v>
      </c>
      <c r="F19" s="15">
        <v>0</v>
      </c>
      <c r="G19" s="15">
        <v>0</v>
      </c>
      <c r="H19" s="15">
        <v>0</v>
      </c>
      <c r="I19" s="15">
        <v>0</v>
      </c>
      <c r="J19" s="15">
        <v>0</v>
      </c>
      <c r="K19" s="15">
        <v>0</v>
      </c>
      <c r="L19" s="15">
        <v>0</v>
      </c>
      <c r="M19" s="15">
        <v>0</v>
      </c>
      <c r="N19" s="15">
        <v>1053</v>
      </c>
      <c r="O19" s="15">
        <v>4018</v>
      </c>
      <c r="P19" s="15">
        <v>5568</v>
      </c>
      <c r="Q19" s="15">
        <v>7878</v>
      </c>
      <c r="R19" s="15">
        <v>13948</v>
      </c>
      <c r="S19" s="15">
        <v>31514</v>
      </c>
      <c r="T19" s="15">
        <v>56046</v>
      </c>
      <c r="U19" s="15">
        <v>87268</v>
      </c>
      <c r="V19" s="15">
        <v>109200</v>
      </c>
      <c r="W19" s="15">
        <v>134254</v>
      </c>
      <c r="X19" s="15">
        <v>159635</v>
      </c>
      <c r="Y19" s="15">
        <v>189227</v>
      </c>
      <c r="Z19" s="15">
        <v>216703</v>
      </c>
      <c r="AA19" s="15">
        <v>245970</v>
      </c>
      <c r="AB19" s="15">
        <v>289481</v>
      </c>
      <c r="AC19" s="15">
        <v>337968</v>
      </c>
      <c r="AD19" s="15">
        <v>382134</v>
      </c>
      <c r="AE19" s="15">
        <v>435455</v>
      </c>
      <c r="AF19" s="15">
        <v>480637</v>
      </c>
      <c r="AG19" s="15">
        <v>518915</v>
      </c>
      <c r="AH19" s="15">
        <v>565146</v>
      </c>
      <c r="AI19" s="15">
        <v>626418</v>
      </c>
      <c r="AJ19" s="15">
        <v>692235</v>
      </c>
      <c r="AK19" s="15">
        <v>749346</v>
      </c>
      <c r="AL19" s="15">
        <v>789420</v>
      </c>
    </row>
    <row r="20" spans="1:38" ht="25.25" customHeight="1">
      <c r="A20" s="16">
        <v>13</v>
      </c>
      <c r="B20" s="17" t="s">
        <v>34</v>
      </c>
      <c r="C20" s="17" t="s">
        <v>124</v>
      </c>
      <c r="D20" s="15">
        <v>257059</v>
      </c>
      <c r="E20" s="15">
        <v>281785</v>
      </c>
      <c r="F20" s="15">
        <v>296521</v>
      </c>
      <c r="G20" s="15">
        <v>310227</v>
      </c>
      <c r="H20" s="15">
        <v>321301</v>
      </c>
      <c r="I20" s="15">
        <v>333157</v>
      </c>
      <c r="J20" s="15">
        <v>347325</v>
      </c>
      <c r="K20" s="15">
        <v>352731</v>
      </c>
      <c r="L20" s="15">
        <v>354529</v>
      </c>
      <c r="M20" s="15">
        <v>358363</v>
      </c>
      <c r="N20" s="15">
        <v>360341</v>
      </c>
      <c r="O20" s="15">
        <v>366640</v>
      </c>
      <c r="P20" s="15">
        <v>369339</v>
      </c>
      <c r="Q20" s="15">
        <v>371927</v>
      </c>
      <c r="R20" s="15">
        <v>370834</v>
      </c>
      <c r="S20" s="15">
        <v>375033</v>
      </c>
      <c r="T20" s="15">
        <v>379944</v>
      </c>
      <c r="U20" s="15">
        <v>401391</v>
      </c>
      <c r="V20" s="15">
        <v>405028</v>
      </c>
      <c r="W20" s="15">
        <v>408705</v>
      </c>
      <c r="X20" s="15">
        <v>410203</v>
      </c>
      <c r="Y20" s="15">
        <v>411555</v>
      </c>
      <c r="Z20" s="15">
        <v>413221</v>
      </c>
      <c r="AA20" s="15">
        <v>415314</v>
      </c>
      <c r="AB20" s="15">
        <v>422925</v>
      </c>
      <c r="AC20" s="15">
        <v>427366</v>
      </c>
      <c r="AD20" s="15">
        <v>429623</v>
      </c>
      <c r="AE20" s="15">
        <v>440281</v>
      </c>
      <c r="AF20" s="15">
        <v>442058</v>
      </c>
      <c r="AG20" s="15">
        <v>441584</v>
      </c>
      <c r="AH20" s="15">
        <v>444089</v>
      </c>
      <c r="AI20" s="15">
        <v>444657</v>
      </c>
      <c r="AJ20" s="15">
        <v>446953</v>
      </c>
      <c r="AK20" s="15">
        <v>449506</v>
      </c>
      <c r="AL20" s="15">
        <v>451315</v>
      </c>
    </row>
    <row r="21" spans="1:38" ht="25.25" customHeight="1">
      <c r="A21" s="16" t="s">
        <v>37</v>
      </c>
      <c r="B21" s="17" t="s">
        <v>10</v>
      </c>
      <c r="C21" s="17" t="s">
        <v>124</v>
      </c>
      <c r="D21" s="15">
        <v>68768</v>
      </c>
      <c r="E21" s="15">
        <v>81286</v>
      </c>
      <c r="F21" s="15">
        <v>98619</v>
      </c>
      <c r="G21" s="15">
        <v>108806</v>
      </c>
      <c r="H21" s="15">
        <v>126498</v>
      </c>
      <c r="I21" s="15">
        <v>145133</v>
      </c>
      <c r="J21" s="15">
        <v>161024</v>
      </c>
      <c r="K21" s="15">
        <v>179199</v>
      </c>
      <c r="L21" s="15">
        <v>191819</v>
      </c>
      <c r="M21" s="15">
        <v>207633</v>
      </c>
      <c r="N21" s="15">
        <v>216642</v>
      </c>
      <c r="O21" s="15">
        <v>224346</v>
      </c>
      <c r="P21" s="15">
        <v>238174</v>
      </c>
      <c r="Q21" s="15">
        <v>247562</v>
      </c>
      <c r="R21" s="15">
        <v>261513</v>
      </c>
      <c r="S21" s="15">
        <v>276326</v>
      </c>
      <c r="T21" s="15">
        <v>301164</v>
      </c>
      <c r="U21" s="15">
        <v>328984</v>
      </c>
      <c r="V21" s="15">
        <v>355600</v>
      </c>
      <c r="W21" s="15">
        <v>382338</v>
      </c>
      <c r="X21" s="15">
        <v>399381</v>
      </c>
      <c r="Y21" s="15">
        <v>429249</v>
      </c>
      <c r="Z21" s="15">
        <v>452803</v>
      </c>
      <c r="AA21" s="15">
        <v>469569</v>
      </c>
      <c r="AB21" s="15">
        <v>487081</v>
      </c>
      <c r="AC21" s="15">
        <v>508286</v>
      </c>
      <c r="AD21" s="15">
        <v>529909</v>
      </c>
      <c r="AE21" s="15">
        <v>545929</v>
      </c>
      <c r="AF21" s="15">
        <v>559569</v>
      </c>
      <c r="AG21" s="15">
        <v>572960</v>
      </c>
      <c r="AH21" s="15">
        <v>586190</v>
      </c>
      <c r="AI21" s="15">
        <v>598494</v>
      </c>
      <c r="AJ21" s="15">
        <v>620728</v>
      </c>
      <c r="AK21" s="15">
        <v>636288</v>
      </c>
      <c r="AL21" s="15">
        <v>641236</v>
      </c>
    </row>
    <row r="22" spans="1:38" ht="13.5" customHeight="1">
      <c r="A22" s="16" t="s">
        <v>38</v>
      </c>
      <c r="B22" s="17" t="s">
        <v>114</v>
      </c>
      <c r="C22" s="17" t="s">
        <v>124</v>
      </c>
      <c r="D22" s="15">
        <v>0</v>
      </c>
      <c r="E22" s="15">
        <v>0</v>
      </c>
      <c r="F22" s="15">
        <v>0</v>
      </c>
      <c r="G22" s="15">
        <v>0</v>
      </c>
      <c r="H22" s="15">
        <v>0</v>
      </c>
      <c r="I22" s="15">
        <v>0</v>
      </c>
      <c r="J22" s="15">
        <v>0</v>
      </c>
      <c r="K22" s="15">
        <v>0</v>
      </c>
      <c r="L22" s="15">
        <v>0</v>
      </c>
      <c r="M22" s="15">
        <v>0</v>
      </c>
      <c r="N22" s="15">
        <v>0</v>
      </c>
      <c r="O22" s="15">
        <v>0</v>
      </c>
      <c r="P22" s="15">
        <v>0</v>
      </c>
      <c r="Q22" s="15">
        <v>1684</v>
      </c>
      <c r="R22" s="15">
        <v>1684</v>
      </c>
      <c r="S22" s="15">
        <v>5219</v>
      </c>
      <c r="T22" s="15">
        <v>12611</v>
      </c>
      <c r="U22" s="15">
        <v>20524</v>
      </c>
      <c r="V22" s="15">
        <v>33488</v>
      </c>
      <c r="W22" s="15">
        <v>45577</v>
      </c>
      <c r="X22" s="15">
        <v>51891</v>
      </c>
      <c r="Y22" s="15">
        <v>63003</v>
      </c>
      <c r="Z22" s="15">
        <v>71653</v>
      </c>
      <c r="AA22" s="15">
        <v>72284</v>
      </c>
      <c r="AB22" s="15">
        <v>80913</v>
      </c>
      <c r="AC22" s="15">
        <v>86385</v>
      </c>
      <c r="AD22" s="15">
        <v>98302</v>
      </c>
      <c r="AE22" s="15">
        <v>106341</v>
      </c>
      <c r="AF22" s="15">
        <v>113088</v>
      </c>
      <c r="AG22" s="15">
        <v>114982</v>
      </c>
      <c r="AH22" s="15">
        <v>118247</v>
      </c>
      <c r="AI22" s="15">
        <v>131072</v>
      </c>
      <c r="AJ22" s="15">
        <v>135334</v>
      </c>
      <c r="AK22" s="15">
        <v>145074</v>
      </c>
      <c r="AL22" s="15">
        <v>150299</v>
      </c>
    </row>
    <row r="23" spans="1:38" ht="25.25" customHeight="1">
      <c r="A23" s="16">
        <v>15</v>
      </c>
      <c r="B23" s="17" t="s">
        <v>11</v>
      </c>
      <c r="C23" s="17" t="s">
        <v>124</v>
      </c>
      <c r="D23" s="15">
        <v>117882</v>
      </c>
      <c r="E23" s="15">
        <v>129478</v>
      </c>
      <c r="F23" s="15">
        <v>141676</v>
      </c>
      <c r="G23" s="15">
        <v>148299</v>
      </c>
      <c r="H23" s="15">
        <v>153526</v>
      </c>
      <c r="I23" s="15">
        <v>160361</v>
      </c>
      <c r="J23" s="15">
        <v>162153</v>
      </c>
      <c r="K23" s="15">
        <v>167688</v>
      </c>
      <c r="L23" s="15">
        <v>166084</v>
      </c>
      <c r="M23" s="15">
        <v>170356</v>
      </c>
      <c r="N23" s="15">
        <v>173257</v>
      </c>
      <c r="O23" s="15">
        <v>174227</v>
      </c>
      <c r="P23" s="15">
        <v>174879</v>
      </c>
      <c r="Q23" s="15">
        <v>175773</v>
      </c>
      <c r="R23" s="15">
        <v>173120</v>
      </c>
      <c r="S23" s="15">
        <v>173233</v>
      </c>
      <c r="T23" s="15">
        <v>173931</v>
      </c>
      <c r="U23" s="15">
        <v>175950</v>
      </c>
      <c r="V23" s="15">
        <v>179011</v>
      </c>
      <c r="W23" s="15">
        <v>179654</v>
      </c>
      <c r="X23" s="15">
        <v>180803</v>
      </c>
      <c r="Y23" s="15">
        <v>185268</v>
      </c>
      <c r="Z23" s="15">
        <v>183359</v>
      </c>
      <c r="AA23" s="15">
        <v>184906</v>
      </c>
      <c r="AB23" s="15">
        <v>186559</v>
      </c>
      <c r="AC23" s="15">
        <v>182390</v>
      </c>
      <c r="AD23" s="15">
        <v>182168</v>
      </c>
      <c r="AE23" s="15">
        <v>183974</v>
      </c>
      <c r="AF23" s="15">
        <v>189293</v>
      </c>
      <c r="AG23" s="15">
        <v>182321</v>
      </c>
      <c r="AH23" s="15">
        <v>182838</v>
      </c>
      <c r="AI23" s="15">
        <v>181210</v>
      </c>
      <c r="AJ23" s="15">
        <v>178363</v>
      </c>
      <c r="AK23" s="15">
        <v>179723</v>
      </c>
      <c r="AL23" s="15">
        <v>178997</v>
      </c>
    </row>
    <row r="24" spans="1:38" ht="25.25" customHeight="1">
      <c r="A24" s="16" t="s">
        <v>39</v>
      </c>
      <c r="B24" s="17" t="s">
        <v>12</v>
      </c>
      <c r="C24" s="17" t="s">
        <v>124</v>
      </c>
      <c r="D24" s="15">
        <v>90962</v>
      </c>
      <c r="E24" s="15">
        <v>120160</v>
      </c>
      <c r="F24" s="15">
        <v>146196</v>
      </c>
      <c r="G24" s="15">
        <v>161532</v>
      </c>
      <c r="H24" s="15">
        <v>203099</v>
      </c>
      <c r="I24" s="15">
        <v>305831</v>
      </c>
      <c r="J24" s="15">
        <v>364464</v>
      </c>
      <c r="K24" s="15">
        <v>415012</v>
      </c>
      <c r="L24" s="15">
        <v>448344</v>
      </c>
      <c r="M24" s="15">
        <v>487972</v>
      </c>
      <c r="N24" s="15">
        <v>526053</v>
      </c>
      <c r="O24" s="15">
        <v>546869</v>
      </c>
      <c r="P24" s="15">
        <v>581513</v>
      </c>
      <c r="Q24" s="15">
        <v>618739</v>
      </c>
      <c r="R24" s="15">
        <v>648824</v>
      </c>
      <c r="S24" s="15">
        <v>667797</v>
      </c>
      <c r="T24" s="15">
        <v>754345</v>
      </c>
      <c r="U24" s="15">
        <v>853923</v>
      </c>
      <c r="V24" s="15">
        <v>984437</v>
      </c>
      <c r="W24" s="15">
        <v>1103515</v>
      </c>
      <c r="X24" s="15">
        <v>1193855</v>
      </c>
      <c r="Y24" s="15">
        <v>1347866</v>
      </c>
      <c r="Z24" s="15">
        <v>1469796</v>
      </c>
      <c r="AA24" s="15">
        <v>1598905</v>
      </c>
      <c r="AB24" s="15">
        <v>1728726</v>
      </c>
      <c r="AC24" s="15">
        <v>1832615</v>
      </c>
      <c r="AD24" s="15">
        <v>1942708</v>
      </c>
      <c r="AE24" s="15">
        <v>2060963</v>
      </c>
      <c r="AF24" s="15">
        <v>2123994</v>
      </c>
      <c r="AG24" s="15">
        <v>2215277</v>
      </c>
      <c r="AH24" s="15">
        <v>2413503</v>
      </c>
      <c r="AI24" s="15">
        <v>2491853</v>
      </c>
      <c r="AJ24" s="15">
        <v>2554410</v>
      </c>
      <c r="AK24" s="15">
        <v>2654950</v>
      </c>
      <c r="AL24" s="15">
        <v>2804520</v>
      </c>
    </row>
    <row r="25" spans="1:38" ht="13.5" customHeight="1">
      <c r="A25" s="16" t="s">
        <v>40</v>
      </c>
      <c r="B25" s="17" t="s">
        <v>115</v>
      </c>
      <c r="C25" s="17" t="s">
        <v>124</v>
      </c>
      <c r="D25" s="15">
        <v>0</v>
      </c>
      <c r="E25" s="15">
        <v>0</v>
      </c>
      <c r="F25" s="15">
        <v>0</v>
      </c>
      <c r="G25" s="15">
        <v>0</v>
      </c>
      <c r="H25" s="15">
        <v>0</v>
      </c>
      <c r="I25" s="15">
        <v>0</v>
      </c>
      <c r="J25" s="15">
        <v>0</v>
      </c>
      <c r="K25" s="15">
        <v>0</v>
      </c>
      <c r="L25" s="15">
        <v>0</v>
      </c>
      <c r="M25" s="15">
        <v>0</v>
      </c>
      <c r="N25" s="15">
        <v>0</v>
      </c>
      <c r="O25" s="15">
        <v>0</v>
      </c>
      <c r="P25" s="15">
        <v>0</v>
      </c>
      <c r="Q25" s="15">
        <v>0</v>
      </c>
      <c r="R25" s="15">
        <v>2617</v>
      </c>
      <c r="S25" s="15">
        <v>2617</v>
      </c>
      <c r="T25" s="15">
        <v>12553</v>
      </c>
      <c r="U25" s="15">
        <v>23088</v>
      </c>
      <c r="V25" s="15">
        <v>43665</v>
      </c>
      <c r="W25" s="15">
        <v>48020</v>
      </c>
      <c r="X25" s="15">
        <v>49445</v>
      </c>
      <c r="Y25" s="15">
        <v>72306</v>
      </c>
      <c r="Z25" s="15">
        <v>75297</v>
      </c>
      <c r="AA25" s="15">
        <v>79696</v>
      </c>
      <c r="AB25" s="15">
        <v>95092</v>
      </c>
      <c r="AC25" s="15">
        <v>97995</v>
      </c>
      <c r="AD25" s="15">
        <v>106042</v>
      </c>
      <c r="AE25" s="15">
        <v>108354</v>
      </c>
      <c r="AF25" s="15">
        <v>110949</v>
      </c>
      <c r="AG25" s="15">
        <v>116558</v>
      </c>
      <c r="AH25" s="15">
        <v>125402</v>
      </c>
      <c r="AI25" s="15">
        <v>131011</v>
      </c>
      <c r="AJ25" s="15">
        <v>138776</v>
      </c>
      <c r="AK25" s="15">
        <v>142670</v>
      </c>
      <c r="AL25" s="15">
        <v>144870</v>
      </c>
    </row>
    <row r="26" spans="1:38" ht="25.25" customHeight="1">
      <c r="A26" s="16">
        <v>17</v>
      </c>
      <c r="B26" s="17" t="s">
        <v>13</v>
      </c>
      <c r="C26" s="17" t="s">
        <v>124</v>
      </c>
      <c r="D26" s="15">
        <v>398121</v>
      </c>
      <c r="E26" s="15">
        <v>438336</v>
      </c>
      <c r="F26" s="15">
        <v>467676</v>
      </c>
      <c r="G26" s="15">
        <v>502129</v>
      </c>
      <c r="H26" s="15">
        <v>571082</v>
      </c>
      <c r="I26" s="15">
        <v>598244</v>
      </c>
      <c r="J26" s="15">
        <v>620114</v>
      </c>
      <c r="K26" s="15">
        <v>641377</v>
      </c>
      <c r="L26" s="15">
        <v>642000</v>
      </c>
      <c r="M26" s="15">
        <v>662294</v>
      </c>
      <c r="N26" s="15">
        <v>700703</v>
      </c>
      <c r="O26" s="15">
        <v>745013</v>
      </c>
      <c r="P26" s="15">
        <v>767104</v>
      </c>
      <c r="Q26" s="15">
        <v>754987</v>
      </c>
      <c r="R26" s="15">
        <v>757920</v>
      </c>
      <c r="S26" s="15">
        <v>760125</v>
      </c>
      <c r="T26" s="15">
        <v>766454</v>
      </c>
      <c r="U26" s="15">
        <v>782922</v>
      </c>
      <c r="V26" s="15">
        <v>767913</v>
      </c>
      <c r="W26" s="15">
        <v>769424</v>
      </c>
      <c r="X26" s="15">
        <v>793462</v>
      </c>
      <c r="Y26" s="15">
        <v>792935</v>
      </c>
      <c r="Z26" s="15">
        <v>783772</v>
      </c>
      <c r="AA26" s="15">
        <v>783226</v>
      </c>
      <c r="AB26" s="15">
        <v>790045</v>
      </c>
      <c r="AC26" s="15">
        <v>781707</v>
      </c>
      <c r="AD26" s="15">
        <v>763983</v>
      </c>
      <c r="AE26" s="15">
        <v>752213</v>
      </c>
      <c r="AF26" s="15">
        <v>737923</v>
      </c>
      <c r="AG26" s="15">
        <v>761542</v>
      </c>
      <c r="AH26" s="15">
        <v>754639</v>
      </c>
      <c r="AI26" s="15">
        <v>748367</v>
      </c>
      <c r="AJ26" s="15">
        <v>746408</v>
      </c>
      <c r="AK26" s="15">
        <v>777645</v>
      </c>
      <c r="AL26" s="15">
        <v>780479</v>
      </c>
    </row>
    <row r="27" spans="1:38" ht="14.15" customHeight="1">
      <c r="A27" s="16">
        <v>18</v>
      </c>
      <c r="B27" s="17" t="s">
        <v>14</v>
      </c>
      <c r="C27" s="17" t="s">
        <v>124</v>
      </c>
      <c r="D27" s="15">
        <v>0</v>
      </c>
      <c r="E27" s="15">
        <v>0</v>
      </c>
      <c r="F27" s="15">
        <v>0</v>
      </c>
      <c r="G27" s="15">
        <v>0</v>
      </c>
      <c r="H27" s="15">
        <v>0</v>
      </c>
      <c r="I27" s="15">
        <v>959</v>
      </c>
      <c r="J27" s="15">
        <v>6003</v>
      </c>
      <c r="K27" s="15">
        <v>25300</v>
      </c>
      <c r="L27" s="15">
        <v>50983</v>
      </c>
      <c r="M27" s="15">
        <v>50349</v>
      </c>
      <c r="N27" s="15">
        <v>51757</v>
      </c>
      <c r="O27" s="15">
        <v>47474</v>
      </c>
      <c r="P27" s="15">
        <v>38853</v>
      </c>
      <c r="Q27" s="15">
        <v>32889</v>
      </c>
      <c r="R27" s="15">
        <v>34418</v>
      </c>
      <c r="S27" s="15">
        <v>35241</v>
      </c>
      <c r="T27" s="15">
        <v>67316</v>
      </c>
      <c r="U27" s="15">
        <v>293788</v>
      </c>
      <c r="V27" s="15">
        <v>684616</v>
      </c>
      <c r="W27" s="15">
        <v>949853</v>
      </c>
      <c r="X27" s="15">
        <v>765542</v>
      </c>
      <c r="Y27" s="15">
        <v>1083274</v>
      </c>
      <c r="Z27" s="15">
        <v>1390248</v>
      </c>
      <c r="AA27" s="15">
        <v>1505821</v>
      </c>
      <c r="AB27" s="15">
        <v>1479230</v>
      </c>
      <c r="AC27" s="15">
        <v>1063874</v>
      </c>
      <c r="AD27" s="15">
        <v>1101801</v>
      </c>
      <c r="AE27" s="15">
        <v>1356008</v>
      </c>
      <c r="AF27" s="15">
        <v>1304546</v>
      </c>
      <c r="AG27" s="15">
        <v>1646766</v>
      </c>
      <c r="AH27" s="15">
        <v>1755043</v>
      </c>
      <c r="AI27" s="15">
        <v>1886732</v>
      </c>
      <c r="AJ27" s="15">
        <v>2027788</v>
      </c>
      <c r="AK27" s="15">
        <v>2146315</v>
      </c>
      <c r="AL27" s="15">
        <v>2283279</v>
      </c>
    </row>
    <row r="28" spans="1:38" ht="14.15" customHeight="1">
      <c r="A28" s="31">
        <v>19</v>
      </c>
      <c r="B28" s="33" t="s">
        <v>15</v>
      </c>
      <c r="C28" s="33" t="s">
        <v>124</v>
      </c>
      <c r="D28" s="32">
        <v>316771</v>
      </c>
      <c r="E28" s="32">
        <v>311999</v>
      </c>
      <c r="F28" s="32">
        <v>378802</v>
      </c>
      <c r="G28" s="32">
        <v>425100</v>
      </c>
      <c r="H28" s="32">
        <v>463773</v>
      </c>
      <c r="I28" s="32">
        <v>489860</v>
      </c>
      <c r="J28" s="32">
        <v>667331</v>
      </c>
      <c r="K28" s="32">
        <v>481870</v>
      </c>
      <c r="L28" s="32">
        <v>437572</v>
      </c>
      <c r="M28" s="32">
        <v>417409</v>
      </c>
      <c r="N28" s="32">
        <v>558897</v>
      </c>
      <c r="O28" s="32">
        <v>598522</v>
      </c>
      <c r="P28" s="32">
        <v>712090</v>
      </c>
      <c r="Q28" s="32">
        <v>804169</v>
      </c>
      <c r="R28" s="32">
        <v>844652</v>
      </c>
      <c r="S28" s="32">
        <v>876932</v>
      </c>
      <c r="T28" s="32">
        <v>965155</v>
      </c>
      <c r="U28" s="32">
        <v>1128339</v>
      </c>
      <c r="V28" s="32">
        <v>1170585</v>
      </c>
      <c r="W28" s="32">
        <v>1270339</v>
      </c>
      <c r="X28" s="32">
        <v>1477609</v>
      </c>
      <c r="Y28" s="32">
        <v>1475721</v>
      </c>
      <c r="Z28" s="32">
        <v>1539633</v>
      </c>
      <c r="AA28" s="32">
        <v>1716337</v>
      </c>
      <c r="AB28" s="32">
        <v>1745625</v>
      </c>
      <c r="AC28" s="32">
        <v>1740271</v>
      </c>
      <c r="AD28" s="32">
        <v>1978137</v>
      </c>
      <c r="AE28" s="32">
        <v>2103839</v>
      </c>
      <c r="AF28" s="32">
        <v>1951199</v>
      </c>
      <c r="AG28" s="32">
        <v>1891741</v>
      </c>
      <c r="AH28" s="32">
        <v>2011568</v>
      </c>
      <c r="AI28" s="32">
        <v>2629515</v>
      </c>
      <c r="AJ28" s="32">
        <v>2489829</v>
      </c>
      <c r="AK28" s="32">
        <v>2552535</v>
      </c>
      <c r="AL28" s="32">
        <v>2670866</v>
      </c>
    </row>
    <row r="29" spans="1:38" ht="14.15" customHeight="1" thickBot="1">
      <c r="A29" s="82">
        <v>20</v>
      </c>
      <c r="B29" s="80" t="s">
        <v>116</v>
      </c>
      <c r="C29" s="80" t="s">
        <v>124</v>
      </c>
      <c r="D29" s="83">
        <v>619038</v>
      </c>
      <c r="E29" s="83">
        <v>624468</v>
      </c>
      <c r="F29" s="83">
        <v>627183</v>
      </c>
      <c r="G29" s="83">
        <v>627183</v>
      </c>
      <c r="H29" s="83">
        <v>610893</v>
      </c>
      <c r="I29" s="83">
        <v>619129</v>
      </c>
      <c r="J29" s="83">
        <v>626471</v>
      </c>
      <c r="K29" s="83">
        <v>643041</v>
      </c>
      <c r="L29" s="83">
        <v>668017</v>
      </c>
      <c r="M29" s="83">
        <v>717078</v>
      </c>
      <c r="N29" s="83">
        <v>778680</v>
      </c>
      <c r="O29" s="83">
        <v>814458</v>
      </c>
      <c r="P29" s="83">
        <v>843282</v>
      </c>
      <c r="Q29" s="83">
        <v>840142</v>
      </c>
      <c r="R29" s="83">
        <v>886171</v>
      </c>
      <c r="S29" s="83">
        <v>918033</v>
      </c>
      <c r="T29" s="83">
        <v>1014920</v>
      </c>
      <c r="U29" s="83">
        <v>989251</v>
      </c>
      <c r="V29" s="83">
        <v>996905</v>
      </c>
      <c r="W29" s="83">
        <v>990196</v>
      </c>
      <c r="X29" s="83">
        <v>1016636</v>
      </c>
      <c r="Y29" s="83">
        <v>1007627</v>
      </c>
      <c r="Z29" s="83">
        <v>1037257</v>
      </c>
      <c r="AA29" s="83">
        <v>1078656</v>
      </c>
      <c r="AB29" s="83">
        <v>1085027</v>
      </c>
      <c r="AC29" s="83">
        <v>1105611</v>
      </c>
      <c r="AD29" s="83">
        <v>1139965</v>
      </c>
      <c r="AE29" s="83">
        <v>1140254</v>
      </c>
      <c r="AF29" s="83">
        <v>1148970</v>
      </c>
      <c r="AG29" s="83">
        <v>1153999</v>
      </c>
      <c r="AH29" s="83">
        <v>1157487</v>
      </c>
      <c r="AI29" s="83">
        <v>1144700</v>
      </c>
      <c r="AJ29" s="83">
        <v>1095443</v>
      </c>
      <c r="AK29" s="83">
        <v>1114605</v>
      </c>
      <c r="AL29" s="83">
        <v>1157069</v>
      </c>
    </row>
    <row r="30" spans="1:38" ht="16" customHeight="1">
      <c r="A30" s="96" t="s">
        <v>16</v>
      </c>
      <c r="B30" s="3" t="s">
        <v>224</v>
      </c>
      <c r="C30" s="3" t="s">
        <v>124</v>
      </c>
      <c r="D30" s="15">
        <f t="shared" ref="D30:AH30" si="0">SUM(D5:D11)</f>
        <v>3299127</v>
      </c>
      <c r="E30" s="15">
        <f t="shared" si="0"/>
        <v>3237933</v>
      </c>
      <c r="F30" s="15">
        <f t="shared" si="0"/>
        <v>3159271</v>
      </c>
      <c r="G30" s="15">
        <f t="shared" si="0"/>
        <v>3064288</v>
      </c>
      <c r="H30" s="15">
        <f t="shared" si="0"/>
        <v>2980272</v>
      </c>
      <c r="I30" s="15">
        <f t="shared" si="0"/>
        <v>2862747</v>
      </c>
      <c r="J30" s="15">
        <f t="shared" si="0"/>
        <v>2814315</v>
      </c>
      <c r="K30" s="15">
        <f t="shared" si="0"/>
        <v>2748915</v>
      </c>
      <c r="L30" s="15">
        <f t="shared" si="0"/>
        <v>2669193</v>
      </c>
      <c r="M30" s="15">
        <f t="shared" si="0"/>
        <v>2593905</v>
      </c>
      <c r="N30" s="15">
        <f t="shared" si="0"/>
        <v>2508562</v>
      </c>
      <c r="O30" s="15">
        <f t="shared" si="0"/>
        <v>2432043</v>
      </c>
      <c r="P30" s="15">
        <f t="shared" si="0"/>
        <v>2418855</v>
      </c>
      <c r="Q30" s="15">
        <f t="shared" si="0"/>
        <v>2416649</v>
      </c>
      <c r="R30" s="15">
        <f t="shared" si="0"/>
        <v>2403720</v>
      </c>
      <c r="S30" s="15">
        <f t="shared" si="0"/>
        <v>2403126</v>
      </c>
      <c r="T30" s="15">
        <f t="shared" si="0"/>
        <v>2440407</v>
      </c>
      <c r="U30" s="15">
        <f t="shared" si="0"/>
        <v>2467328</v>
      </c>
      <c r="V30" s="15">
        <f t="shared" si="0"/>
        <v>2504147</v>
      </c>
      <c r="W30" s="15">
        <f t="shared" si="0"/>
        <v>2554059</v>
      </c>
      <c r="X30" s="15">
        <f t="shared" si="0"/>
        <v>2561207</v>
      </c>
      <c r="Y30" s="15">
        <f t="shared" si="0"/>
        <v>2540617</v>
      </c>
      <c r="Z30" s="15">
        <f t="shared" si="0"/>
        <v>2550018</v>
      </c>
      <c r="AA30" s="15">
        <f t="shared" si="0"/>
        <v>2568135</v>
      </c>
      <c r="AB30" s="15">
        <f t="shared" si="0"/>
        <v>2565596</v>
      </c>
      <c r="AC30" s="15">
        <f t="shared" si="0"/>
        <v>2556441</v>
      </c>
      <c r="AD30" s="15">
        <f t="shared" si="0"/>
        <v>2527923</v>
      </c>
      <c r="AE30" s="15">
        <f t="shared" si="0"/>
        <v>2488089</v>
      </c>
      <c r="AF30" s="15">
        <f t="shared" si="0"/>
        <v>2448362</v>
      </c>
      <c r="AG30" s="15">
        <f t="shared" si="0"/>
        <v>2401109</v>
      </c>
      <c r="AH30" s="15">
        <f t="shared" si="0"/>
        <v>2365203</v>
      </c>
      <c r="AI30" s="15">
        <f>SUM(AI5:AI11)</f>
        <v>2318187</v>
      </c>
      <c r="AJ30" s="15">
        <f>SUM(AJ5:AJ11)</f>
        <v>2282989</v>
      </c>
      <c r="AK30" s="15">
        <f>SUM(AK5:AK11)</f>
        <v>2245756</v>
      </c>
      <c r="AL30" s="15">
        <f>SUM(AL5:AL11)</f>
        <v>2215002</v>
      </c>
    </row>
    <row r="31" spans="1:38" ht="16" customHeight="1">
      <c r="A31" s="96" t="s">
        <v>17</v>
      </c>
      <c r="B31" s="3" t="s">
        <v>225</v>
      </c>
      <c r="C31" s="3" t="s">
        <v>124</v>
      </c>
      <c r="D31" s="15">
        <f>SUM(D12:D17)</f>
        <v>3517437</v>
      </c>
      <c r="E31" s="15">
        <f>SUM(E12:E17)</f>
        <v>3535205</v>
      </c>
      <c r="F31" s="15">
        <f t="shared" ref="F31:AH31" si="1">SUM(F12:F17)</f>
        <v>3511482</v>
      </c>
      <c r="G31" s="15">
        <f t="shared" si="1"/>
        <v>3471654</v>
      </c>
      <c r="H31" s="15">
        <f t="shared" si="1"/>
        <v>3422927</v>
      </c>
      <c r="I31" s="15">
        <f t="shared" si="1"/>
        <v>3333773</v>
      </c>
      <c r="J31" s="15">
        <f t="shared" si="1"/>
        <v>3279134</v>
      </c>
      <c r="K31" s="15">
        <f t="shared" si="1"/>
        <v>3215995</v>
      </c>
      <c r="L31" s="15">
        <f t="shared" si="1"/>
        <v>3133067</v>
      </c>
      <c r="M31" s="15">
        <f t="shared" si="1"/>
        <v>3041395</v>
      </c>
      <c r="N31" s="15">
        <f t="shared" si="1"/>
        <v>2959599</v>
      </c>
      <c r="O31" s="15">
        <f t="shared" si="1"/>
        <v>2907025</v>
      </c>
      <c r="P31" s="15">
        <f t="shared" si="1"/>
        <v>2859870</v>
      </c>
      <c r="Q31" s="15">
        <f t="shared" si="1"/>
        <v>2805895</v>
      </c>
      <c r="R31" s="15">
        <f t="shared" si="1"/>
        <v>2759516</v>
      </c>
      <c r="S31" s="15">
        <f t="shared" si="1"/>
        <v>2760355</v>
      </c>
      <c r="T31" s="15">
        <f t="shared" si="1"/>
        <v>2793927</v>
      </c>
      <c r="U31" s="15">
        <f t="shared" si="1"/>
        <v>2743938</v>
      </c>
      <c r="V31" s="15">
        <f t="shared" si="1"/>
        <v>2738536</v>
      </c>
      <c r="W31" s="15">
        <f t="shared" si="1"/>
        <v>2713397</v>
      </c>
      <c r="X31" s="15">
        <f t="shared" si="1"/>
        <v>2600179</v>
      </c>
      <c r="Y31" s="15">
        <f t="shared" si="1"/>
        <v>2425059</v>
      </c>
      <c r="Z31" s="15">
        <f t="shared" si="1"/>
        <v>2317631</v>
      </c>
      <c r="AA31" s="15">
        <f t="shared" si="1"/>
        <v>2225819</v>
      </c>
      <c r="AB31" s="15">
        <f t="shared" si="1"/>
        <v>2113037</v>
      </c>
      <c r="AC31" s="15">
        <f t="shared" si="1"/>
        <v>2088336</v>
      </c>
      <c r="AD31" s="15">
        <f t="shared" si="1"/>
        <v>2052234</v>
      </c>
      <c r="AE31" s="15">
        <f t="shared" si="1"/>
        <v>2024675</v>
      </c>
      <c r="AF31" s="15">
        <f t="shared" si="1"/>
        <v>2014725</v>
      </c>
      <c r="AG31" s="15">
        <f t="shared" si="1"/>
        <v>2007319</v>
      </c>
      <c r="AH31" s="15">
        <f t="shared" si="1"/>
        <v>1950859</v>
      </c>
      <c r="AI31" s="15">
        <f>SUM(AI12:AI17)</f>
        <v>1877977</v>
      </c>
      <c r="AJ31" s="15">
        <f>SUM(AJ12:AJ17)</f>
        <v>1917827</v>
      </c>
      <c r="AK31" s="15">
        <f>SUM(AK12:AK17)</f>
        <v>1910020</v>
      </c>
      <c r="AL31" s="15">
        <f>SUM(AL12:AL17)</f>
        <v>1880226</v>
      </c>
    </row>
    <row r="32" spans="1:38" ht="16" customHeight="1">
      <c r="A32" s="96" t="s">
        <v>18</v>
      </c>
      <c r="B32" s="3" t="s">
        <v>226</v>
      </c>
      <c r="C32" s="3" t="s">
        <v>124</v>
      </c>
      <c r="D32" s="15">
        <f t="shared" ref="D32:AH32" si="2">SUM(D18:D27)</f>
        <v>1066673</v>
      </c>
      <c r="E32" s="15">
        <f t="shared" si="2"/>
        <v>1202288</v>
      </c>
      <c r="F32" s="15">
        <f t="shared" si="2"/>
        <v>1318729</v>
      </c>
      <c r="G32" s="15">
        <f t="shared" si="2"/>
        <v>1419043</v>
      </c>
      <c r="H32" s="15">
        <f t="shared" si="2"/>
        <v>1586411</v>
      </c>
      <c r="I32" s="15">
        <f t="shared" si="2"/>
        <v>1783004</v>
      </c>
      <c r="J32" s="15">
        <f t="shared" si="2"/>
        <v>1924094</v>
      </c>
      <c r="K32" s="15">
        <f t="shared" si="2"/>
        <v>2066084</v>
      </c>
      <c r="L32" s="15">
        <f t="shared" si="2"/>
        <v>2162065</v>
      </c>
      <c r="M32" s="15">
        <f t="shared" si="2"/>
        <v>2266151</v>
      </c>
      <c r="N32" s="15">
        <f t="shared" si="2"/>
        <v>2380159</v>
      </c>
      <c r="O32" s="15">
        <f t="shared" si="2"/>
        <v>2498195</v>
      </c>
      <c r="P32" s="15">
        <f t="shared" si="2"/>
        <v>2598010</v>
      </c>
      <c r="Q32" s="15">
        <f t="shared" si="2"/>
        <v>2659657</v>
      </c>
      <c r="R32" s="15">
        <f t="shared" si="2"/>
        <v>2742993</v>
      </c>
      <c r="S32" s="15">
        <f t="shared" si="2"/>
        <v>2842082</v>
      </c>
      <c r="T32" s="15">
        <f t="shared" si="2"/>
        <v>3100245</v>
      </c>
      <c r="U32" s="15">
        <f t="shared" si="2"/>
        <v>3586351</v>
      </c>
      <c r="V32" s="15">
        <f t="shared" si="2"/>
        <v>4219209</v>
      </c>
      <c r="W32" s="15">
        <f t="shared" si="2"/>
        <v>4708264</v>
      </c>
      <c r="X32" s="15">
        <f t="shared" si="2"/>
        <v>4731123</v>
      </c>
      <c r="Y32" s="15">
        <f t="shared" si="2"/>
        <v>5337353</v>
      </c>
      <c r="Z32" s="15">
        <f t="shared" si="2"/>
        <v>5867017</v>
      </c>
      <c r="AA32" s="15">
        <f t="shared" si="2"/>
        <v>6209797</v>
      </c>
      <c r="AB32" s="15">
        <f t="shared" si="2"/>
        <v>6455383</v>
      </c>
      <c r="AC32" s="15">
        <f t="shared" si="2"/>
        <v>6257138</v>
      </c>
      <c r="AD32" s="15">
        <f t="shared" si="2"/>
        <v>6513281</v>
      </c>
      <c r="AE32" s="15">
        <f t="shared" si="2"/>
        <v>7000453</v>
      </c>
      <c r="AF32" s="15">
        <f t="shared" si="2"/>
        <v>7104548</v>
      </c>
      <c r="AG32" s="15">
        <f t="shared" si="2"/>
        <v>7634544</v>
      </c>
      <c r="AH32" s="15">
        <f t="shared" si="2"/>
        <v>8034771</v>
      </c>
      <c r="AI32" s="15">
        <f>SUM(AI18:AI27)</f>
        <v>8368353</v>
      </c>
      <c r="AJ32" s="15">
        <f>SUM(AJ18:AJ27)</f>
        <v>8695741</v>
      </c>
      <c r="AK32" s="15">
        <f>SUM(AK18:AK27)</f>
        <v>9065695</v>
      </c>
      <c r="AL32" s="15">
        <f>SUM(AL18:AL27)</f>
        <v>9426349</v>
      </c>
    </row>
    <row r="33" spans="1:38" ht="16" customHeight="1" thickBot="1">
      <c r="A33" s="97" t="s">
        <v>19</v>
      </c>
      <c r="B33" s="84" t="s">
        <v>227</v>
      </c>
      <c r="C33" s="84" t="s">
        <v>124</v>
      </c>
      <c r="D33" s="83">
        <f t="shared" ref="D33:AH33" si="3">SUM(D28:D29)</f>
        <v>935809</v>
      </c>
      <c r="E33" s="83">
        <f t="shared" si="3"/>
        <v>936467</v>
      </c>
      <c r="F33" s="83">
        <f t="shared" si="3"/>
        <v>1005985</v>
      </c>
      <c r="G33" s="83">
        <f t="shared" si="3"/>
        <v>1052283</v>
      </c>
      <c r="H33" s="83">
        <f t="shared" si="3"/>
        <v>1074666</v>
      </c>
      <c r="I33" s="83">
        <f t="shared" si="3"/>
        <v>1108989</v>
      </c>
      <c r="J33" s="83">
        <f t="shared" si="3"/>
        <v>1293802</v>
      </c>
      <c r="K33" s="83">
        <f t="shared" si="3"/>
        <v>1124911</v>
      </c>
      <c r="L33" s="83">
        <f t="shared" si="3"/>
        <v>1105589</v>
      </c>
      <c r="M33" s="83">
        <f t="shared" si="3"/>
        <v>1134487</v>
      </c>
      <c r="N33" s="83">
        <f t="shared" si="3"/>
        <v>1337577</v>
      </c>
      <c r="O33" s="83">
        <f t="shared" si="3"/>
        <v>1412980</v>
      </c>
      <c r="P33" s="83">
        <f t="shared" si="3"/>
        <v>1555372</v>
      </c>
      <c r="Q33" s="83">
        <f t="shared" si="3"/>
        <v>1644311</v>
      </c>
      <c r="R33" s="83">
        <f t="shared" si="3"/>
        <v>1730823</v>
      </c>
      <c r="S33" s="83">
        <f t="shared" si="3"/>
        <v>1794965</v>
      </c>
      <c r="T33" s="83">
        <f t="shared" si="3"/>
        <v>1980075</v>
      </c>
      <c r="U33" s="83">
        <f t="shared" si="3"/>
        <v>2117590</v>
      </c>
      <c r="V33" s="83">
        <f t="shared" si="3"/>
        <v>2167490</v>
      </c>
      <c r="W33" s="83">
        <f t="shared" si="3"/>
        <v>2260535</v>
      </c>
      <c r="X33" s="83">
        <f t="shared" si="3"/>
        <v>2494245</v>
      </c>
      <c r="Y33" s="83">
        <f t="shared" si="3"/>
        <v>2483348</v>
      </c>
      <c r="Z33" s="83">
        <f t="shared" si="3"/>
        <v>2576890</v>
      </c>
      <c r="AA33" s="83">
        <f t="shared" si="3"/>
        <v>2794993</v>
      </c>
      <c r="AB33" s="83">
        <f t="shared" si="3"/>
        <v>2830652</v>
      </c>
      <c r="AC33" s="83">
        <f t="shared" si="3"/>
        <v>2845882</v>
      </c>
      <c r="AD33" s="83">
        <f t="shared" si="3"/>
        <v>3118102</v>
      </c>
      <c r="AE33" s="83">
        <f t="shared" si="3"/>
        <v>3244093</v>
      </c>
      <c r="AF33" s="83">
        <f t="shared" si="3"/>
        <v>3100169</v>
      </c>
      <c r="AG33" s="83">
        <f t="shared" si="3"/>
        <v>3045740</v>
      </c>
      <c r="AH33" s="83">
        <f t="shared" si="3"/>
        <v>3169055</v>
      </c>
      <c r="AI33" s="83">
        <f>SUM(AI28:AI29)</f>
        <v>3774215</v>
      </c>
      <c r="AJ33" s="83">
        <f>SUM(AJ28:AJ29)</f>
        <v>3585272</v>
      </c>
      <c r="AK33" s="83">
        <f>SUM(AK28:AK29)</f>
        <v>3667140</v>
      </c>
      <c r="AL33" s="83">
        <f>SUM(AL28:AL29)</f>
        <v>3827935</v>
      </c>
    </row>
    <row r="34" spans="1:38" ht="16" customHeight="1">
      <c r="A34" s="96" t="s">
        <v>20</v>
      </c>
      <c r="B34" s="3" t="s">
        <v>229</v>
      </c>
      <c r="C34" s="3" t="s">
        <v>124</v>
      </c>
      <c r="D34" s="15">
        <f t="shared" ref="D34:AK34" si="4">SUM(D30:D33)</f>
        <v>8819046</v>
      </c>
      <c r="E34" s="15">
        <f t="shared" si="4"/>
        <v>8911893</v>
      </c>
      <c r="F34" s="15">
        <f t="shared" si="4"/>
        <v>8995467</v>
      </c>
      <c r="G34" s="15">
        <f t="shared" si="4"/>
        <v>9007268</v>
      </c>
      <c r="H34" s="15">
        <f t="shared" si="4"/>
        <v>9064276</v>
      </c>
      <c r="I34" s="15">
        <f t="shared" si="4"/>
        <v>9088513</v>
      </c>
      <c r="J34" s="15">
        <f t="shared" si="4"/>
        <v>9311345</v>
      </c>
      <c r="K34" s="15">
        <f t="shared" si="4"/>
        <v>9155905</v>
      </c>
      <c r="L34" s="15">
        <f t="shared" si="4"/>
        <v>9069914</v>
      </c>
      <c r="M34" s="15">
        <f t="shared" si="4"/>
        <v>9035938</v>
      </c>
      <c r="N34" s="15">
        <f t="shared" si="4"/>
        <v>9185897</v>
      </c>
      <c r="O34" s="15">
        <f t="shared" si="4"/>
        <v>9250243</v>
      </c>
      <c r="P34" s="15">
        <f t="shared" si="4"/>
        <v>9432107</v>
      </c>
      <c r="Q34" s="15">
        <f t="shared" si="4"/>
        <v>9526512</v>
      </c>
      <c r="R34" s="15">
        <f t="shared" si="4"/>
        <v>9637052</v>
      </c>
      <c r="S34" s="15">
        <f t="shared" si="4"/>
        <v>9800528</v>
      </c>
      <c r="T34" s="15">
        <f t="shared" si="4"/>
        <v>10314654</v>
      </c>
      <c r="U34" s="15">
        <f t="shared" si="4"/>
        <v>10915207</v>
      </c>
      <c r="V34" s="15">
        <f t="shared" si="4"/>
        <v>11629382</v>
      </c>
      <c r="W34" s="15">
        <f t="shared" si="4"/>
        <v>12236255</v>
      </c>
      <c r="X34" s="15">
        <f t="shared" si="4"/>
        <v>12386754</v>
      </c>
      <c r="Y34" s="15">
        <f t="shared" si="4"/>
        <v>12786377</v>
      </c>
      <c r="Z34" s="15">
        <f t="shared" si="4"/>
        <v>13311556</v>
      </c>
      <c r="AA34" s="15">
        <f t="shared" si="4"/>
        <v>13798744</v>
      </c>
      <c r="AB34" s="15">
        <f t="shared" si="4"/>
        <v>13964668</v>
      </c>
      <c r="AC34" s="15">
        <f t="shared" si="4"/>
        <v>13747797</v>
      </c>
      <c r="AD34" s="15">
        <f t="shared" si="4"/>
        <v>14211540</v>
      </c>
      <c r="AE34" s="15">
        <f t="shared" si="4"/>
        <v>14757310</v>
      </c>
      <c r="AF34" s="15">
        <f t="shared" si="4"/>
        <v>14667804</v>
      </c>
      <c r="AG34" s="15">
        <f t="shared" si="4"/>
        <v>15088712</v>
      </c>
      <c r="AH34" s="15">
        <f t="shared" si="4"/>
        <v>15519888</v>
      </c>
      <c r="AI34" s="15">
        <f t="shared" si="4"/>
        <v>16338732</v>
      </c>
      <c r="AJ34" s="15">
        <f t="shared" si="4"/>
        <v>16481829</v>
      </c>
      <c r="AK34" s="15">
        <f t="shared" si="4"/>
        <v>16888611</v>
      </c>
      <c r="AL34" s="15">
        <f t="shared" ref="AL34" si="5">SUM(AL30:AL33)</f>
        <v>17349512</v>
      </c>
    </row>
    <row r="35" spans="1:38" ht="16" customHeight="1" thickBot="1">
      <c r="A35" s="97" t="s">
        <v>215</v>
      </c>
      <c r="B35" s="80" t="s">
        <v>228</v>
      </c>
      <c r="C35" s="80" t="s">
        <v>124</v>
      </c>
      <c r="D35" s="83">
        <f t="shared" ref="D35:AK35" si="6">D34-D29</f>
        <v>8200008</v>
      </c>
      <c r="E35" s="83">
        <f t="shared" si="6"/>
        <v>8287425</v>
      </c>
      <c r="F35" s="83">
        <f t="shared" si="6"/>
        <v>8368284</v>
      </c>
      <c r="G35" s="83">
        <f t="shared" si="6"/>
        <v>8380085</v>
      </c>
      <c r="H35" s="83">
        <f t="shared" si="6"/>
        <v>8453383</v>
      </c>
      <c r="I35" s="83">
        <f t="shared" si="6"/>
        <v>8469384</v>
      </c>
      <c r="J35" s="83">
        <f t="shared" si="6"/>
        <v>8684874</v>
      </c>
      <c r="K35" s="83">
        <f t="shared" si="6"/>
        <v>8512864</v>
      </c>
      <c r="L35" s="83">
        <f t="shared" si="6"/>
        <v>8401897</v>
      </c>
      <c r="M35" s="83">
        <f t="shared" si="6"/>
        <v>8318860</v>
      </c>
      <c r="N35" s="83">
        <f t="shared" si="6"/>
        <v>8407217</v>
      </c>
      <c r="O35" s="83">
        <f t="shared" si="6"/>
        <v>8435785</v>
      </c>
      <c r="P35" s="83">
        <f t="shared" si="6"/>
        <v>8588825</v>
      </c>
      <c r="Q35" s="83">
        <f t="shared" si="6"/>
        <v>8686370</v>
      </c>
      <c r="R35" s="83">
        <f t="shared" si="6"/>
        <v>8750881</v>
      </c>
      <c r="S35" s="83">
        <f t="shared" si="6"/>
        <v>8882495</v>
      </c>
      <c r="T35" s="83">
        <f t="shared" si="6"/>
        <v>9299734</v>
      </c>
      <c r="U35" s="83">
        <f t="shared" si="6"/>
        <v>9925956</v>
      </c>
      <c r="V35" s="83">
        <f t="shared" si="6"/>
        <v>10632477</v>
      </c>
      <c r="W35" s="83">
        <f t="shared" si="6"/>
        <v>11246059</v>
      </c>
      <c r="X35" s="83">
        <f t="shared" si="6"/>
        <v>11370118</v>
      </c>
      <c r="Y35" s="83">
        <f t="shared" si="6"/>
        <v>11778750</v>
      </c>
      <c r="Z35" s="83">
        <f t="shared" si="6"/>
        <v>12274299</v>
      </c>
      <c r="AA35" s="83">
        <f t="shared" si="6"/>
        <v>12720088</v>
      </c>
      <c r="AB35" s="83">
        <f t="shared" si="6"/>
        <v>12879641</v>
      </c>
      <c r="AC35" s="83">
        <f t="shared" si="6"/>
        <v>12642186</v>
      </c>
      <c r="AD35" s="83">
        <f t="shared" si="6"/>
        <v>13071575</v>
      </c>
      <c r="AE35" s="83">
        <f t="shared" si="6"/>
        <v>13617056</v>
      </c>
      <c r="AF35" s="83">
        <f t="shared" si="6"/>
        <v>13518834</v>
      </c>
      <c r="AG35" s="83">
        <f t="shared" si="6"/>
        <v>13934713</v>
      </c>
      <c r="AH35" s="83">
        <f t="shared" si="6"/>
        <v>14362401</v>
      </c>
      <c r="AI35" s="83">
        <f t="shared" si="6"/>
        <v>15194032</v>
      </c>
      <c r="AJ35" s="83">
        <f t="shared" si="6"/>
        <v>15386386</v>
      </c>
      <c r="AK35" s="83">
        <f t="shared" si="6"/>
        <v>15774006</v>
      </c>
      <c r="AL35" s="83">
        <f t="shared" ref="AL35" si="7">AL34-AL29</f>
        <v>16192443</v>
      </c>
    </row>
    <row r="36" spans="1:38">
      <c r="Q36" s="15"/>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39" orientation="landscape" r:id="rId1"/>
  <headerFooter alignWithMargins="0"/>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7409" r:id="rId5" name="Button 1">
              <controlPr defaultSize="0" print="0" autoFill="0" autoPict="0" macro="[0]!Change_Unit">
                <anchor moveWithCells="1" sizeWithCells="1">
                  <from>
                    <xdr:col>5</xdr:col>
                    <xdr:colOff>368300</xdr:colOff>
                    <xdr:row>0</xdr:row>
                    <xdr:rowOff>50800</xdr:rowOff>
                  </from>
                  <to>
                    <xdr:col>7</xdr:col>
                    <xdr:colOff>393700</xdr:colOff>
                    <xdr:row>2</xdr:row>
                    <xdr:rowOff>25400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31">
    <pageSetUpPr fitToPage="1"/>
  </sheetPr>
  <dimension ref="A1:AL35"/>
  <sheetViews>
    <sheetView zoomScaleNormal="100" workbookViewId="0">
      <selection activeCell="D5" sqref="D5:AL29"/>
    </sheetView>
  </sheetViews>
  <sheetFormatPr baseColWidth="10" defaultColWidth="11.453125" defaultRowHeight="11.5"/>
  <cols>
    <col min="1" max="1" width="5.1796875" style="3" customWidth="1"/>
    <col min="2" max="2" width="35" style="3" customWidth="1"/>
    <col min="3" max="3" width="6.1796875" style="3" bestFit="1" customWidth="1"/>
    <col min="4" max="34" width="8.54296875" style="3" bestFit="1" customWidth="1"/>
    <col min="35" max="38" width="9.54296875" style="3" bestFit="1" customWidth="1"/>
    <col min="39" max="16384" width="11.453125" style="3"/>
  </cols>
  <sheetData>
    <row r="1" spans="1:38" ht="18.75" customHeight="1">
      <c r="A1" s="35" t="str">
        <f>'1'!A1</f>
        <v>Schweizerische Holzenergiestatistik EJ 2024</v>
      </c>
    </row>
    <row r="2" spans="1:38" ht="18.75" customHeight="1">
      <c r="A2" s="34" t="str">
        <f>CONCATENATE(Übersicht!B15,": ",Übersicht!C15)</f>
        <v>Tabelle 5.1: Nutzenergie total, effektiv</v>
      </c>
    </row>
    <row r="3" spans="1:38" ht="18.75" customHeight="1">
      <c r="A3" s="38"/>
    </row>
    <row r="4" spans="1:38" ht="18.75" customHeight="1">
      <c r="A4" s="24" t="s">
        <v>0</v>
      </c>
      <c r="B4" s="24" t="s">
        <v>1</v>
      </c>
      <c r="C4" s="24" t="s">
        <v>129</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c r="AL4" s="24">
        <v>2024</v>
      </c>
    </row>
    <row r="5" spans="1:38" ht="14.15" customHeight="1">
      <c r="A5" s="16">
        <v>1</v>
      </c>
      <c r="B5" s="17" t="s">
        <v>2</v>
      </c>
      <c r="C5" s="17" t="s">
        <v>127</v>
      </c>
      <c r="D5" s="43">
        <v>0</v>
      </c>
      <c r="E5" s="43">
        <v>0</v>
      </c>
      <c r="F5" s="43">
        <v>0</v>
      </c>
      <c r="G5" s="43">
        <v>0</v>
      </c>
      <c r="H5" s="43">
        <v>0</v>
      </c>
      <c r="I5" s="43">
        <v>0</v>
      </c>
      <c r="J5" s="43">
        <v>0</v>
      </c>
      <c r="K5" s="43">
        <v>0</v>
      </c>
      <c r="L5" s="43">
        <v>0</v>
      </c>
      <c r="M5" s="43">
        <v>0</v>
      </c>
      <c r="N5" s="43">
        <v>0</v>
      </c>
      <c r="O5" s="43">
        <v>0</v>
      </c>
      <c r="P5" s="43">
        <v>0</v>
      </c>
      <c r="Q5" s="43">
        <v>0</v>
      </c>
      <c r="R5" s="43">
        <v>0</v>
      </c>
      <c r="S5" s="43">
        <v>0</v>
      </c>
      <c r="T5" s="43">
        <v>0</v>
      </c>
      <c r="U5" s="43">
        <v>0</v>
      </c>
      <c r="V5" s="43">
        <v>0</v>
      </c>
      <c r="W5" s="43">
        <v>0</v>
      </c>
      <c r="X5" s="43">
        <v>0</v>
      </c>
      <c r="Y5" s="43">
        <v>0</v>
      </c>
      <c r="Z5" s="43">
        <v>0</v>
      </c>
      <c r="AA5" s="43">
        <v>0</v>
      </c>
      <c r="AB5" s="43">
        <v>0</v>
      </c>
      <c r="AC5" s="43">
        <v>0</v>
      </c>
      <c r="AD5" s="43">
        <v>0</v>
      </c>
      <c r="AE5" s="43">
        <v>0</v>
      </c>
      <c r="AF5" s="43">
        <v>0</v>
      </c>
      <c r="AG5" s="43">
        <v>0</v>
      </c>
      <c r="AH5" s="43">
        <v>0</v>
      </c>
      <c r="AI5" s="43">
        <v>0</v>
      </c>
      <c r="AJ5" s="43">
        <v>0</v>
      </c>
      <c r="AK5" s="43">
        <v>0</v>
      </c>
      <c r="AL5" s="43">
        <v>0</v>
      </c>
    </row>
    <row r="6" spans="1:38" ht="14.15" customHeight="1">
      <c r="A6" s="16">
        <v>2</v>
      </c>
      <c r="B6" s="17" t="s">
        <v>3</v>
      </c>
      <c r="C6" s="17" t="s">
        <v>127</v>
      </c>
      <c r="D6" s="15">
        <v>103</v>
      </c>
      <c r="E6" s="15">
        <v>141</v>
      </c>
      <c r="F6" s="15">
        <v>159</v>
      </c>
      <c r="G6" s="15">
        <v>181</v>
      </c>
      <c r="H6" s="15">
        <v>185</v>
      </c>
      <c r="I6" s="15">
        <v>218</v>
      </c>
      <c r="J6" s="15">
        <v>263</v>
      </c>
      <c r="K6" s="15">
        <v>256</v>
      </c>
      <c r="L6" s="15">
        <v>289</v>
      </c>
      <c r="M6" s="15">
        <v>311</v>
      </c>
      <c r="N6" s="15">
        <v>306</v>
      </c>
      <c r="O6" s="15">
        <v>338</v>
      </c>
      <c r="P6" s="15">
        <v>329</v>
      </c>
      <c r="Q6" s="15">
        <v>359</v>
      </c>
      <c r="R6" s="15">
        <v>363</v>
      </c>
      <c r="S6" s="15">
        <v>381</v>
      </c>
      <c r="T6" s="15">
        <v>393</v>
      </c>
      <c r="U6" s="15">
        <v>372</v>
      </c>
      <c r="V6" s="15">
        <v>424</v>
      </c>
      <c r="W6" s="15">
        <v>438</v>
      </c>
      <c r="X6" s="15">
        <v>485</v>
      </c>
      <c r="Y6" s="15">
        <v>388</v>
      </c>
      <c r="Z6" s="15">
        <v>424</v>
      </c>
      <c r="AA6" s="15">
        <v>459</v>
      </c>
      <c r="AB6" s="15">
        <v>355</v>
      </c>
      <c r="AC6" s="15">
        <v>373</v>
      </c>
      <c r="AD6" s="15">
        <v>376</v>
      </c>
      <c r="AE6" s="15">
        <v>346</v>
      </c>
      <c r="AF6" s="15">
        <v>304</v>
      </c>
      <c r="AG6" s="15">
        <v>294</v>
      </c>
      <c r="AH6" s="15">
        <v>260</v>
      </c>
      <c r="AI6" s="15">
        <v>288</v>
      </c>
      <c r="AJ6" s="15">
        <v>233</v>
      </c>
      <c r="AK6" s="15">
        <v>227</v>
      </c>
      <c r="AL6" s="15">
        <v>219</v>
      </c>
    </row>
    <row r="7" spans="1:38" ht="14.15" customHeight="1">
      <c r="A7" s="16">
        <v>3</v>
      </c>
      <c r="B7" s="17" t="s">
        <v>4</v>
      </c>
      <c r="C7" s="17" t="s">
        <v>127</v>
      </c>
      <c r="D7" s="15">
        <v>572</v>
      </c>
      <c r="E7" s="15">
        <v>698</v>
      </c>
      <c r="F7" s="15">
        <v>728</v>
      </c>
      <c r="G7" s="15">
        <v>775</v>
      </c>
      <c r="H7" s="15">
        <v>770</v>
      </c>
      <c r="I7" s="15">
        <v>885</v>
      </c>
      <c r="J7" s="15">
        <v>1016</v>
      </c>
      <c r="K7" s="15">
        <v>963</v>
      </c>
      <c r="L7" s="15">
        <v>1070</v>
      </c>
      <c r="M7" s="15">
        <v>1130</v>
      </c>
      <c r="N7" s="15">
        <v>1074</v>
      </c>
      <c r="O7" s="15">
        <v>1124</v>
      </c>
      <c r="P7" s="15">
        <v>1106</v>
      </c>
      <c r="Q7" s="15">
        <v>1241</v>
      </c>
      <c r="R7" s="15">
        <v>1283</v>
      </c>
      <c r="S7" s="15">
        <v>1395</v>
      </c>
      <c r="T7" s="15">
        <v>1468</v>
      </c>
      <c r="U7" s="15">
        <v>1413</v>
      </c>
      <c r="V7" s="15">
        <v>1631</v>
      </c>
      <c r="W7" s="15">
        <v>1698</v>
      </c>
      <c r="X7" s="15">
        <v>1940</v>
      </c>
      <c r="Y7" s="15">
        <v>1587</v>
      </c>
      <c r="Z7" s="15">
        <v>1773</v>
      </c>
      <c r="AA7" s="15">
        <v>1962</v>
      </c>
      <c r="AB7" s="15">
        <v>1547</v>
      </c>
      <c r="AC7" s="15">
        <v>1685</v>
      </c>
      <c r="AD7" s="15">
        <v>1786</v>
      </c>
      <c r="AE7" s="15">
        <v>1715</v>
      </c>
      <c r="AF7" s="15">
        <v>1566</v>
      </c>
      <c r="AG7" s="15">
        <v>1552</v>
      </c>
      <c r="AH7" s="15">
        <v>1415</v>
      </c>
      <c r="AI7" s="15">
        <v>1585</v>
      </c>
      <c r="AJ7" s="15">
        <v>1297</v>
      </c>
      <c r="AK7" s="15">
        <v>1284</v>
      </c>
      <c r="AL7" s="15">
        <v>1263</v>
      </c>
    </row>
    <row r="8" spans="1:38" ht="14.15" customHeight="1">
      <c r="A8" s="16" t="s">
        <v>27</v>
      </c>
      <c r="B8" s="17" t="s">
        <v>5</v>
      </c>
      <c r="C8" s="17" t="s">
        <v>127</v>
      </c>
      <c r="D8" s="15">
        <v>1124</v>
      </c>
      <c r="E8" s="15">
        <v>1214</v>
      </c>
      <c r="F8" s="15">
        <v>1136</v>
      </c>
      <c r="G8" s="15">
        <v>1116</v>
      </c>
      <c r="H8" s="15">
        <v>1002</v>
      </c>
      <c r="I8" s="15">
        <v>971</v>
      </c>
      <c r="J8" s="15">
        <v>1037</v>
      </c>
      <c r="K8" s="15">
        <v>883</v>
      </c>
      <c r="L8" s="15">
        <v>840</v>
      </c>
      <c r="M8" s="15">
        <v>775</v>
      </c>
      <c r="N8" s="15">
        <v>654</v>
      </c>
      <c r="O8" s="15">
        <v>577</v>
      </c>
      <c r="P8" s="15">
        <v>480</v>
      </c>
      <c r="Q8" s="15">
        <v>467</v>
      </c>
      <c r="R8" s="15">
        <v>423</v>
      </c>
      <c r="S8" s="15">
        <v>396</v>
      </c>
      <c r="T8" s="15">
        <v>350</v>
      </c>
      <c r="U8" s="15">
        <v>278</v>
      </c>
      <c r="V8" s="15">
        <v>252</v>
      </c>
      <c r="W8" s="15">
        <v>208</v>
      </c>
      <c r="X8" s="15">
        <v>184</v>
      </c>
      <c r="Y8" s="15">
        <v>135</v>
      </c>
      <c r="Z8" s="15">
        <v>135</v>
      </c>
      <c r="AA8" s="15">
        <v>130</v>
      </c>
      <c r="AB8" s="15">
        <v>89</v>
      </c>
      <c r="AC8" s="15">
        <v>84</v>
      </c>
      <c r="AD8" s="15">
        <v>77</v>
      </c>
      <c r="AE8" s="15">
        <v>61</v>
      </c>
      <c r="AF8" s="15">
        <v>55</v>
      </c>
      <c r="AG8" s="15">
        <v>55</v>
      </c>
      <c r="AH8" s="15">
        <v>48</v>
      </c>
      <c r="AI8" s="15">
        <v>56</v>
      </c>
      <c r="AJ8" s="15">
        <v>51</v>
      </c>
      <c r="AK8" s="15">
        <v>54</v>
      </c>
      <c r="AL8" s="15">
        <v>57</v>
      </c>
    </row>
    <row r="9" spans="1:38" ht="14.15" customHeight="1">
      <c r="A9" s="16" t="s">
        <v>26</v>
      </c>
      <c r="B9" s="17" t="s">
        <v>112</v>
      </c>
      <c r="C9" s="17" t="s">
        <v>127</v>
      </c>
      <c r="D9" s="15">
        <v>0</v>
      </c>
      <c r="E9" s="15">
        <v>0</v>
      </c>
      <c r="F9" s="15">
        <v>0</v>
      </c>
      <c r="G9" s="15">
        <v>0</v>
      </c>
      <c r="H9" s="15">
        <v>0</v>
      </c>
      <c r="I9" s="15">
        <v>0</v>
      </c>
      <c r="J9" s="15">
        <v>0</v>
      </c>
      <c r="K9" s="15">
        <v>0</v>
      </c>
      <c r="L9" s="15">
        <v>2</v>
      </c>
      <c r="M9" s="15">
        <v>3</v>
      </c>
      <c r="N9" s="15">
        <v>5</v>
      </c>
      <c r="O9" s="15">
        <v>9</v>
      </c>
      <c r="P9" s="15">
        <v>15</v>
      </c>
      <c r="Q9" s="15">
        <v>22</v>
      </c>
      <c r="R9" s="15">
        <v>29</v>
      </c>
      <c r="S9" s="15">
        <v>38</v>
      </c>
      <c r="T9" s="15">
        <v>53</v>
      </c>
      <c r="U9" s="15">
        <v>61</v>
      </c>
      <c r="V9" s="15">
        <v>81</v>
      </c>
      <c r="W9" s="15">
        <v>94</v>
      </c>
      <c r="X9" s="15">
        <v>121</v>
      </c>
      <c r="Y9" s="15">
        <v>108</v>
      </c>
      <c r="Z9" s="15">
        <v>131</v>
      </c>
      <c r="AA9" s="15">
        <v>152</v>
      </c>
      <c r="AB9" s="15">
        <v>127</v>
      </c>
      <c r="AC9" s="15">
        <v>145</v>
      </c>
      <c r="AD9" s="15">
        <v>159</v>
      </c>
      <c r="AE9" s="15">
        <v>157</v>
      </c>
      <c r="AF9" s="15">
        <v>149</v>
      </c>
      <c r="AG9" s="15">
        <v>150</v>
      </c>
      <c r="AH9" s="15">
        <v>140</v>
      </c>
      <c r="AI9" s="15">
        <v>158</v>
      </c>
      <c r="AJ9" s="15">
        <v>133</v>
      </c>
      <c r="AK9" s="15">
        <v>136</v>
      </c>
      <c r="AL9" s="15">
        <v>139</v>
      </c>
    </row>
    <row r="10" spans="1:38" ht="14.15" customHeight="1">
      <c r="A10" s="16">
        <v>5</v>
      </c>
      <c r="B10" s="17" t="s">
        <v>6</v>
      </c>
      <c r="C10" s="17" t="s">
        <v>127</v>
      </c>
      <c r="D10" s="15">
        <v>2564</v>
      </c>
      <c r="E10" s="15">
        <v>2703</v>
      </c>
      <c r="F10" s="15">
        <v>2470</v>
      </c>
      <c r="G10" s="15">
        <v>2363</v>
      </c>
      <c r="H10" s="15">
        <v>2072</v>
      </c>
      <c r="I10" s="15">
        <v>2126</v>
      </c>
      <c r="J10" s="15">
        <v>2229</v>
      </c>
      <c r="K10" s="15">
        <v>1911</v>
      </c>
      <c r="L10" s="15">
        <v>1911</v>
      </c>
      <c r="M10" s="15">
        <v>1879</v>
      </c>
      <c r="N10" s="15">
        <v>1692</v>
      </c>
      <c r="O10" s="15">
        <v>1821</v>
      </c>
      <c r="P10" s="15">
        <v>1726</v>
      </c>
      <c r="Q10" s="15">
        <v>1844</v>
      </c>
      <c r="R10" s="15">
        <v>1824</v>
      </c>
      <c r="S10" s="15">
        <v>1874</v>
      </c>
      <c r="T10" s="15">
        <v>1880</v>
      </c>
      <c r="U10" s="15">
        <v>1733</v>
      </c>
      <c r="V10" s="15">
        <v>1942</v>
      </c>
      <c r="W10" s="15">
        <v>1996</v>
      </c>
      <c r="X10" s="15">
        <v>2305</v>
      </c>
      <c r="Y10" s="15">
        <v>1921</v>
      </c>
      <c r="Z10" s="15">
        <v>2194</v>
      </c>
      <c r="AA10" s="15">
        <v>2466</v>
      </c>
      <c r="AB10" s="15">
        <v>2005</v>
      </c>
      <c r="AC10" s="15">
        <v>2238</v>
      </c>
      <c r="AD10" s="15">
        <v>2403</v>
      </c>
      <c r="AE10" s="15">
        <v>2349</v>
      </c>
      <c r="AF10" s="15">
        <v>2203</v>
      </c>
      <c r="AG10" s="15">
        <v>2258</v>
      </c>
      <c r="AH10" s="15">
        <v>2113</v>
      </c>
      <c r="AI10" s="15">
        <v>2475</v>
      </c>
      <c r="AJ10" s="15">
        <v>2103</v>
      </c>
      <c r="AK10" s="15">
        <v>2183</v>
      </c>
      <c r="AL10" s="15">
        <v>2246</v>
      </c>
    </row>
    <row r="11" spans="1:38" ht="14.15" customHeight="1">
      <c r="A11" s="16">
        <v>6</v>
      </c>
      <c r="B11" s="17" t="s">
        <v>7</v>
      </c>
      <c r="C11" s="17" t="s">
        <v>127</v>
      </c>
      <c r="D11" s="15">
        <v>1970</v>
      </c>
      <c r="E11" s="15">
        <v>2059</v>
      </c>
      <c r="F11" s="15">
        <v>1852</v>
      </c>
      <c r="G11" s="15">
        <v>1732</v>
      </c>
      <c r="H11" s="15">
        <v>1488</v>
      </c>
      <c r="I11" s="15">
        <v>1470</v>
      </c>
      <c r="J11" s="15">
        <v>1489</v>
      </c>
      <c r="K11" s="15">
        <v>1200</v>
      </c>
      <c r="L11" s="15">
        <v>1118</v>
      </c>
      <c r="M11" s="15">
        <v>1012</v>
      </c>
      <c r="N11" s="15">
        <v>858</v>
      </c>
      <c r="O11" s="15">
        <v>886</v>
      </c>
      <c r="P11" s="15">
        <v>808</v>
      </c>
      <c r="Q11" s="15">
        <v>831</v>
      </c>
      <c r="R11" s="15">
        <v>789</v>
      </c>
      <c r="S11" s="15">
        <v>785</v>
      </c>
      <c r="T11" s="15">
        <v>700</v>
      </c>
      <c r="U11" s="15">
        <v>576</v>
      </c>
      <c r="V11" s="15">
        <v>568</v>
      </c>
      <c r="W11" s="15">
        <v>511</v>
      </c>
      <c r="X11" s="15">
        <v>497</v>
      </c>
      <c r="Y11" s="15">
        <v>367</v>
      </c>
      <c r="Z11" s="15">
        <v>398</v>
      </c>
      <c r="AA11" s="15">
        <v>413</v>
      </c>
      <c r="AB11" s="15">
        <v>307</v>
      </c>
      <c r="AC11" s="15">
        <v>318</v>
      </c>
      <c r="AD11" s="15">
        <v>311</v>
      </c>
      <c r="AE11" s="15">
        <v>280</v>
      </c>
      <c r="AF11" s="15">
        <v>245</v>
      </c>
      <c r="AG11" s="15">
        <v>235</v>
      </c>
      <c r="AH11" s="15">
        <v>206</v>
      </c>
      <c r="AI11" s="15">
        <v>230</v>
      </c>
      <c r="AJ11" s="15">
        <v>190</v>
      </c>
      <c r="AK11" s="15">
        <v>176</v>
      </c>
      <c r="AL11" s="15">
        <v>171</v>
      </c>
    </row>
    <row r="12" spans="1:38" ht="14.15" customHeight="1">
      <c r="A12" s="31">
        <v>7</v>
      </c>
      <c r="B12" s="33" t="s">
        <v>8</v>
      </c>
      <c r="C12" s="33" t="s">
        <v>127</v>
      </c>
      <c r="D12" s="32">
        <v>3250</v>
      </c>
      <c r="E12" s="32">
        <v>3488</v>
      </c>
      <c r="F12" s="32">
        <v>3247</v>
      </c>
      <c r="G12" s="32">
        <v>3169</v>
      </c>
      <c r="H12" s="32">
        <v>2835</v>
      </c>
      <c r="I12" s="32">
        <v>2929</v>
      </c>
      <c r="J12" s="32">
        <v>3050</v>
      </c>
      <c r="K12" s="32">
        <v>2596</v>
      </c>
      <c r="L12" s="32">
        <v>2570</v>
      </c>
      <c r="M12" s="32">
        <v>2476</v>
      </c>
      <c r="N12" s="32">
        <v>2200</v>
      </c>
      <c r="O12" s="32">
        <v>2239</v>
      </c>
      <c r="P12" s="32">
        <v>2007</v>
      </c>
      <c r="Q12" s="32">
        <v>2024</v>
      </c>
      <c r="R12" s="32">
        <v>1894</v>
      </c>
      <c r="S12" s="32">
        <v>1836</v>
      </c>
      <c r="T12" s="32">
        <v>1657</v>
      </c>
      <c r="U12" s="32">
        <v>1336</v>
      </c>
      <c r="V12" s="32">
        <v>1315</v>
      </c>
      <c r="W12" s="32">
        <v>1172</v>
      </c>
      <c r="X12" s="32">
        <v>1073</v>
      </c>
      <c r="Y12" s="32">
        <v>718</v>
      </c>
      <c r="Z12" s="32">
        <v>648</v>
      </c>
      <c r="AA12" s="32">
        <v>555</v>
      </c>
      <c r="AB12" s="32">
        <v>343</v>
      </c>
      <c r="AC12" s="32">
        <v>353</v>
      </c>
      <c r="AD12" s="32">
        <v>353</v>
      </c>
      <c r="AE12" s="32">
        <v>324</v>
      </c>
      <c r="AF12" s="32">
        <v>288</v>
      </c>
      <c r="AG12" s="32">
        <v>279</v>
      </c>
      <c r="AH12" s="32">
        <v>248</v>
      </c>
      <c r="AI12" s="32">
        <v>274</v>
      </c>
      <c r="AJ12" s="32">
        <v>225</v>
      </c>
      <c r="AK12" s="32">
        <v>222</v>
      </c>
      <c r="AL12" s="32">
        <v>218</v>
      </c>
    </row>
    <row r="13" spans="1:38" ht="14.15" customHeight="1">
      <c r="A13" s="16">
        <v>8</v>
      </c>
      <c r="B13" s="17" t="s">
        <v>30</v>
      </c>
      <c r="C13" s="17" t="s">
        <v>127</v>
      </c>
      <c r="D13" s="15">
        <v>2946</v>
      </c>
      <c r="E13" s="15">
        <v>3310</v>
      </c>
      <c r="F13" s="15">
        <v>3205</v>
      </c>
      <c r="G13" s="15">
        <v>3233</v>
      </c>
      <c r="H13" s="15">
        <v>2998</v>
      </c>
      <c r="I13" s="15">
        <v>3180</v>
      </c>
      <c r="J13" s="15">
        <v>3474</v>
      </c>
      <c r="K13" s="15">
        <v>3109</v>
      </c>
      <c r="L13" s="15">
        <v>3205</v>
      </c>
      <c r="M13" s="15">
        <v>3202</v>
      </c>
      <c r="N13" s="15">
        <v>2982</v>
      </c>
      <c r="O13" s="15">
        <v>3215</v>
      </c>
      <c r="P13" s="15">
        <v>3035</v>
      </c>
      <c r="Q13" s="15">
        <v>3198</v>
      </c>
      <c r="R13" s="15">
        <v>3132</v>
      </c>
      <c r="S13" s="15">
        <v>3178</v>
      </c>
      <c r="T13" s="15">
        <v>3065</v>
      </c>
      <c r="U13" s="15">
        <v>2725</v>
      </c>
      <c r="V13" s="15">
        <v>2935</v>
      </c>
      <c r="W13" s="15">
        <v>2851</v>
      </c>
      <c r="X13" s="15">
        <v>2966</v>
      </c>
      <c r="Y13" s="15">
        <v>2223</v>
      </c>
      <c r="Z13" s="15">
        <v>2319</v>
      </c>
      <c r="AA13" s="15">
        <v>2382</v>
      </c>
      <c r="AB13" s="15">
        <v>1727</v>
      </c>
      <c r="AC13" s="15">
        <v>1831</v>
      </c>
      <c r="AD13" s="15">
        <v>1878</v>
      </c>
      <c r="AE13" s="15">
        <v>1769</v>
      </c>
      <c r="AF13" s="15">
        <v>1609</v>
      </c>
      <c r="AG13" s="15">
        <v>1614</v>
      </c>
      <c r="AH13" s="15">
        <v>1442</v>
      </c>
      <c r="AI13" s="15">
        <v>1577</v>
      </c>
      <c r="AJ13" s="15">
        <v>1276</v>
      </c>
      <c r="AK13" s="15">
        <v>1275</v>
      </c>
      <c r="AL13" s="15">
        <v>1249</v>
      </c>
    </row>
    <row r="14" spans="1:38" ht="14.15" customHeight="1">
      <c r="A14" s="16">
        <v>9</v>
      </c>
      <c r="B14" s="17" t="s">
        <v>31</v>
      </c>
      <c r="C14" s="17" t="s">
        <v>127</v>
      </c>
      <c r="D14" s="15">
        <v>51</v>
      </c>
      <c r="E14" s="15">
        <v>60</v>
      </c>
      <c r="F14" s="15">
        <v>66</v>
      </c>
      <c r="G14" s="15">
        <v>77</v>
      </c>
      <c r="H14" s="15">
        <v>84</v>
      </c>
      <c r="I14" s="15">
        <v>106</v>
      </c>
      <c r="J14" s="15">
        <v>129</v>
      </c>
      <c r="K14" s="15">
        <v>128</v>
      </c>
      <c r="L14" s="15">
        <v>143</v>
      </c>
      <c r="M14" s="15">
        <v>155</v>
      </c>
      <c r="N14" s="15">
        <v>156</v>
      </c>
      <c r="O14" s="15">
        <v>187</v>
      </c>
      <c r="P14" s="15">
        <v>189</v>
      </c>
      <c r="Q14" s="15">
        <v>214</v>
      </c>
      <c r="R14" s="15">
        <v>223</v>
      </c>
      <c r="S14" s="15">
        <v>241</v>
      </c>
      <c r="T14" s="15">
        <v>243</v>
      </c>
      <c r="U14" s="15">
        <v>229</v>
      </c>
      <c r="V14" s="15">
        <v>256</v>
      </c>
      <c r="W14" s="15">
        <v>260</v>
      </c>
      <c r="X14" s="15">
        <v>287</v>
      </c>
      <c r="Y14" s="15">
        <v>242</v>
      </c>
      <c r="Z14" s="15">
        <v>266</v>
      </c>
      <c r="AA14" s="15">
        <v>282</v>
      </c>
      <c r="AB14" s="15">
        <v>222</v>
      </c>
      <c r="AC14" s="15">
        <v>231</v>
      </c>
      <c r="AD14" s="15">
        <v>235</v>
      </c>
      <c r="AE14" s="15">
        <v>223</v>
      </c>
      <c r="AF14" s="15">
        <v>208</v>
      </c>
      <c r="AG14" s="15">
        <v>203</v>
      </c>
      <c r="AH14" s="15">
        <v>182</v>
      </c>
      <c r="AI14" s="15">
        <v>189</v>
      </c>
      <c r="AJ14" s="15">
        <v>151</v>
      </c>
      <c r="AK14" s="15">
        <v>149</v>
      </c>
      <c r="AL14" s="15">
        <v>142</v>
      </c>
    </row>
    <row r="15" spans="1:38" ht="14.15" customHeight="1">
      <c r="A15" s="16">
        <v>10</v>
      </c>
      <c r="B15" s="17" t="s">
        <v>9</v>
      </c>
      <c r="C15" s="17" t="s">
        <v>127</v>
      </c>
      <c r="D15" s="15">
        <v>785</v>
      </c>
      <c r="E15" s="15">
        <v>856</v>
      </c>
      <c r="F15" s="15">
        <v>809</v>
      </c>
      <c r="G15" s="15">
        <v>788</v>
      </c>
      <c r="H15" s="15">
        <v>701</v>
      </c>
      <c r="I15" s="15">
        <v>713</v>
      </c>
      <c r="J15" s="15">
        <v>720</v>
      </c>
      <c r="K15" s="15">
        <v>597</v>
      </c>
      <c r="L15" s="15">
        <v>560</v>
      </c>
      <c r="M15" s="15">
        <v>498</v>
      </c>
      <c r="N15" s="15">
        <v>395</v>
      </c>
      <c r="O15" s="15">
        <v>342</v>
      </c>
      <c r="P15" s="15">
        <v>271</v>
      </c>
      <c r="Q15" s="15">
        <v>249</v>
      </c>
      <c r="R15" s="15">
        <v>215</v>
      </c>
      <c r="S15" s="15">
        <v>199</v>
      </c>
      <c r="T15" s="15">
        <v>176</v>
      </c>
      <c r="U15" s="15">
        <v>145</v>
      </c>
      <c r="V15" s="15">
        <v>143</v>
      </c>
      <c r="W15" s="15">
        <v>122</v>
      </c>
      <c r="X15" s="15">
        <v>117</v>
      </c>
      <c r="Y15" s="15">
        <v>84</v>
      </c>
      <c r="Z15" s="15">
        <v>83</v>
      </c>
      <c r="AA15" s="15">
        <v>80</v>
      </c>
      <c r="AB15" s="15">
        <v>55</v>
      </c>
      <c r="AC15" s="15">
        <v>53</v>
      </c>
      <c r="AD15" s="15">
        <v>50</v>
      </c>
      <c r="AE15" s="15">
        <v>39</v>
      </c>
      <c r="AF15" s="15">
        <v>30</v>
      </c>
      <c r="AG15" s="15">
        <v>25</v>
      </c>
      <c r="AH15" s="15">
        <v>19</v>
      </c>
      <c r="AI15" s="15">
        <v>17</v>
      </c>
      <c r="AJ15" s="15">
        <v>12</v>
      </c>
      <c r="AK15" s="15">
        <v>10</v>
      </c>
      <c r="AL15" s="15">
        <v>8</v>
      </c>
    </row>
    <row r="16" spans="1:38">
      <c r="A16" s="16" t="s">
        <v>29</v>
      </c>
      <c r="B16" s="17" t="s">
        <v>32</v>
      </c>
      <c r="C16" s="17" t="s">
        <v>127</v>
      </c>
      <c r="D16" s="15">
        <v>143</v>
      </c>
      <c r="E16" s="15">
        <v>195</v>
      </c>
      <c r="F16" s="15">
        <v>215</v>
      </c>
      <c r="G16" s="15">
        <v>234</v>
      </c>
      <c r="H16" s="15">
        <v>235</v>
      </c>
      <c r="I16" s="15">
        <v>265</v>
      </c>
      <c r="J16" s="15">
        <v>315</v>
      </c>
      <c r="K16" s="15">
        <v>307</v>
      </c>
      <c r="L16" s="15">
        <v>338</v>
      </c>
      <c r="M16" s="15">
        <v>363</v>
      </c>
      <c r="N16" s="15">
        <v>351</v>
      </c>
      <c r="O16" s="15">
        <v>402</v>
      </c>
      <c r="P16" s="15">
        <v>409</v>
      </c>
      <c r="Q16" s="15">
        <v>464</v>
      </c>
      <c r="R16" s="15">
        <v>468</v>
      </c>
      <c r="S16" s="15">
        <v>509</v>
      </c>
      <c r="T16" s="15">
        <v>529</v>
      </c>
      <c r="U16" s="15">
        <v>498</v>
      </c>
      <c r="V16" s="15">
        <v>576</v>
      </c>
      <c r="W16" s="15">
        <v>597</v>
      </c>
      <c r="X16" s="15">
        <v>701</v>
      </c>
      <c r="Y16" s="15">
        <v>557</v>
      </c>
      <c r="Z16" s="15">
        <v>605</v>
      </c>
      <c r="AA16" s="15">
        <v>662</v>
      </c>
      <c r="AB16" s="15">
        <v>517</v>
      </c>
      <c r="AC16" s="15">
        <v>550</v>
      </c>
      <c r="AD16" s="15">
        <v>559</v>
      </c>
      <c r="AE16" s="15">
        <v>520</v>
      </c>
      <c r="AF16" s="15">
        <v>467</v>
      </c>
      <c r="AG16" s="15">
        <v>450</v>
      </c>
      <c r="AH16" s="15">
        <v>391</v>
      </c>
      <c r="AI16" s="15">
        <v>407</v>
      </c>
      <c r="AJ16" s="15">
        <v>319</v>
      </c>
      <c r="AK16" s="15">
        <v>315</v>
      </c>
      <c r="AL16" s="15">
        <v>296</v>
      </c>
    </row>
    <row r="17" spans="1:38" ht="14.15" customHeight="1">
      <c r="A17" s="16" t="s">
        <v>28</v>
      </c>
      <c r="B17" s="17" t="s">
        <v>111</v>
      </c>
      <c r="C17" s="17" t="s">
        <v>127</v>
      </c>
      <c r="D17" s="15">
        <v>0</v>
      </c>
      <c r="E17" s="15">
        <v>0</v>
      </c>
      <c r="F17" s="15">
        <v>0</v>
      </c>
      <c r="G17" s="15">
        <v>0</v>
      </c>
      <c r="H17" s="15">
        <v>0</v>
      </c>
      <c r="I17" s="15">
        <v>0</v>
      </c>
      <c r="J17" s="15">
        <v>0</v>
      </c>
      <c r="K17" s="15">
        <v>0</v>
      </c>
      <c r="L17" s="15">
        <v>8</v>
      </c>
      <c r="M17" s="15">
        <v>20</v>
      </c>
      <c r="N17" s="15">
        <v>45</v>
      </c>
      <c r="O17" s="15">
        <v>111</v>
      </c>
      <c r="P17" s="15">
        <v>179</v>
      </c>
      <c r="Q17" s="15">
        <v>281</v>
      </c>
      <c r="R17" s="15">
        <v>396</v>
      </c>
      <c r="S17" s="15">
        <v>643</v>
      </c>
      <c r="T17" s="15">
        <v>952</v>
      </c>
      <c r="U17" s="15">
        <v>995</v>
      </c>
      <c r="V17" s="15">
        <v>1251</v>
      </c>
      <c r="W17" s="15">
        <v>1382</v>
      </c>
      <c r="X17" s="15">
        <v>1685</v>
      </c>
      <c r="Y17" s="15">
        <v>1447</v>
      </c>
      <c r="Z17" s="15">
        <v>1721</v>
      </c>
      <c r="AA17" s="15">
        <v>2009</v>
      </c>
      <c r="AB17" s="15">
        <v>1680</v>
      </c>
      <c r="AC17" s="15">
        <v>1901</v>
      </c>
      <c r="AD17" s="15">
        <v>2088</v>
      </c>
      <c r="AE17" s="15">
        <v>2095</v>
      </c>
      <c r="AF17" s="15">
        <v>2031</v>
      </c>
      <c r="AG17" s="15">
        <v>2140</v>
      </c>
      <c r="AH17" s="15">
        <v>1991</v>
      </c>
      <c r="AI17" s="15">
        <v>2327</v>
      </c>
      <c r="AJ17" s="15">
        <v>2175</v>
      </c>
      <c r="AK17" s="15">
        <v>2260</v>
      </c>
      <c r="AL17" s="15">
        <v>2323</v>
      </c>
    </row>
    <row r="18" spans="1:38" ht="25.25" customHeight="1">
      <c r="A18" s="31" t="s">
        <v>35</v>
      </c>
      <c r="B18" s="33" t="s">
        <v>33</v>
      </c>
      <c r="C18" s="33" t="s">
        <v>127</v>
      </c>
      <c r="D18" s="32">
        <v>330</v>
      </c>
      <c r="E18" s="32">
        <v>410</v>
      </c>
      <c r="F18" s="32">
        <v>440</v>
      </c>
      <c r="G18" s="32">
        <v>496</v>
      </c>
      <c r="H18" s="32">
        <v>515</v>
      </c>
      <c r="I18" s="32">
        <v>631</v>
      </c>
      <c r="J18" s="32">
        <v>754</v>
      </c>
      <c r="K18" s="32">
        <v>729</v>
      </c>
      <c r="L18" s="32">
        <v>820</v>
      </c>
      <c r="M18" s="32">
        <v>886</v>
      </c>
      <c r="N18" s="32">
        <v>878</v>
      </c>
      <c r="O18" s="32">
        <v>1047</v>
      </c>
      <c r="P18" s="32">
        <v>1073</v>
      </c>
      <c r="Q18" s="32">
        <v>1223</v>
      </c>
      <c r="R18" s="32">
        <v>1296</v>
      </c>
      <c r="S18" s="32">
        <v>1447</v>
      </c>
      <c r="T18" s="32">
        <v>1588</v>
      </c>
      <c r="U18" s="32">
        <v>1553</v>
      </c>
      <c r="V18" s="32">
        <v>1797</v>
      </c>
      <c r="W18" s="32">
        <v>1862</v>
      </c>
      <c r="X18" s="32">
        <v>2180</v>
      </c>
      <c r="Y18" s="32">
        <v>1880</v>
      </c>
      <c r="Z18" s="32">
        <v>2229</v>
      </c>
      <c r="AA18" s="32">
        <v>2567</v>
      </c>
      <c r="AB18" s="32">
        <v>2138</v>
      </c>
      <c r="AC18" s="32">
        <v>2457</v>
      </c>
      <c r="AD18" s="32">
        <v>2721</v>
      </c>
      <c r="AE18" s="32">
        <v>2745</v>
      </c>
      <c r="AF18" s="32">
        <v>2649</v>
      </c>
      <c r="AG18" s="32">
        <v>2755</v>
      </c>
      <c r="AH18" s="32">
        <v>2643</v>
      </c>
      <c r="AI18" s="32">
        <v>3168</v>
      </c>
      <c r="AJ18" s="32">
        <v>2747</v>
      </c>
      <c r="AK18" s="32">
        <v>2908</v>
      </c>
      <c r="AL18" s="32">
        <v>2998</v>
      </c>
    </row>
    <row r="19" spans="1:38" ht="13.5" customHeight="1">
      <c r="A19" s="16" t="s">
        <v>36</v>
      </c>
      <c r="B19" s="17" t="s">
        <v>113</v>
      </c>
      <c r="C19" s="17" t="s">
        <v>127</v>
      </c>
      <c r="D19" s="15">
        <v>0</v>
      </c>
      <c r="E19" s="15">
        <v>0</v>
      </c>
      <c r="F19" s="15">
        <v>0</v>
      </c>
      <c r="G19" s="15">
        <v>0</v>
      </c>
      <c r="H19" s="15">
        <v>0</v>
      </c>
      <c r="I19" s="15">
        <v>0</v>
      </c>
      <c r="J19" s="15">
        <v>0</v>
      </c>
      <c r="K19" s="15">
        <v>0</v>
      </c>
      <c r="L19" s="15">
        <v>0</v>
      </c>
      <c r="M19" s="15">
        <v>0</v>
      </c>
      <c r="N19" s="15">
        <v>3</v>
      </c>
      <c r="O19" s="15">
        <v>11</v>
      </c>
      <c r="P19" s="15">
        <v>15</v>
      </c>
      <c r="Q19" s="15">
        <v>23</v>
      </c>
      <c r="R19" s="15">
        <v>40</v>
      </c>
      <c r="S19" s="15">
        <v>94</v>
      </c>
      <c r="T19" s="15">
        <v>163</v>
      </c>
      <c r="U19" s="15">
        <v>231</v>
      </c>
      <c r="V19" s="15">
        <v>314</v>
      </c>
      <c r="W19" s="15">
        <v>382</v>
      </c>
      <c r="X19" s="15">
        <v>502</v>
      </c>
      <c r="Y19" s="15">
        <v>491</v>
      </c>
      <c r="Z19" s="15">
        <v>623</v>
      </c>
      <c r="AA19" s="15">
        <v>771</v>
      </c>
      <c r="AB19" s="15">
        <v>722</v>
      </c>
      <c r="AC19" s="15">
        <v>920</v>
      </c>
      <c r="AD19" s="15">
        <v>1106</v>
      </c>
      <c r="AE19" s="15">
        <v>1226</v>
      </c>
      <c r="AF19" s="15">
        <v>1267</v>
      </c>
      <c r="AG19" s="15">
        <v>1391</v>
      </c>
      <c r="AH19" s="15">
        <v>1416</v>
      </c>
      <c r="AI19" s="15">
        <v>1814</v>
      </c>
      <c r="AJ19" s="15">
        <v>1700</v>
      </c>
      <c r="AK19" s="15">
        <v>1888</v>
      </c>
      <c r="AL19" s="15">
        <v>2018</v>
      </c>
    </row>
    <row r="20" spans="1:38" ht="25.25" customHeight="1">
      <c r="A20" s="16">
        <v>13</v>
      </c>
      <c r="B20" s="17" t="s">
        <v>34</v>
      </c>
      <c r="C20" s="17" t="s">
        <v>127</v>
      </c>
      <c r="D20" s="15">
        <v>604</v>
      </c>
      <c r="E20" s="15">
        <v>719</v>
      </c>
      <c r="F20" s="15">
        <v>734</v>
      </c>
      <c r="G20" s="15">
        <v>766</v>
      </c>
      <c r="H20" s="15">
        <v>736</v>
      </c>
      <c r="I20" s="15">
        <v>811</v>
      </c>
      <c r="J20" s="15">
        <v>910</v>
      </c>
      <c r="K20" s="15">
        <v>840</v>
      </c>
      <c r="L20" s="15">
        <v>872</v>
      </c>
      <c r="M20" s="15">
        <v>894</v>
      </c>
      <c r="N20" s="15">
        <v>839</v>
      </c>
      <c r="O20" s="15">
        <v>898</v>
      </c>
      <c r="P20" s="15">
        <v>852</v>
      </c>
      <c r="Q20" s="15">
        <v>925</v>
      </c>
      <c r="R20" s="15">
        <v>910</v>
      </c>
      <c r="S20" s="15">
        <v>950</v>
      </c>
      <c r="T20" s="15">
        <v>942</v>
      </c>
      <c r="U20" s="15">
        <v>924</v>
      </c>
      <c r="V20" s="15">
        <v>997</v>
      </c>
      <c r="W20" s="15">
        <v>1007</v>
      </c>
      <c r="X20" s="15">
        <v>1086</v>
      </c>
      <c r="Y20" s="15">
        <v>933</v>
      </c>
      <c r="Z20" s="15">
        <v>1018</v>
      </c>
      <c r="AA20" s="15">
        <v>1100</v>
      </c>
      <c r="AB20" s="15">
        <v>920</v>
      </c>
      <c r="AC20" s="15">
        <v>1007</v>
      </c>
      <c r="AD20" s="15">
        <v>1073</v>
      </c>
      <c r="AE20" s="15">
        <v>1075</v>
      </c>
      <c r="AF20" s="15">
        <v>1035</v>
      </c>
      <c r="AG20" s="15">
        <v>1033</v>
      </c>
      <c r="AH20" s="15">
        <v>995</v>
      </c>
      <c r="AI20" s="15">
        <v>1118</v>
      </c>
      <c r="AJ20" s="15">
        <v>981</v>
      </c>
      <c r="AK20" s="15">
        <v>1019</v>
      </c>
      <c r="AL20" s="15">
        <v>1030</v>
      </c>
    </row>
    <row r="21" spans="1:38" ht="25.25" customHeight="1">
      <c r="A21" s="16" t="s">
        <v>37</v>
      </c>
      <c r="B21" s="17" t="s">
        <v>10</v>
      </c>
      <c r="C21" s="17" t="s">
        <v>127</v>
      </c>
      <c r="D21" s="15">
        <v>169</v>
      </c>
      <c r="E21" s="15">
        <v>223</v>
      </c>
      <c r="F21" s="15">
        <v>260</v>
      </c>
      <c r="G21" s="15">
        <v>289</v>
      </c>
      <c r="H21" s="15">
        <v>310</v>
      </c>
      <c r="I21" s="15">
        <v>386</v>
      </c>
      <c r="J21" s="15">
        <v>467</v>
      </c>
      <c r="K21" s="15">
        <v>460</v>
      </c>
      <c r="L21" s="15">
        <v>514</v>
      </c>
      <c r="M21" s="15">
        <v>562</v>
      </c>
      <c r="N21" s="15">
        <v>542</v>
      </c>
      <c r="O21" s="15">
        <v>603</v>
      </c>
      <c r="P21" s="15">
        <v>603</v>
      </c>
      <c r="Q21" s="15">
        <v>675</v>
      </c>
      <c r="R21" s="15">
        <v>707</v>
      </c>
      <c r="S21" s="15">
        <v>776</v>
      </c>
      <c r="T21" s="15">
        <v>828</v>
      </c>
      <c r="U21" s="15">
        <v>823</v>
      </c>
      <c r="V21" s="15">
        <v>976</v>
      </c>
      <c r="W21" s="15">
        <v>1040</v>
      </c>
      <c r="X21" s="15">
        <v>1202</v>
      </c>
      <c r="Y21" s="15">
        <v>1063</v>
      </c>
      <c r="Z21" s="15">
        <v>1254</v>
      </c>
      <c r="AA21" s="15">
        <v>1418</v>
      </c>
      <c r="AB21" s="15">
        <v>1166</v>
      </c>
      <c r="AC21" s="15">
        <v>1337</v>
      </c>
      <c r="AD21" s="15">
        <v>1482</v>
      </c>
      <c r="AE21" s="15">
        <v>1490</v>
      </c>
      <c r="AF21" s="15">
        <v>1428</v>
      </c>
      <c r="AG21" s="15">
        <v>1493</v>
      </c>
      <c r="AH21" s="15">
        <v>1433</v>
      </c>
      <c r="AI21" s="15">
        <v>1689</v>
      </c>
      <c r="AJ21" s="15">
        <v>1482</v>
      </c>
      <c r="AK21" s="15">
        <v>1584</v>
      </c>
      <c r="AL21" s="15">
        <v>1604</v>
      </c>
    </row>
    <row r="22" spans="1:38" ht="13.5" customHeight="1">
      <c r="A22" s="16" t="s">
        <v>38</v>
      </c>
      <c r="B22" s="17" t="s">
        <v>114</v>
      </c>
      <c r="C22" s="17" t="s">
        <v>127</v>
      </c>
      <c r="D22" s="15">
        <v>0</v>
      </c>
      <c r="E22" s="15">
        <v>0</v>
      </c>
      <c r="F22" s="15">
        <v>0</v>
      </c>
      <c r="G22" s="15">
        <v>0</v>
      </c>
      <c r="H22" s="15">
        <v>0</v>
      </c>
      <c r="I22" s="15">
        <v>0</v>
      </c>
      <c r="J22" s="15">
        <v>0</v>
      </c>
      <c r="K22" s="15">
        <v>0</v>
      </c>
      <c r="L22" s="15">
        <v>0</v>
      </c>
      <c r="M22" s="15">
        <v>0</v>
      </c>
      <c r="N22" s="15">
        <v>0</v>
      </c>
      <c r="O22" s="15">
        <v>0</v>
      </c>
      <c r="P22" s="15">
        <v>0</v>
      </c>
      <c r="Q22" s="15">
        <v>5</v>
      </c>
      <c r="R22" s="15">
        <v>5</v>
      </c>
      <c r="S22" s="15">
        <v>16</v>
      </c>
      <c r="T22" s="15">
        <v>37</v>
      </c>
      <c r="U22" s="15">
        <v>54</v>
      </c>
      <c r="V22" s="15">
        <v>97</v>
      </c>
      <c r="W22" s="15">
        <v>130</v>
      </c>
      <c r="X22" s="15">
        <v>163</v>
      </c>
      <c r="Y22" s="15">
        <v>164</v>
      </c>
      <c r="Z22" s="15">
        <v>207</v>
      </c>
      <c r="AA22" s="15">
        <v>227</v>
      </c>
      <c r="AB22" s="15">
        <v>202</v>
      </c>
      <c r="AC22" s="15">
        <v>236</v>
      </c>
      <c r="AD22" s="15">
        <v>285</v>
      </c>
      <c r="AE22" s="15">
        <v>300</v>
      </c>
      <c r="AF22" s="15">
        <v>299</v>
      </c>
      <c r="AG22" s="15">
        <v>309</v>
      </c>
      <c r="AH22" s="15">
        <v>298</v>
      </c>
      <c r="AI22" s="15">
        <v>380</v>
      </c>
      <c r="AJ22" s="15">
        <v>333</v>
      </c>
      <c r="AK22" s="15">
        <v>370</v>
      </c>
      <c r="AL22" s="15">
        <v>374</v>
      </c>
    </row>
    <row r="23" spans="1:38" ht="25.25" customHeight="1">
      <c r="A23" s="16">
        <v>15</v>
      </c>
      <c r="B23" s="17" t="s">
        <v>11</v>
      </c>
      <c r="C23" s="17" t="s">
        <v>127</v>
      </c>
      <c r="D23" s="15">
        <v>278</v>
      </c>
      <c r="E23" s="15">
        <v>330</v>
      </c>
      <c r="F23" s="15">
        <v>353</v>
      </c>
      <c r="G23" s="15">
        <v>367</v>
      </c>
      <c r="H23" s="15">
        <v>353</v>
      </c>
      <c r="I23" s="15">
        <v>391</v>
      </c>
      <c r="J23" s="15">
        <v>424</v>
      </c>
      <c r="K23" s="15">
        <v>402</v>
      </c>
      <c r="L23" s="15">
        <v>411</v>
      </c>
      <c r="M23" s="15">
        <v>429</v>
      </c>
      <c r="N23" s="15">
        <v>409</v>
      </c>
      <c r="O23" s="15">
        <v>431</v>
      </c>
      <c r="P23" s="15">
        <v>407</v>
      </c>
      <c r="Q23" s="15">
        <v>444</v>
      </c>
      <c r="R23" s="15">
        <v>430</v>
      </c>
      <c r="S23" s="15">
        <v>445</v>
      </c>
      <c r="T23" s="15">
        <v>437</v>
      </c>
      <c r="U23" s="15">
        <v>411</v>
      </c>
      <c r="V23" s="15">
        <v>445</v>
      </c>
      <c r="W23" s="15">
        <v>450</v>
      </c>
      <c r="X23" s="15">
        <v>483</v>
      </c>
      <c r="Y23" s="15">
        <v>430</v>
      </c>
      <c r="Z23" s="15">
        <v>460</v>
      </c>
      <c r="AA23" s="15">
        <v>497</v>
      </c>
      <c r="AB23" s="15">
        <v>415</v>
      </c>
      <c r="AC23" s="15">
        <v>439</v>
      </c>
      <c r="AD23" s="15">
        <v>464</v>
      </c>
      <c r="AE23" s="15">
        <v>459</v>
      </c>
      <c r="AF23" s="15">
        <v>456</v>
      </c>
      <c r="AG23" s="15">
        <v>437</v>
      </c>
      <c r="AH23" s="15">
        <v>424</v>
      </c>
      <c r="AI23" s="15">
        <v>467</v>
      </c>
      <c r="AJ23" s="15">
        <v>404</v>
      </c>
      <c r="AK23" s="15">
        <v>422</v>
      </c>
      <c r="AL23" s="15">
        <v>422</v>
      </c>
    </row>
    <row r="24" spans="1:38" ht="25.25" customHeight="1">
      <c r="A24" s="16" t="s">
        <v>39</v>
      </c>
      <c r="B24" s="17" t="s">
        <v>12</v>
      </c>
      <c r="C24" s="17" t="s">
        <v>127</v>
      </c>
      <c r="D24" s="15">
        <v>221</v>
      </c>
      <c r="E24" s="15">
        <v>327</v>
      </c>
      <c r="F24" s="15">
        <v>384</v>
      </c>
      <c r="G24" s="15">
        <v>427</v>
      </c>
      <c r="H24" s="15">
        <v>499</v>
      </c>
      <c r="I24" s="15">
        <v>822</v>
      </c>
      <c r="J24" s="15">
        <v>1071</v>
      </c>
      <c r="K24" s="15">
        <v>1081</v>
      </c>
      <c r="L24" s="15">
        <v>1217</v>
      </c>
      <c r="M24" s="15">
        <v>1339</v>
      </c>
      <c r="N24" s="15">
        <v>1336</v>
      </c>
      <c r="O24" s="15">
        <v>1489</v>
      </c>
      <c r="P24" s="15">
        <v>1491</v>
      </c>
      <c r="Q24" s="15">
        <v>1709</v>
      </c>
      <c r="R24" s="15">
        <v>1777</v>
      </c>
      <c r="S24" s="15">
        <v>1891</v>
      </c>
      <c r="T24" s="15">
        <v>2093</v>
      </c>
      <c r="U24" s="15">
        <v>2158</v>
      </c>
      <c r="V24" s="15">
        <v>2731</v>
      </c>
      <c r="W24" s="15">
        <v>3037</v>
      </c>
      <c r="X24" s="15">
        <v>3641</v>
      </c>
      <c r="Y24" s="15">
        <v>3402</v>
      </c>
      <c r="Z24" s="15">
        <v>4132</v>
      </c>
      <c r="AA24" s="15">
        <v>4909</v>
      </c>
      <c r="AB24" s="15">
        <v>4232</v>
      </c>
      <c r="AC24" s="15">
        <v>4914</v>
      </c>
      <c r="AD24" s="15">
        <v>5539</v>
      </c>
      <c r="AE24" s="15">
        <v>5735</v>
      </c>
      <c r="AF24" s="15">
        <v>5546</v>
      </c>
      <c r="AG24" s="15">
        <v>5885</v>
      </c>
      <c r="AH24" s="15">
        <v>6028</v>
      </c>
      <c r="AI24" s="15">
        <v>7156</v>
      </c>
      <c r="AJ24" s="15">
        <v>6230</v>
      </c>
      <c r="AK24" s="15">
        <v>6710</v>
      </c>
      <c r="AL24" s="15">
        <v>6675</v>
      </c>
    </row>
    <row r="25" spans="1:38" ht="13.5" customHeight="1">
      <c r="A25" s="16" t="s">
        <v>40</v>
      </c>
      <c r="B25" s="17" t="s">
        <v>115</v>
      </c>
      <c r="C25" s="17" t="s">
        <v>127</v>
      </c>
      <c r="D25" s="15">
        <v>0</v>
      </c>
      <c r="E25" s="15">
        <v>0</v>
      </c>
      <c r="F25" s="15">
        <v>0</v>
      </c>
      <c r="G25" s="15">
        <v>0</v>
      </c>
      <c r="H25" s="15">
        <v>0</v>
      </c>
      <c r="I25" s="15">
        <v>0</v>
      </c>
      <c r="J25" s="15">
        <v>0</v>
      </c>
      <c r="K25" s="15">
        <v>0</v>
      </c>
      <c r="L25" s="15">
        <v>0</v>
      </c>
      <c r="M25" s="15">
        <v>0</v>
      </c>
      <c r="N25" s="15">
        <v>0</v>
      </c>
      <c r="O25" s="15">
        <v>0</v>
      </c>
      <c r="P25" s="15">
        <v>0</v>
      </c>
      <c r="Q25" s="15">
        <v>0</v>
      </c>
      <c r="R25" s="15">
        <v>8</v>
      </c>
      <c r="S25" s="15">
        <v>8</v>
      </c>
      <c r="T25" s="15">
        <v>37</v>
      </c>
      <c r="U25" s="15">
        <v>61</v>
      </c>
      <c r="V25" s="15">
        <v>126</v>
      </c>
      <c r="W25" s="15">
        <v>137</v>
      </c>
      <c r="X25" s="15">
        <v>155</v>
      </c>
      <c r="Y25" s="15">
        <v>188</v>
      </c>
      <c r="Z25" s="15">
        <v>217</v>
      </c>
      <c r="AA25" s="15">
        <v>250</v>
      </c>
      <c r="AB25" s="15">
        <v>237</v>
      </c>
      <c r="AC25" s="15">
        <v>267</v>
      </c>
      <c r="AD25" s="15">
        <v>307</v>
      </c>
      <c r="AE25" s="15">
        <v>305</v>
      </c>
      <c r="AF25" s="15">
        <v>292</v>
      </c>
      <c r="AG25" s="15">
        <v>313</v>
      </c>
      <c r="AH25" s="15">
        <v>315</v>
      </c>
      <c r="AI25" s="15">
        <v>379</v>
      </c>
      <c r="AJ25" s="15">
        <v>340</v>
      </c>
      <c r="AK25" s="15">
        <v>362</v>
      </c>
      <c r="AL25" s="15">
        <v>360</v>
      </c>
    </row>
    <row r="26" spans="1:38" ht="25.25" customHeight="1">
      <c r="A26" s="16">
        <v>17</v>
      </c>
      <c r="B26" s="17" t="s">
        <v>13</v>
      </c>
      <c r="C26" s="17" t="s">
        <v>127</v>
      </c>
      <c r="D26" s="15">
        <v>902</v>
      </c>
      <c r="E26" s="15">
        <v>1082</v>
      </c>
      <c r="F26" s="15">
        <v>1124</v>
      </c>
      <c r="G26" s="15">
        <v>1207</v>
      </c>
      <c r="H26" s="15">
        <v>1283</v>
      </c>
      <c r="I26" s="15">
        <v>1430</v>
      </c>
      <c r="J26" s="15">
        <v>1598</v>
      </c>
      <c r="K26" s="15">
        <v>1508</v>
      </c>
      <c r="L26" s="15">
        <v>1569</v>
      </c>
      <c r="M26" s="15">
        <v>1650</v>
      </c>
      <c r="N26" s="15">
        <v>1638</v>
      </c>
      <c r="O26" s="15">
        <v>1837</v>
      </c>
      <c r="P26" s="15">
        <v>1793</v>
      </c>
      <c r="Q26" s="15">
        <v>1910</v>
      </c>
      <c r="R26" s="15">
        <v>1890</v>
      </c>
      <c r="S26" s="15">
        <v>1954</v>
      </c>
      <c r="T26" s="15">
        <v>1927</v>
      </c>
      <c r="U26" s="15">
        <v>1832</v>
      </c>
      <c r="V26" s="15">
        <v>1919</v>
      </c>
      <c r="W26" s="15">
        <v>1929</v>
      </c>
      <c r="X26" s="15">
        <v>2140</v>
      </c>
      <c r="Y26" s="15">
        <v>1836</v>
      </c>
      <c r="Z26" s="15">
        <v>1978</v>
      </c>
      <c r="AA26" s="15">
        <v>2120</v>
      </c>
      <c r="AB26" s="15">
        <v>1754</v>
      </c>
      <c r="AC26" s="15">
        <v>1892</v>
      </c>
      <c r="AD26" s="15">
        <v>1960</v>
      </c>
      <c r="AE26" s="15">
        <v>1883</v>
      </c>
      <c r="AF26" s="15">
        <v>1772</v>
      </c>
      <c r="AG26" s="15">
        <v>1836</v>
      </c>
      <c r="AH26" s="15">
        <v>1743</v>
      </c>
      <c r="AI26" s="15">
        <v>1943</v>
      </c>
      <c r="AJ26" s="15">
        <v>1687</v>
      </c>
      <c r="AK26" s="15">
        <v>1823</v>
      </c>
      <c r="AL26" s="15">
        <v>1605</v>
      </c>
    </row>
    <row r="27" spans="1:38" ht="14.15" customHeight="1">
      <c r="A27" s="16">
        <v>18</v>
      </c>
      <c r="B27" s="17" t="s">
        <v>14</v>
      </c>
      <c r="C27" s="17" t="s">
        <v>127</v>
      </c>
      <c r="D27" s="15">
        <v>0</v>
      </c>
      <c r="E27" s="15">
        <v>0</v>
      </c>
      <c r="F27" s="15">
        <v>0</v>
      </c>
      <c r="G27" s="15">
        <v>0</v>
      </c>
      <c r="H27" s="15">
        <v>0</v>
      </c>
      <c r="I27" s="15">
        <v>3</v>
      </c>
      <c r="J27" s="15">
        <v>17</v>
      </c>
      <c r="K27" s="15">
        <v>73</v>
      </c>
      <c r="L27" s="15">
        <v>135</v>
      </c>
      <c r="M27" s="15">
        <v>150</v>
      </c>
      <c r="N27" s="15">
        <v>161</v>
      </c>
      <c r="O27" s="15">
        <v>135</v>
      </c>
      <c r="P27" s="15">
        <v>105</v>
      </c>
      <c r="Q27" s="15">
        <v>74</v>
      </c>
      <c r="R27" s="15">
        <v>78</v>
      </c>
      <c r="S27" s="15">
        <v>84</v>
      </c>
      <c r="T27" s="15">
        <v>181</v>
      </c>
      <c r="U27" s="15">
        <v>500</v>
      </c>
      <c r="V27" s="15">
        <v>886</v>
      </c>
      <c r="W27" s="15">
        <v>1288</v>
      </c>
      <c r="X27" s="15">
        <v>1609</v>
      </c>
      <c r="Y27" s="15">
        <v>1813</v>
      </c>
      <c r="Z27" s="15">
        <v>2254</v>
      </c>
      <c r="AA27" s="15">
        <v>2542</v>
      </c>
      <c r="AB27" s="15">
        <v>2462</v>
      </c>
      <c r="AC27" s="15">
        <v>2456</v>
      </c>
      <c r="AD27" s="15">
        <v>2540</v>
      </c>
      <c r="AE27" s="15">
        <v>3036</v>
      </c>
      <c r="AF27" s="15">
        <v>2954</v>
      </c>
      <c r="AG27" s="15">
        <v>3927</v>
      </c>
      <c r="AH27" s="15">
        <v>4476</v>
      </c>
      <c r="AI27" s="15">
        <v>4812</v>
      </c>
      <c r="AJ27" s="15">
        <v>4943</v>
      </c>
      <c r="AK27" s="15">
        <v>4970</v>
      </c>
      <c r="AL27" s="15">
        <v>5337</v>
      </c>
    </row>
    <row r="28" spans="1:38" ht="14.15" customHeight="1">
      <c r="A28" s="31">
        <v>19</v>
      </c>
      <c r="B28" s="33" t="s">
        <v>15</v>
      </c>
      <c r="C28" s="33" t="s">
        <v>127</v>
      </c>
      <c r="D28" s="32">
        <v>672</v>
      </c>
      <c r="E28" s="32">
        <v>666</v>
      </c>
      <c r="F28" s="32">
        <v>797</v>
      </c>
      <c r="G28" s="32">
        <v>886</v>
      </c>
      <c r="H28" s="32">
        <v>1060</v>
      </c>
      <c r="I28" s="32">
        <v>1265</v>
      </c>
      <c r="J28" s="32">
        <v>1810</v>
      </c>
      <c r="K28" s="32">
        <v>1298</v>
      </c>
      <c r="L28" s="32">
        <v>1173</v>
      </c>
      <c r="M28" s="32">
        <v>1078</v>
      </c>
      <c r="N28" s="32">
        <v>1504</v>
      </c>
      <c r="O28" s="32">
        <v>1557</v>
      </c>
      <c r="P28" s="32">
        <v>1698</v>
      </c>
      <c r="Q28" s="32">
        <v>1822</v>
      </c>
      <c r="R28" s="32">
        <v>1884</v>
      </c>
      <c r="S28" s="32">
        <v>1946</v>
      </c>
      <c r="T28" s="32">
        <v>2125</v>
      </c>
      <c r="U28" s="32">
        <v>2551</v>
      </c>
      <c r="V28" s="32">
        <v>2629</v>
      </c>
      <c r="W28" s="32">
        <v>2926</v>
      </c>
      <c r="X28" s="32">
        <v>3406</v>
      </c>
      <c r="Y28" s="32">
        <v>3609</v>
      </c>
      <c r="Z28" s="32">
        <v>3788</v>
      </c>
      <c r="AA28" s="32">
        <v>4180</v>
      </c>
      <c r="AB28" s="32">
        <v>4224</v>
      </c>
      <c r="AC28" s="32">
        <v>4303</v>
      </c>
      <c r="AD28" s="32">
        <v>4944</v>
      </c>
      <c r="AE28" s="32">
        <v>5379</v>
      </c>
      <c r="AF28" s="32">
        <v>5079</v>
      </c>
      <c r="AG28" s="32">
        <v>5004</v>
      </c>
      <c r="AH28" s="32">
        <v>5233</v>
      </c>
      <c r="AI28" s="32">
        <v>6446</v>
      </c>
      <c r="AJ28" s="32">
        <v>6066</v>
      </c>
      <c r="AK28" s="32">
        <v>6232</v>
      </c>
      <c r="AL28" s="32">
        <v>6508</v>
      </c>
    </row>
    <row r="29" spans="1:38" ht="14.15" customHeight="1" thickBot="1">
      <c r="A29" s="82">
        <v>20</v>
      </c>
      <c r="B29" s="80" t="s">
        <v>116</v>
      </c>
      <c r="C29" s="80" t="s">
        <v>127</v>
      </c>
      <c r="D29" s="83">
        <v>707</v>
      </c>
      <c r="E29" s="83">
        <v>762</v>
      </c>
      <c r="F29" s="83">
        <v>809</v>
      </c>
      <c r="G29" s="83">
        <v>819</v>
      </c>
      <c r="H29" s="83">
        <v>822</v>
      </c>
      <c r="I29" s="83">
        <v>875</v>
      </c>
      <c r="J29" s="83">
        <v>912</v>
      </c>
      <c r="K29" s="83">
        <v>921</v>
      </c>
      <c r="L29" s="83">
        <v>919</v>
      </c>
      <c r="M29" s="83">
        <v>995</v>
      </c>
      <c r="N29" s="83">
        <v>1090</v>
      </c>
      <c r="O29" s="83">
        <v>1124</v>
      </c>
      <c r="P29" s="83">
        <v>1161</v>
      </c>
      <c r="Q29" s="83">
        <v>1218</v>
      </c>
      <c r="R29" s="83">
        <v>1317</v>
      </c>
      <c r="S29" s="83">
        <v>1370</v>
      </c>
      <c r="T29" s="83">
        <v>1489</v>
      </c>
      <c r="U29" s="83">
        <v>1451</v>
      </c>
      <c r="V29" s="83">
        <v>1473</v>
      </c>
      <c r="W29" s="83">
        <v>1560</v>
      </c>
      <c r="X29" s="83">
        <v>1679</v>
      </c>
      <c r="Y29" s="83">
        <v>1599</v>
      </c>
      <c r="Z29" s="83">
        <v>1633</v>
      </c>
      <c r="AA29" s="83">
        <v>1778</v>
      </c>
      <c r="AB29" s="83">
        <v>1775</v>
      </c>
      <c r="AC29" s="83">
        <v>1966</v>
      </c>
      <c r="AD29" s="83">
        <v>1955</v>
      </c>
      <c r="AE29" s="83">
        <v>1964</v>
      </c>
      <c r="AF29" s="83">
        <v>1966</v>
      </c>
      <c r="AG29" s="83">
        <v>2050</v>
      </c>
      <c r="AH29" s="83">
        <v>2030</v>
      </c>
      <c r="AI29" s="83">
        <v>2086</v>
      </c>
      <c r="AJ29" s="83">
        <v>1973</v>
      </c>
      <c r="AK29" s="83">
        <v>2007</v>
      </c>
      <c r="AL29" s="83">
        <v>2084</v>
      </c>
    </row>
    <row r="30" spans="1:38" ht="16" customHeight="1">
      <c r="A30" s="96" t="s">
        <v>16</v>
      </c>
      <c r="B30" s="3" t="s">
        <v>224</v>
      </c>
      <c r="C30" s="3" t="s">
        <v>127</v>
      </c>
      <c r="D30" s="15">
        <f t="shared" ref="D30:AH30" si="0">SUM(D5:D11)</f>
        <v>6333</v>
      </c>
      <c r="E30" s="15">
        <f t="shared" si="0"/>
        <v>6815</v>
      </c>
      <c r="F30" s="15">
        <f t="shared" si="0"/>
        <v>6345</v>
      </c>
      <c r="G30" s="15">
        <f t="shared" si="0"/>
        <v>6167</v>
      </c>
      <c r="H30" s="15">
        <f t="shared" si="0"/>
        <v>5517</v>
      </c>
      <c r="I30" s="15">
        <f t="shared" si="0"/>
        <v>5670</v>
      </c>
      <c r="J30" s="15">
        <f t="shared" si="0"/>
        <v>6034</v>
      </c>
      <c r="K30" s="15">
        <f t="shared" si="0"/>
        <v>5213</v>
      </c>
      <c r="L30" s="15">
        <f t="shared" si="0"/>
        <v>5230</v>
      </c>
      <c r="M30" s="15">
        <f t="shared" si="0"/>
        <v>5110</v>
      </c>
      <c r="N30" s="15">
        <f t="shared" si="0"/>
        <v>4589</v>
      </c>
      <c r="O30" s="15">
        <f t="shared" si="0"/>
        <v>4755</v>
      </c>
      <c r="P30" s="15">
        <f t="shared" si="0"/>
        <v>4464</v>
      </c>
      <c r="Q30" s="15">
        <f t="shared" si="0"/>
        <v>4764</v>
      </c>
      <c r="R30" s="15">
        <f t="shared" si="0"/>
        <v>4711</v>
      </c>
      <c r="S30" s="15">
        <f t="shared" si="0"/>
        <v>4869</v>
      </c>
      <c r="T30" s="15">
        <f t="shared" si="0"/>
        <v>4844</v>
      </c>
      <c r="U30" s="15">
        <f t="shared" si="0"/>
        <v>4433</v>
      </c>
      <c r="V30" s="15">
        <f t="shared" si="0"/>
        <v>4898</v>
      </c>
      <c r="W30" s="15">
        <f t="shared" si="0"/>
        <v>4945</v>
      </c>
      <c r="X30" s="15">
        <f t="shared" si="0"/>
        <v>5532</v>
      </c>
      <c r="Y30" s="15">
        <f t="shared" si="0"/>
        <v>4506</v>
      </c>
      <c r="Z30" s="15">
        <f t="shared" si="0"/>
        <v>5055</v>
      </c>
      <c r="AA30" s="15">
        <f t="shared" si="0"/>
        <v>5582</v>
      </c>
      <c r="AB30" s="15">
        <f t="shared" si="0"/>
        <v>4430</v>
      </c>
      <c r="AC30" s="15">
        <f t="shared" si="0"/>
        <v>4843</v>
      </c>
      <c r="AD30" s="15">
        <f t="shared" si="0"/>
        <v>5112</v>
      </c>
      <c r="AE30" s="15">
        <f t="shared" si="0"/>
        <v>4908</v>
      </c>
      <c r="AF30" s="15">
        <f t="shared" si="0"/>
        <v>4522</v>
      </c>
      <c r="AG30" s="15">
        <f t="shared" si="0"/>
        <v>4544</v>
      </c>
      <c r="AH30" s="15">
        <f t="shared" si="0"/>
        <v>4182</v>
      </c>
      <c r="AI30" s="15">
        <f>SUM(AI5:AI11)</f>
        <v>4792</v>
      </c>
      <c r="AJ30" s="15">
        <f>SUM(AJ5:AJ11)</f>
        <v>4007</v>
      </c>
      <c r="AK30" s="15">
        <f>SUM(AK5:AK11)</f>
        <v>4060</v>
      </c>
      <c r="AL30" s="15">
        <f>SUM(AL5:AL11)</f>
        <v>4095</v>
      </c>
    </row>
    <row r="31" spans="1:38" ht="16" customHeight="1">
      <c r="A31" s="96" t="s">
        <v>17</v>
      </c>
      <c r="B31" s="3" t="s">
        <v>225</v>
      </c>
      <c r="C31" s="3" t="s">
        <v>127</v>
      </c>
      <c r="D31" s="15">
        <f t="shared" ref="D31:AH31" si="1">SUM(D12:D17)</f>
        <v>7175</v>
      </c>
      <c r="E31" s="15">
        <f t="shared" si="1"/>
        <v>7909</v>
      </c>
      <c r="F31" s="15">
        <f t="shared" si="1"/>
        <v>7542</v>
      </c>
      <c r="G31" s="15">
        <f t="shared" si="1"/>
        <v>7501</v>
      </c>
      <c r="H31" s="15">
        <f t="shared" si="1"/>
        <v>6853</v>
      </c>
      <c r="I31" s="15">
        <f t="shared" si="1"/>
        <v>7193</v>
      </c>
      <c r="J31" s="15">
        <f t="shared" si="1"/>
        <v>7688</v>
      </c>
      <c r="K31" s="15">
        <f t="shared" si="1"/>
        <v>6737</v>
      </c>
      <c r="L31" s="15">
        <f t="shared" si="1"/>
        <v>6824</v>
      </c>
      <c r="M31" s="15">
        <f t="shared" si="1"/>
        <v>6714</v>
      </c>
      <c r="N31" s="15">
        <f t="shared" si="1"/>
        <v>6129</v>
      </c>
      <c r="O31" s="15">
        <f t="shared" si="1"/>
        <v>6496</v>
      </c>
      <c r="P31" s="15">
        <f t="shared" si="1"/>
        <v>6090</v>
      </c>
      <c r="Q31" s="15">
        <f t="shared" si="1"/>
        <v>6430</v>
      </c>
      <c r="R31" s="15">
        <f t="shared" si="1"/>
        <v>6328</v>
      </c>
      <c r="S31" s="15">
        <f t="shared" si="1"/>
        <v>6606</v>
      </c>
      <c r="T31" s="15">
        <f t="shared" si="1"/>
        <v>6622</v>
      </c>
      <c r="U31" s="15">
        <f t="shared" si="1"/>
        <v>5928</v>
      </c>
      <c r="V31" s="15">
        <f t="shared" si="1"/>
        <v>6476</v>
      </c>
      <c r="W31" s="15">
        <f t="shared" si="1"/>
        <v>6384</v>
      </c>
      <c r="X31" s="15">
        <f t="shared" si="1"/>
        <v>6829</v>
      </c>
      <c r="Y31" s="15">
        <f t="shared" si="1"/>
        <v>5271</v>
      </c>
      <c r="Z31" s="15">
        <f t="shared" si="1"/>
        <v>5642</v>
      </c>
      <c r="AA31" s="15">
        <f t="shared" si="1"/>
        <v>5970</v>
      </c>
      <c r="AB31" s="15">
        <f t="shared" si="1"/>
        <v>4544</v>
      </c>
      <c r="AC31" s="15">
        <f t="shared" si="1"/>
        <v>4919</v>
      </c>
      <c r="AD31" s="15">
        <f t="shared" si="1"/>
        <v>5163</v>
      </c>
      <c r="AE31" s="15">
        <f t="shared" si="1"/>
        <v>4970</v>
      </c>
      <c r="AF31" s="15">
        <f t="shared" si="1"/>
        <v>4633</v>
      </c>
      <c r="AG31" s="15">
        <f t="shared" si="1"/>
        <v>4711</v>
      </c>
      <c r="AH31" s="15">
        <f t="shared" si="1"/>
        <v>4273</v>
      </c>
      <c r="AI31" s="15">
        <f>SUM(AI12:AI17)</f>
        <v>4791</v>
      </c>
      <c r="AJ31" s="15">
        <f>SUM(AJ12:AJ17)</f>
        <v>4158</v>
      </c>
      <c r="AK31" s="15">
        <f>SUM(AK12:AK17)</f>
        <v>4231</v>
      </c>
      <c r="AL31" s="15">
        <f>SUM(AL12:AL17)</f>
        <v>4236</v>
      </c>
    </row>
    <row r="32" spans="1:38" ht="16" customHeight="1">
      <c r="A32" s="96" t="s">
        <v>18</v>
      </c>
      <c r="B32" s="3" t="s">
        <v>226</v>
      </c>
      <c r="C32" s="3" t="s">
        <v>127</v>
      </c>
      <c r="D32" s="15">
        <f t="shared" ref="D32:AH32" si="2">SUM(D18:D27)</f>
        <v>2504</v>
      </c>
      <c r="E32" s="15">
        <f t="shared" si="2"/>
        <v>3091</v>
      </c>
      <c r="F32" s="15">
        <f t="shared" si="2"/>
        <v>3295</v>
      </c>
      <c r="G32" s="15">
        <f t="shared" si="2"/>
        <v>3552</v>
      </c>
      <c r="H32" s="15">
        <f t="shared" si="2"/>
        <v>3696</v>
      </c>
      <c r="I32" s="15">
        <f t="shared" si="2"/>
        <v>4474</v>
      </c>
      <c r="J32" s="15">
        <f t="shared" si="2"/>
        <v>5241</v>
      </c>
      <c r="K32" s="15">
        <f t="shared" si="2"/>
        <v>5093</v>
      </c>
      <c r="L32" s="15">
        <f t="shared" si="2"/>
        <v>5538</v>
      </c>
      <c r="M32" s="15">
        <f t="shared" si="2"/>
        <v>5910</v>
      </c>
      <c r="N32" s="15">
        <f t="shared" si="2"/>
        <v>5806</v>
      </c>
      <c r="O32" s="15">
        <f t="shared" si="2"/>
        <v>6451</v>
      </c>
      <c r="P32" s="15">
        <f t="shared" si="2"/>
        <v>6339</v>
      </c>
      <c r="Q32" s="15">
        <f t="shared" si="2"/>
        <v>6988</v>
      </c>
      <c r="R32" s="15">
        <f t="shared" si="2"/>
        <v>7141</v>
      </c>
      <c r="S32" s="15">
        <f t="shared" si="2"/>
        <v>7665</v>
      </c>
      <c r="T32" s="15">
        <f t="shared" si="2"/>
        <v>8233</v>
      </c>
      <c r="U32" s="15">
        <f t="shared" si="2"/>
        <v>8547</v>
      </c>
      <c r="V32" s="15">
        <f t="shared" si="2"/>
        <v>10288</v>
      </c>
      <c r="W32" s="15">
        <f t="shared" si="2"/>
        <v>11262</v>
      </c>
      <c r="X32" s="15">
        <f t="shared" si="2"/>
        <v>13161</v>
      </c>
      <c r="Y32" s="15">
        <f t="shared" si="2"/>
        <v>12200</v>
      </c>
      <c r="Z32" s="15">
        <f t="shared" si="2"/>
        <v>14372</v>
      </c>
      <c r="AA32" s="15">
        <f t="shared" si="2"/>
        <v>16401</v>
      </c>
      <c r="AB32" s="15">
        <f t="shared" si="2"/>
        <v>14248</v>
      </c>
      <c r="AC32" s="15">
        <f t="shared" si="2"/>
        <v>15925</v>
      </c>
      <c r="AD32" s="15">
        <f t="shared" si="2"/>
        <v>17477</v>
      </c>
      <c r="AE32" s="15">
        <f t="shared" si="2"/>
        <v>18254</v>
      </c>
      <c r="AF32" s="15">
        <f t="shared" si="2"/>
        <v>17698</v>
      </c>
      <c r="AG32" s="15">
        <f t="shared" si="2"/>
        <v>19379</v>
      </c>
      <c r="AH32" s="15">
        <f t="shared" si="2"/>
        <v>19771</v>
      </c>
      <c r="AI32" s="15">
        <f>SUM(AI18:AI27)</f>
        <v>22926</v>
      </c>
      <c r="AJ32" s="15">
        <f>SUM(AJ18:AJ27)</f>
        <v>20847</v>
      </c>
      <c r="AK32" s="15">
        <f>SUM(AK18:AK27)</f>
        <v>22056</v>
      </c>
      <c r="AL32" s="15">
        <f>SUM(AL18:AL27)</f>
        <v>22423</v>
      </c>
    </row>
    <row r="33" spans="1:38" ht="16" customHeight="1" thickBot="1">
      <c r="A33" s="97" t="s">
        <v>19</v>
      </c>
      <c r="B33" s="84" t="s">
        <v>227</v>
      </c>
      <c r="C33" s="84" t="s">
        <v>127</v>
      </c>
      <c r="D33" s="83">
        <f t="shared" ref="D33:AH33" si="3">D28+D29</f>
        <v>1379</v>
      </c>
      <c r="E33" s="83">
        <f t="shared" si="3"/>
        <v>1428</v>
      </c>
      <c r="F33" s="83">
        <f t="shared" si="3"/>
        <v>1606</v>
      </c>
      <c r="G33" s="83">
        <f t="shared" si="3"/>
        <v>1705</v>
      </c>
      <c r="H33" s="83">
        <f t="shared" si="3"/>
        <v>1882</v>
      </c>
      <c r="I33" s="83">
        <f t="shared" si="3"/>
        <v>2140</v>
      </c>
      <c r="J33" s="83">
        <f t="shared" si="3"/>
        <v>2722</v>
      </c>
      <c r="K33" s="83">
        <f t="shared" si="3"/>
        <v>2219</v>
      </c>
      <c r="L33" s="83">
        <f t="shared" si="3"/>
        <v>2092</v>
      </c>
      <c r="M33" s="83">
        <f t="shared" si="3"/>
        <v>2073</v>
      </c>
      <c r="N33" s="83">
        <f t="shared" si="3"/>
        <v>2594</v>
      </c>
      <c r="O33" s="83">
        <f t="shared" si="3"/>
        <v>2681</v>
      </c>
      <c r="P33" s="83">
        <f t="shared" si="3"/>
        <v>2859</v>
      </c>
      <c r="Q33" s="83">
        <f t="shared" si="3"/>
        <v>3040</v>
      </c>
      <c r="R33" s="83">
        <f t="shared" si="3"/>
        <v>3201</v>
      </c>
      <c r="S33" s="83">
        <f t="shared" si="3"/>
        <v>3316</v>
      </c>
      <c r="T33" s="83">
        <f t="shared" si="3"/>
        <v>3614</v>
      </c>
      <c r="U33" s="83">
        <f t="shared" si="3"/>
        <v>4002</v>
      </c>
      <c r="V33" s="83">
        <f t="shared" si="3"/>
        <v>4102</v>
      </c>
      <c r="W33" s="83">
        <f t="shared" si="3"/>
        <v>4486</v>
      </c>
      <c r="X33" s="83">
        <f t="shared" si="3"/>
        <v>5085</v>
      </c>
      <c r="Y33" s="83">
        <f t="shared" si="3"/>
        <v>5208</v>
      </c>
      <c r="Z33" s="83">
        <f t="shared" si="3"/>
        <v>5421</v>
      </c>
      <c r="AA33" s="83">
        <f t="shared" si="3"/>
        <v>5958</v>
      </c>
      <c r="AB33" s="83">
        <f t="shared" si="3"/>
        <v>5999</v>
      </c>
      <c r="AC33" s="83">
        <f t="shared" si="3"/>
        <v>6269</v>
      </c>
      <c r="AD33" s="83">
        <f t="shared" si="3"/>
        <v>6899</v>
      </c>
      <c r="AE33" s="83">
        <f t="shared" si="3"/>
        <v>7343</v>
      </c>
      <c r="AF33" s="83">
        <f t="shared" si="3"/>
        <v>7045</v>
      </c>
      <c r="AG33" s="83">
        <f t="shared" si="3"/>
        <v>7054</v>
      </c>
      <c r="AH33" s="83">
        <f t="shared" si="3"/>
        <v>7263</v>
      </c>
      <c r="AI33" s="83">
        <f>AI28+AI29</f>
        <v>8532</v>
      </c>
      <c r="AJ33" s="83">
        <f>AJ28+AJ29</f>
        <v>8039</v>
      </c>
      <c r="AK33" s="83">
        <f>AK28+AK29</f>
        <v>8239</v>
      </c>
      <c r="AL33" s="83">
        <f>AL28+AL29</f>
        <v>8592</v>
      </c>
    </row>
    <row r="34" spans="1:38" ht="16" customHeight="1">
      <c r="A34" s="96" t="s">
        <v>20</v>
      </c>
      <c r="B34" s="3" t="s">
        <v>229</v>
      </c>
      <c r="C34" s="3" t="s">
        <v>127</v>
      </c>
      <c r="D34" s="15">
        <f t="shared" ref="D34:AK34" si="4">D30+D31+D32+D33</f>
        <v>17391</v>
      </c>
      <c r="E34" s="15">
        <f t="shared" si="4"/>
        <v>19243</v>
      </c>
      <c r="F34" s="15">
        <f t="shared" si="4"/>
        <v>18788</v>
      </c>
      <c r="G34" s="15">
        <f t="shared" si="4"/>
        <v>18925</v>
      </c>
      <c r="H34" s="15">
        <f t="shared" si="4"/>
        <v>17948</v>
      </c>
      <c r="I34" s="15">
        <f t="shared" si="4"/>
        <v>19477</v>
      </c>
      <c r="J34" s="15">
        <f t="shared" si="4"/>
        <v>21685</v>
      </c>
      <c r="K34" s="15">
        <f t="shared" si="4"/>
        <v>19262</v>
      </c>
      <c r="L34" s="15">
        <f t="shared" si="4"/>
        <v>19684</v>
      </c>
      <c r="M34" s="15">
        <f t="shared" si="4"/>
        <v>19807</v>
      </c>
      <c r="N34" s="15">
        <f t="shared" si="4"/>
        <v>19118</v>
      </c>
      <c r="O34" s="15">
        <f t="shared" si="4"/>
        <v>20383</v>
      </c>
      <c r="P34" s="15">
        <f t="shared" si="4"/>
        <v>19752</v>
      </c>
      <c r="Q34" s="15">
        <f t="shared" si="4"/>
        <v>21222</v>
      </c>
      <c r="R34" s="15">
        <f t="shared" si="4"/>
        <v>21381</v>
      </c>
      <c r="S34" s="15">
        <f t="shared" si="4"/>
        <v>22456</v>
      </c>
      <c r="T34" s="15">
        <f t="shared" si="4"/>
        <v>23313</v>
      </c>
      <c r="U34" s="15">
        <f t="shared" si="4"/>
        <v>22910</v>
      </c>
      <c r="V34" s="15">
        <f t="shared" si="4"/>
        <v>25764</v>
      </c>
      <c r="W34" s="15">
        <f t="shared" si="4"/>
        <v>27077</v>
      </c>
      <c r="X34" s="15">
        <f t="shared" si="4"/>
        <v>30607</v>
      </c>
      <c r="Y34" s="15">
        <f t="shared" si="4"/>
        <v>27185</v>
      </c>
      <c r="Z34" s="15">
        <f t="shared" si="4"/>
        <v>30490</v>
      </c>
      <c r="AA34" s="15">
        <f t="shared" si="4"/>
        <v>33911</v>
      </c>
      <c r="AB34" s="15">
        <f t="shared" si="4"/>
        <v>29221</v>
      </c>
      <c r="AC34" s="15">
        <f t="shared" si="4"/>
        <v>31956</v>
      </c>
      <c r="AD34" s="15">
        <f t="shared" si="4"/>
        <v>34651</v>
      </c>
      <c r="AE34" s="15">
        <f t="shared" si="4"/>
        <v>35475</v>
      </c>
      <c r="AF34" s="15">
        <f t="shared" si="4"/>
        <v>33898</v>
      </c>
      <c r="AG34" s="15">
        <f t="shared" si="4"/>
        <v>35688</v>
      </c>
      <c r="AH34" s="15">
        <f t="shared" si="4"/>
        <v>35489</v>
      </c>
      <c r="AI34" s="15">
        <f t="shared" si="4"/>
        <v>41041</v>
      </c>
      <c r="AJ34" s="15">
        <f t="shared" si="4"/>
        <v>37051</v>
      </c>
      <c r="AK34" s="15">
        <f t="shared" si="4"/>
        <v>38586</v>
      </c>
      <c r="AL34" s="15">
        <f t="shared" ref="AL34" si="5">AL30+AL31+AL32+AL33</f>
        <v>39346</v>
      </c>
    </row>
    <row r="35" spans="1:38" ht="22" customHeight="1" thickBot="1">
      <c r="A35" s="97" t="s">
        <v>215</v>
      </c>
      <c r="B35" s="80" t="s">
        <v>228</v>
      </c>
      <c r="C35" s="80" t="s">
        <v>127</v>
      </c>
      <c r="D35" s="83">
        <f t="shared" ref="D35:AK35" si="6">D34-D29</f>
        <v>16684</v>
      </c>
      <c r="E35" s="83">
        <f t="shared" si="6"/>
        <v>18481</v>
      </c>
      <c r="F35" s="83">
        <f t="shared" si="6"/>
        <v>17979</v>
      </c>
      <c r="G35" s="83">
        <f t="shared" si="6"/>
        <v>18106</v>
      </c>
      <c r="H35" s="83">
        <f t="shared" si="6"/>
        <v>17126</v>
      </c>
      <c r="I35" s="83">
        <f t="shared" si="6"/>
        <v>18602</v>
      </c>
      <c r="J35" s="83">
        <f t="shared" si="6"/>
        <v>20773</v>
      </c>
      <c r="K35" s="83">
        <f t="shared" si="6"/>
        <v>18341</v>
      </c>
      <c r="L35" s="83">
        <f t="shared" si="6"/>
        <v>18765</v>
      </c>
      <c r="M35" s="83">
        <f t="shared" si="6"/>
        <v>18812</v>
      </c>
      <c r="N35" s="83">
        <f t="shared" si="6"/>
        <v>18028</v>
      </c>
      <c r="O35" s="83">
        <f t="shared" si="6"/>
        <v>19259</v>
      </c>
      <c r="P35" s="83">
        <f t="shared" si="6"/>
        <v>18591</v>
      </c>
      <c r="Q35" s="83">
        <f t="shared" si="6"/>
        <v>20004</v>
      </c>
      <c r="R35" s="83">
        <f t="shared" si="6"/>
        <v>20064</v>
      </c>
      <c r="S35" s="83">
        <f t="shared" si="6"/>
        <v>21086</v>
      </c>
      <c r="T35" s="83">
        <f t="shared" si="6"/>
        <v>21824</v>
      </c>
      <c r="U35" s="83">
        <f t="shared" si="6"/>
        <v>21459</v>
      </c>
      <c r="V35" s="83">
        <f t="shared" si="6"/>
        <v>24291</v>
      </c>
      <c r="W35" s="83">
        <f t="shared" si="6"/>
        <v>25517</v>
      </c>
      <c r="X35" s="83">
        <f t="shared" si="6"/>
        <v>28928</v>
      </c>
      <c r="Y35" s="83">
        <f t="shared" si="6"/>
        <v>25586</v>
      </c>
      <c r="Z35" s="83">
        <f t="shared" si="6"/>
        <v>28857</v>
      </c>
      <c r="AA35" s="83">
        <f t="shared" si="6"/>
        <v>32133</v>
      </c>
      <c r="AB35" s="83">
        <f t="shared" si="6"/>
        <v>27446</v>
      </c>
      <c r="AC35" s="83">
        <f t="shared" si="6"/>
        <v>29990</v>
      </c>
      <c r="AD35" s="83">
        <f t="shared" si="6"/>
        <v>32696</v>
      </c>
      <c r="AE35" s="83">
        <f t="shared" si="6"/>
        <v>33511</v>
      </c>
      <c r="AF35" s="83">
        <f t="shared" si="6"/>
        <v>31932</v>
      </c>
      <c r="AG35" s="83">
        <f t="shared" si="6"/>
        <v>33638</v>
      </c>
      <c r="AH35" s="83">
        <f t="shared" si="6"/>
        <v>33459</v>
      </c>
      <c r="AI35" s="83">
        <f t="shared" si="6"/>
        <v>38955</v>
      </c>
      <c r="AJ35" s="83">
        <f t="shared" si="6"/>
        <v>35078</v>
      </c>
      <c r="AK35" s="83">
        <f t="shared" si="6"/>
        <v>36579</v>
      </c>
      <c r="AL35" s="83">
        <f t="shared" ref="AL35" si="7">AL34-AL29</f>
        <v>37262</v>
      </c>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56" orientation="landscape" r:id="rId1"/>
  <headerFooter alignWithMargins="0"/>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8433" r:id="rId5" name="Button 1">
              <controlPr defaultSize="0" print="0" autoFill="0" autoPict="0" macro="[0]!Change_Unit">
                <anchor moveWithCells="1" sizeWithCells="1">
                  <from>
                    <xdr:col>3</xdr:col>
                    <xdr:colOff>12700</xdr:colOff>
                    <xdr:row>0</xdr:row>
                    <xdr:rowOff>31750</xdr:rowOff>
                  </from>
                  <to>
                    <xdr:col>5</xdr:col>
                    <xdr:colOff>406400</xdr:colOff>
                    <xdr:row>2</xdr:row>
                    <xdr:rowOff>12700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DC47B-E8AB-447E-B491-50EE0441D1F9}">
  <sheetPr codeName="Tabelle17">
    <pageSetUpPr fitToPage="1"/>
  </sheetPr>
  <dimension ref="A1:AL40"/>
  <sheetViews>
    <sheetView zoomScaleNormal="100" workbookViewId="0">
      <selection activeCell="Y20" sqref="Y20"/>
    </sheetView>
  </sheetViews>
  <sheetFormatPr baseColWidth="10" defaultColWidth="11.453125" defaultRowHeight="11.5"/>
  <cols>
    <col min="1" max="1" width="5.1796875" style="3" customWidth="1"/>
    <col min="2" max="2" width="35" style="3" customWidth="1"/>
    <col min="3" max="3" width="6" style="3" bestFit="1" customWidth="1"/>
    <col min="4" max="11" width="8.453125" style="3" bestFit="1" customWidth="1"/>
    <col min="12" max="12" width="8.453125" style="3" customWidth="1"/>
    <col min="13" max="14" width="8.453125" style="3" bestFit="1" customWidth="1"/>
    <col min="15" max="15" width="8.453125" style="3" customWidth="1"/>
    <col min="16" max="16" width="8.453125" style="3" bestFit="1" customWidth="1"/>
    <col min="17" max="17" width="8.453125" style="3" customWidth="1"/>
    <col min="18" max="32" width="8.453125" style="3" bestFit="1" customWidth="1"/>
    <col min="33" max="38" width="9.453125" style="3" bestFit="1" customWidth="1"/>
    <col min="39" max="16384" width="11.453125" style="3"/>
  </cols>
  <sheetData>
    <row r="1" spans="1:38" ht="18.75" customHeight="1">
      <c r="A1" s="35" t="str">
        <f>'1'!A1</f>
        <v>Schweizerische Holzenergiestatistik EJ 2024</v>
      </c>
    </row>
    <row r="2" spans="1:38" ht="18.75" customHeight="1">
      <c r="A2" s="34" t="str">
        <f>CONCATENATE(Übersicht!B16,": ",Übersicht!C16)</f>
        <v>Tabelle 5.2: Nutzenergie thermisch, effektiv</v>
      </c>
    </row>
    <row r="3" spans="1:38" ht="18.75" customHeight="1">
      <c r="A3" s="38"/>
    </row>
    <row r="4" spans="1:38" ht="18.75" customHeight="1">
      <c r="A4" s="24" t="s">
        <v>0</v>
      </c>
      <c r="B4" s="24" t="s">
        <v>1</v>
      </c>
      <c r="C4" s="24" t="s">
        <v>129</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c r="AL4" s="24">
        <v>2024</v>
      </c>
    </row>
    <row r="5" spans="1:38" ht="14.15" customHeight="1">
      <c r="A5" s="16">
        <v>1</v>
      </c>
      <c r="B5" s="17" t="s">
        <v>2</v>
      </c>
      <c r="C5" s="17" t="s">
        <v>124</v>
      </c>
      <c r="D5" s="15">
        <v>0</v>
      </c>
      <c r="E5" s="15">
        <v>0</v>
      </c>
      <c r="F5" s="15">
        <v>0</v>
      </c>
      <c r="G5" s="15">
        <v>0</v>
      </c>
      <c r="H5" s="15">
        <v>0</v>
      </c>
      <c r="I5" s="15">
        <v>0</v>
      </c>
      <c r="J5" s="15">
        <v>0</v>
      </c>
      <c r="K5" s="15">
        <v>0</v>
      </c>
      <c r="L5" s="15">
        <v>0</v>
      </c>
      <c r="M5" s="15">
        <v>0</v>
      </c>
      <c r="N5" s="15">
        <v>0</v>
      </c>
      <c r="O5" s="15">
        <v>0</v>
      </c>
      <c r="P5" s="15">
        <v>0</v>
      </c>
      <c r="Q5" s="15">
        <v>0</v>
      </c>
      <c r="R5" s="15">
        <v>0</v>
      </c>
      <c r="S5" s="15">
        <v>0</v>
      </c>
      <c r="T5" s="15">
        <v>0</v>
      </c>
      <c r="U5" s="15">
        <v>0</v>
      </c>
      <c r="V5" s="15">
        <v>0</v>
      </c>
      <c r="W5" s="15">
        <v>0</v>
      </c>
      <c r="X5" s="15">
        <v>0</v>
      </c>
      <c r="Y5" s="15">
        <v>0</v>
      </c>
      <c r="Z5" s="15">
        <v>0</v>
      </c>
      <c r="AA5" s="15">
        <v>0</v>
      </c>
      <c r="AB5" s="15">
        <v>0</v>
      </c>
      <c r="AC5" s="15">
        <v>0</v>
      </c>
      <c r="AD5" s="15">
        <v>0</v>
      </c>
      <c r="AE5" s="15">
        <v>0</v>
      </c>
      <c r="AF5" s="15">
        <v>0</v>
      </c>
      <c r="AG5" s="15">
        <v>0</v>
      </c>
      <c r="AH5" s="15">
        <v>0</v>
      </c>
      <c r="AI5" s="15">
        <v>0</v>
      </c>
      <c r="AJ5" s="15">
        <v>0</v>
      </c>
      <c r="AK5" s="15">
        <v>0</v>
      </c>
      <c r="AL5" s="15">
        <v>0</v>
      </c>
    </row>
    <row r="6" spans="1:38" ht="14.15" customHeight="1">
      <c r="A6" s="16">
        <v>2</v>
      </c>
      <c r="B6" s="17" t="s">
        <v>3</v>
      </c>
      <c r="C6" s="17" t="s">
        <v>124</v>
      </c>
      <c r="D6" s="15">
        <v>28695</v>
      </c>
      <c r="E6" s="15">
        <v>39146</v>
      </c>
      <c r="F6" s="15">
        <v>44232</v>
      </c>
      <c r="G6" s="15">
        <v>50288</v>
      </c>
      <c r="H6" s="15">
        <v>51264</v>
      </c>
      <c r="I6" s="15">
        <v>60582</v>
      </c>
      <c r="J6" s="15">
        <v>72945</v>
      </c>
      <c r="K6" s="15">
        <v>70998</v>
      </c>
      <c r="L6" s="15">
        <v>80178</v>
      </c>
      <c r="M6" s="15">
        <v>86362</v>
      </c>
      <c r="N6" s="15">
        <v>85065</v>
      </c>
      <c r="O6" s="15">
        <v>93966</v>
      </c>
      <c r="P6" s="15">
        <v>91286</v>
      </c>
      <c r="Q6" s="15">
        <v>99706</v>
      </c>
      <c r="R6" s="15">
        <v>100813</v>
      </c>
      <c r="S6" s="15">
        <v>105875</v>
      </c>
      <c r="T6" s="15">
        <v>109221</v>
      </c>
      <c r="U6" s="15">
        <v>103303</v>
      </c>
      <c r="V6" s="15">
        <v>117862</v>
      </c>
      <c r="W6" s="15">
        <v>121740</v>
      </c>
      <c r="X6" s="15">
        <v>134602</v>
      </c>
      <c r="Y6" s="15">
        <v>107700</v>
      </c>
      <c r="Z6" s="15">
        <v>117780</v>
      </c>
      <c r="AA6" s="15">
        <v>127362</v>
      </c>
      <c r="AB6" s="15">
        <v>98585</v>
      </c>
      <c r="AC6" s="15">
        <v>103696</v>
      </c>
      <c r="AD6" s="15">
        <v>104568</v>
      </c>
      <c r="AE6" s="15">
        <v>96064</v>
      </c>
      <c r="AF6" s="15">
        <v>84320</v>
      </c>
      <c r="AG6" s="15">
        <v>81663</v>
      </c>
      <c r="AH6" s="15">
        <v>72139</v>
      </c>
      <c r="AI6" s="15">
        <v>80134</v>
      </c>
      <c r="AJ6" s="15">
        <v>64699</v>
      </c>
      <c r="AK6" s="15">
        <v>63172</v>
      </c>
      <c r="AL6" s="15">
        <v>60770</v>
      </c>
    </row>
    <row r="7" spans="1:38" ht="14.15" customHeight="1">
      <c r="A7" s="16">
        <v>3</v>
      </c>
      <c r="B7" s="17" t="s">
        <v>4</v>
      </c>
      <c r="C7" s="17" t="s">
        <v>124</v>
      </c>
      <c r="D7" s="15">
        <v>158880</v>
      </c>
      <c r="E7" s="15">
        <v>193777</v>
      </c>
      <c r="F7" s="15">
        <v>202092</v>
      </c>
      <c r="G7" s="15">
        <v>215351</v>
      </c>
      <c r="H7" s="15">
        <v>213902</v>
      </c>
      <c r="I7" s="15">
        <v>245762</v>
      </c>
      <c r="J7" s="15">
        <v>282243</v>
      </c>
      <c r="K7" s="15">
        <v>267623</v>
      </c>
      <c r="L7" s="15">
        <v>297298</v>
      </c>
      <c r="M7" s="15">
        <v>313918</v>
      </c>
      <c r="N7" s="15">
        <v>298313</v>
      </c>
      <c r="O7" s="15">
        <v>312245</v>
      </c>
      <c r="P7" s="15">
        <v>307301</v>
      </c>
      <c r="Q7" s="15">
        <v>344699</v>
      </c>
      <c r="R7" s="15">
        <v>356478</v>
      </c>
      <c r="S7" s="15">
        <v>387414</v>
      </c>
      <c r="T7" s="15">
        <v>407854</v>
      </c>
      <c r="U7" s="15">
        <v>392417</v>
      </c>
      <c r="V7" s="15">
        <v>453109</v>
      </c>
      <c r="W7" s="15">
        <v>471732</v>
      </c>
      <c r="X7" s="15">
        <v>538797</v>
      </c>
      <c r="Y7" s="15">
        <v>440814</v>
      </c>
      <c r="Z7" s="15">
        <v>492638</v>
      </c>
      <c r="AA7" s="15">
        <v>545001</v>
      </c>
      <c r="AB7" s="15">
        <v>429783</v>
      </c>
      <c r="AC7" s="15">
        <v>468090</v>
      </c>
      <c r="AD7" s="15">
        <v>496066</v>
      </c>
      <c r="AE7" s="15">
        <v>476276</v>
      </c>
      <c r="AF7" s="15">
        <v>434883</v>
      </c>
      <c r="AG7" s="15">
        <v>431021</v>
      </c>
      <c r="AH7" s="15">
        <v>392937</v>
      </c>
      <c r="AI7" s="15">
        <v>440333</v>
      </c>
      <c r="AJ7" s="15">
        <v>360253</v>
      </c>
      <c r="AK7" s="15">
        <v>356544</v>
      </c>
      <c r="AL7" s="15">
        <v>350787</v>
      </c>
    </row>
    <row r="8" spans="1:38" ht="14.15" customHeight="1">
      <c r="A8" s="16" t="s">
        <v>27</v>
      </c>
      <c r="B8" s="17" t="s">
        <v>5</v>
      </c>
      <c r="C8" s="17" t="s">
        <v>124</v>
      </c>
      <c r="D8" s="15">
        <v>312151</v>
      </c>
      <c r="E8" s="15">
        <v>337207</v>
      </c>
      <c r="F8" s="15">
        <v>315446</v>
      </c>
      <c r="G8" s="15">
        <v>310067</v>
      </c>
      <c r="H8" s="15">
        <v>278267</v>
      </c>
      <c r="I8" s="15">
        <v>269763</v>
      </c>
      <c r="J8" s="15">
        <v>288170</v>
      </c>
      <c r="K8" s="15">
        <v>245204</v>
      </c>
      <c r="L8" s="15">
        <v>233401</v>
      </c>
      <c r="M8" s="15">
        <v>215366</v>
      </c>
      <c r="N8" s="15">
        <v>181561</v>
      </c>
      <c r="O8" s="15">
        <v>160230</v>
      </c>
      <c r="P8" s="15">
        <v>133262</v>
      </c>
      <c r="Q8" s="15">
        <v>129714</v>
      </c>
      <c r="R8" s="15">
        <v>117385</v>
      </c>
      <c r="S8" s="15">
        <v>109891</v>
      </c>
      <c r="T8" s="15">
        <v>97098</v>
      </c>
      <c r="U8" s="15">
        <v>77169</v>
      </c>
      <c r="V8" s="15">
        <v>70110</v>
      </c>
      <c r="W8" s="15">
        <v>57801</v>
      </c>
      <c r="X8" s="15">
        <v>51169</v>
      </c>
      <c r="Y8" s="15">
        <v>37395</v>
      </c>
      <c r="Z8" s="15">
        <v>37486</v>
      </c>
      <c r="AA8" s="15">
        <v>36153</v>
      </c>
      <c r="AB8" s="15">
        <v>24692</v>
      </c>
      <c r="AC8" s="15">
        <v>23269</v>
      </c>
      <c r="AD8" s="15">
        <v>21304</v>
      </c>
      <c r="AE8" s="15">
        <v>16835</v>
      </c>
      <c r="AF8" s="15">
        <v>15320</v>
      </c>
      <c r="AG8" s="15">
        <v>15401</v>
      </c>
      <c r="AH8" s="15">
        <v>13338</v>
      </c>
      <c r="AI8" s="15">
        <v>15460</v>
      </c>
      <c r="AJ8" s="15">
        <v>14040</v>
      </c>
      <c r="AK8" s="15">
        <v>15033</v>
      </c>
      <c r="AL8" s="15">
        <v>15729</v>
      </c>
    </row>
    <row r="9" spans="1:38" ht="14.15" customHeight="1">
      <c r="A9" s="16" t="s">
        <v>26</v>
      </c>
      <c r="B9" s="17" t="s">
        <v>112</v>
      </c>
      <c r="C9" s="17" t="s">
        <v>124</v>
      </c>
      <c r="D9" s="15">
        <v>0</v>
      </c>
      <c r="E9" s="15">
        <v>0</v>
      </c>
      <c r="F9" s="15">
        <v>0</v>
      </c>
      <c r="G9" s="15">
        <v>0</v>
      </c>
      <c r="H9" s="15">
        <v>0</v>
      </c>
      <c r="I9" s="15">
        <v>0</v>
      </c>
      <c r="J9" s="15">
        <v>0</v>
      </c>
      <c r="K9" s="15">
        <v>0</v>
      </c>
      <c r="L9" s="15">
        <v>509</v>
      </c>
      <c r="M9" s="15">
        <v>855</v>
      </c>
      <c r="N9" s="15">
        <v>1461</v>
      </c>
      <c r="O9" s="15">
        <v>2621</v>
      </c>
      <c r="P9" s="15">
        <v>4258</v>
      </c>
      <c r="Q9" s="15">
        <v>6091</v>
      </c>
      <c r="R9" s="15">
        <v>7953</v>
      </c>
      <c r="S9" s="15">
        <v>10580</v>
      </c>
      <c r="T9" s="15">
        <v>14782</v>
      </c>
      <c r="U9" s="15">
        <v>16870</v>
      </c>
      <c r="V9" s="15">
        <v>22504</v>
      </c>
      <c r="W9" s="15">
        <v>26200</v>
      </c>
      <c r="X9" s="15">
        <v>33473</v>
      </c>
      <c r="Y9" s="15">
        <v>29973</v>
      </c>
      <c r="Z9" s="15">
        <v>36284</v>
      </c>
      <c r="AA9" s="15">
        <v>42293</v>
      </c>
      <c r="AB9" s="15">
        <v>35324</v>
      </c>
      <c r="AC9" s="15">
        <v>40321</v>
      </c>
      <c r="AD9" s="15">
        <v>44164</v>
      </c>
      <c r="AE9" s="15">
        <v>43506</v>
      </c>
      <c r="AF9" s="15">
        <v>41379</v>
      </c>
      <c r="AG9" s="15">
        <v>41587</v>
      </c>
      <c r="AH9" s="15">
        <v>38854</v>
      </c>
      <c r="AI9" s="15">
        <v>43927</v>
      </c>
      <c r="AJ9" s="15">
        <v>36952</v>
      </c>
      <c r="AK9" s="15">
        <v>37686</v>
      </c>
      <c r="AL9" s="15">
        <v>38643</v>
      </c>
    </row>
    <row r="10" spans="1:38" ht="14.15" customHeight="1">
      <c r="A10" s="16">
        <v>5</v>
      </c>
      <c r="B10" s="17" t="s">
        <v>6</v>
      </c>
      <c r="C10" s="17" t="s">
        <v>124</v>
      </c>
      <c r="D10" s="15">
        <v>712143</v>
      </c>
      <c r="E10" s="15">
        <v>750700</v>
      </c>
      <c r="F10" s="15">
        <v>686132</v>
      </c>
      <c r="G10" s="15">
        <v>656386</v>
      </c>
      <c r="H10" s="15">
        <v>575458</v>
      </c>
      <c r="I10" s="15">
        <v>590680</v>
      </c>
      <c r="J10" s="15">
        <v>619150</v>
      </c>
      <c r="K10" s="15">
        <v>530820</v>
      </c>
      <c r="L10" s="15">
        <v>530872</v>
      </c>
      <c r="M10" s="15">
        <v>522049</v>
      </c>
      <c r="N10" s="15">
        <v>470117</v>
      </c>
      <c r="O10" s="15">
        <v>505702</v>
      </c>
      <c r="P10" s="15">
        <v>479317</v>
      </c>
      <c r="Q10" s="15">
        <v>512342</v>
      </c>
      <c r="R10" s="15">
        <v>506603</v>
      </c>
      <c r="S10" s="15">
        <v>520484</v>
      </c>
      <c r="T10" s="15">
        <v>522292</v>
      </c>
      <c r="U10" s="15">
        <v>481451</v>
      </c>
      <c r="V10" s="15">
        <v>539503</v>
      </c>
      <c r="W10" s="15">
        <v>554448</v>
      </c>
      <c r="X10" s="15">
        <v>640217</v>
      </c>
      <c r="Y10" s="15">
        <v>533483</v>
      </c>
      <c r="Z10" s="15">
        <v>609385</v>
      </c>
      <c r="AA10" s="15">
        <v>684924</v>
      </c>
      <c r="AB10" s="15">
        <v>557029</v>
      </c>
      <c r="AC10" s="15">
        <v>621723</v>
      </c>
      <c r="AD10" s="15">
        <v>667557</v>
      </c>
      <c r="AE10" s="15">
        <v>652449</v>
      </c>
      <c r="AF10" s="15">
        <v>611889</v>
      </c>
      <c r="AG10" s="15">
        <v>627146</v>
      </c>
      <c r="AH10" s="15">
        <v>587017</v>
      </c>
      <c r="AI10" s="15">
        <v>687536</v>
      </c>
      <c r="AJ10" s="15">
        <v>584198</v>
      </c>
      <c r="AK10" s="15">
        <v>606330</v>
      </c>
      <c r="AL10" s="15">
        <v>623936</v>
      </c>
    </row>
    <row r="11" spans="1:38" ht="14.15" customHeight="1">
      <c r="A11" s="16">
        <v>6</v>
      </c>
      <c r="B11" s="17" t="s">
        <v>7</v>
      </c>
      <c r="C11" s="17" t="s">
        <v>124</v>
      </c>
      <c r="D11" s="15">
        <v>547296</v>
      </c>
      <c r="E11" s="15">
        <v>571977</v>
      </c>
      <c r="F11" s="15">
        <v>514520</v>
      </c>
      <c r="G11" s="15">
        <v>481100</v>
      </c>
      <c r="H11" s="15">
        <v>413290</v>
      </c>
      <c r="I11" s="15">
        <v>408438</v>
      </c>
      <c r="J11" s="15">
        <v>413658</v>
      </c>
      <c r="K11" s="15">
        <v>333424</v>
      </c>
      <c r="L11" s="15">
        <v>310484</v>
      </c>
      <c r="M11" s="15">
        <v>281132</v>
      </c>
      <c r="N11" s="15">
        <v>238356</v>
      </c>
      <c r="O11" s="15">
        <v>246076</v>
      </c>
      <c r="P11" s="15">
        <v>224478</v>
      </c>
      <c r="Q11" s="15">
        <v>230803</v>
      </c>
      <c r="R11" s="15">
        <v>219035</v>
      </c>
      <c r="S11" s="15">
        <v>218176</v>
      </c>
      <c r="T11" s="15">
        <v>194479</v>
      </c>
      <c r="U11" s="15">
        <v>159882</v>
      </c>
      <c r="V11" s="15">
        <v>157783</v>
      </c>
      <c r="W11" s="15">
        <v>141985</v>
      </c>
      <c r="X11" s="15">
        <v>138031</v>
      </c>
      <c r="Y11" s="15">
        <v>102008</v>
      </c>
      <c r="Z11" s="15">
        <v>110501</v>
      </c>
      <c r="AA11" s="15">
        <v>114690</v>
      </c>
      <c r="AB11" s="15">
        <v>85250</v>
      </c>
      <c r="AC11" s="15">
        <v>88297</v>
      </c>
      <c r="AD11" s="15">
        <v>86371</v>
      </c>
      <c r="AE11" s="15">
        <v>77894</v>
      </c>
      <c r="AF11" s="15">
        <v>67934</v>
      </c>
      <c r="AG11" s="15">
        <v>65362</v>
      </c>
      <c r="AH11" s="15">
        <v>57275</v>
      </c>
      <c r="AI11" s="15">
        <v>63896</v>
      </c>
      <c r="AJ11" s="15">
        <v>52663</v>
      </c>
      <c r="AK11" s="15">
        <v>48850</v>
      </c>
      <c r="AL11" s="15">
        <v>47587</v>
      </c>
    </row>
    <row r="12" spans="1:38" ht="14.15" customHeight="1">
      <c r="A12" s="31">
        <v>7</v>
      </c>
      <c r="B12" s="33" t="s">
        <v>8</v>
      </c>
      <c r="C12" s="33" t="s">
        <v>124</v>
      </c>
      <c r="D12" s="32">
        <v>902793</v>
      </c>
      <c r="E12" s="32">
        <v>968947</v>
      </c>
      <c r="F12" s="32">
        <v>901976</v>
      </c>
      <c r="G12" s="32">
        <v>880258</v>
      </c>
      <c r="H12" s="32">
        <v>787414</v>
      </c>
      <c r="I12" s="32">
        <v>813682</v>
      </c>
      <c r="J12" s="32">
        <v>847101</v>
      </c>
      <c r="K12" s="32">
        <v>721117</v>
      </c>
      <c r="L12" s="32">
        <v>713981</v>
      </c>
      <c r="M12" s="32">
        <v>687842</v>
      </c>
      <c r="N12" s="32">
        <v>611160</v>
      </c>
      <c r="O12" s="32">
        <v>621949</v>
      </c>
      <c r="P12" s="32">
        <v>557391</v>
      </c>
      <c r="Q12" s="32">
        <v>562340</v>
      </c>
      <c r="R12" s="32">
        <v>526195</v>
      </c>
      <c r="S12" s="32">
        <v>510048</v>
      </c>
      <c r="T12" s="32">
        <v>460145</v>
      </c>
      <c r="U12" s="32">
        <v>371067</v>
      </c>
      <c r="V12" s="32">
        <v>365271</v>
      </c>
      <c r="W12" s="32">
        <v>325578</v>
      </c>
      <c r="X12" s="32">
        <v>298136</v>
      </c>
      <c r="Y12" s="32">
        <v>199384</v>
      </c>
      <c r="Z12" s="32">
        <v>180020</v>
      </c>
      <c r="AA12" s="32">
        <v>154230</v>
      </c>
      <c r="AB12" s="32">
        <v>95303</v>
      </c>
      <c r="AC12" s="32">
        <v>97961</v>
      </c>
      <c r="AD12" s="32">
        <v>98124</v>
      </c>
      <c r="AE12" s="32">
        <v>89894</v>
      </c>
      <c r="AF12" s="32">
        <v>79948</v>
      </c>
      <c r="AG12" s="32">
        <v>77362</v>
      </c>
      <c r="AH12" s="32">
        <v>68979</v>
      </c>
      <c r="AI12" s="32">
        <v>76056</v>
      </c>
      <c r="AJ12" s="32">
        <v>62611</v>
      </c>
      <c r="AK12" s="32">
        <v>61746</v>
      </c>
      <c r="AL12" s="32">
        <v>60429</v>
      </c>
    </row>
    <row r="13" spans="1:38" ht="14.15" customHeight="1">
      <c r="A13" s="16">
        <v>8</v>
      </c>
      <c r="B13" s="17" t="s">
        <v>30</v>
      </c>
      <c r="C13" s="17" t="s">
        <v>124</v>
      </c>
      <c r="D13" s="15">
        <v>818419</v>
      </c>
      <c r="E13" s="15">
        <v>919384</v>
      </c>
      <c r="F13" s="15">
        <v>890263</v>
      </c>
      <c r="G13" s="15">
        <v>898188</v>
      </c>
      <c r="H13" s="15">
        <v>832777</v>
      </c>
      <c r="I13" s="15">
        <v>883391</v>
      </c>
      <c r="J13" s="15">
        <v>965032</v>
      </c>
      <c r="K13" s="15">
        <v>863624</v>
      </c>
      <c r="L13" s="15">
        <v>890344</v>
      </c>
      <c r="M13" s="15">
        <v>889471</v>
      </c>
      <c r="N13" s="15">
        <v>828275</v>
      </c>
      <c r="O13" s="15">
        <v>893142</v>
      </c>
      <c r="P13" s="15">
        <v>843035</v>
      </c>
      <c r="Q13" s="15">
        <v>888292</v>
      </c>
      <c r="R13" s="15">
        <v>869884</v>
      </c>
      <c r="S13" s="15">
        <v>882853</v>
      </c>
      <c r="T13" s="15">
        <v>851442</v>
      </c>
      <c r="U13" s="15">
        <v>756976</v>
      </c>
      <c r="V13" s="15">
        <v>815232</v>
      </c>
      <c r="W13" s="15">
        <v>791833</v>
      </c>
      <c r="X13" s="15">
        <v>823833</v>
      </c>
      <c r="Y13" s="15">
        <v>617382</v>
      </c>
      <c r="Z13" s="15">
        <v>644131</v>
      </c>
      <c r="AA13" s="15">
        <v>661685</v>
      </c>
      <c r="AB13" s="15">
        <v>479829</v>
      </c>
      <c r="AC13" s="15">
        <v>508634</v>
      </c>
      <c r="AD13" s="15">
        <v>521787</v>
      </c>
      <c r="AE13" s="15">
        <v>491336</v>
      </c>
      <c r="AF13" s="15">
        <v>447011</v>
      </c>
      <c r="AG13" s="15">
        <v>448460</v>
      </c>
      <c r="AH13" s="15">
        <v>400539</v>
      </c>
      <c r="AI13" s="15">
        <v>438009</v>
      </c>
      <c r="AJ13" s="15">
        <v>354466</v>
      </c>
      <c r="AK13" s="15">
        <v>354261</v>
      </c>
      <c r="AL13" s="15">
        <v>346963</v>
      </c>
    </row>
    <row r="14" spans="1:38" ht="14.15" customHeight="1">
      <c r="A14" s="16">
        <v>9</v>
      </c>
      <c r="B14" s="17" t="s">
        <v>31</v>
      </c>
      <c r="C14" s="17" t="s">
        <v>124</v>
      </c>
      <c r="D14" s="15">
        <v>14144</v>
      </c>
      <c r="E14" s="15">
        <v>16797</v>
      </c>
      <c r="F14" s="15">
        <v>18357</v>
      </c>
      <c r="G14" s="15">
        <v>21401</v>
      </c>
      <c r="H14" s="15">
        <v>23281</v>
      </c>
      <c r="I14" s="15">
        <v>29354</v>
      </c>
      <c r="J14" s="15">
        <v>35964</v>
      </c>
      <c r="K14" s="15">
        <v>35523</v>
      </c>
      <c r="L14" s="15">
        <v>39678</v>
      </c>
      <c r="M14" s="15">
        <v>43014</v>
      </c>
      <c r="N14" s="15">
        <v>43436</v>
      </c>
      <c r="O14" s="15">
        <v>51846</v>
      </c>
      <c r="P14" s="15">
        <v>52545</v>
      </c>
      <c r="Q14" s="15">
        <v>59574</v>
      </c>
      <c r="R14" s="15">
        <v>62006</v>
      </c>
      <c r="S14" s="15">
        <v>66880</v>
      </c>
      <c r="T14" s="15">
        <v>67633</v>
      </c>
      <c r="U14" s="15">
        <v>63674</v>
      </c>
      <c r="V14" s="15">
        <v>71199</v>
      </c>
      <c r="W14" s="15">
        <v>72210</v>
      </c>
      <c r="X14" s="15">
        <v>79665</v>
      </c>
      <c r="Y14" s="15">
        <v>67174</v>
      </c>
      <c r="Z14" s="15">
        <v>73772</v>
      </c>
      <c r="AA14" s="15">
        <v>78269</v>
      </c>
      <c r="AB14" s="15">
        <v>61595</v>
      </c>
      <c r="AC14" s="15">
        <v>64295</v>
      </c>
      <c r="AD14" s="15">
        <v>65241</v>
      </c>
      <c r="AE14" s="15">
        <v>62036</v>
      </c>
      <c r="AF14" s="15">
        <v>57669</v>
      </c>
      <c r="AG14" s="15">
        <v>56423</v>
      </c>
      <c r="AH14" s="15">
        <v>50547</v>
      </c>
      <c r="AI14" s="15">
        <v>52423</v>
      </c>
      <c r="AJ14" s="15">
        <v>42013</v>
      </c>
      <c r="AK14" s="15">
        <v>41509</v>
      </c>
      <c r="AL14" s="15">
        <v>39337</v>
      </c>
    </row>
    <row r="15" spans="1:38" ht="14.15" customHeight="1">
      <c r="A15" s="16">
        <v>10</v>
      </c>
      <c r="B15" s="17" t="s">
        <v>9</v>
      </c>
      <c r="C15" s="17" t="s">
        <v>124</v>
      </c>
      <c r="D15" s="15">
        <v>218192</v>
      </c>
      <c r="E15" s="15">
        <v>237781</v>
      </c>
      <c r="F15" s="15">
        <v>224773</v>
      </c>
      <c r="G15" s="15">
        <v>219000</v>
      </c>
      <c r="H15" s="15">
        <v>194844</v>
      </c>
      <c r="I15" s="15">
        <v>197923</v>
      </c>
      <c r="J15" s="15">
        <v>200034</v>
      </c>
      <c r="K15" s="15">
        <v>165788</v>
      </c>
      <c r="L15" s="15">
        <v>155450</v>
      </c>
      <c r="M15" s="15">
        <v>138404</v>
      </c>
      <c r="N15" s="15">
        <v>109817</v>
      </c>
      <c r="O15" s="15">
        <v>94954</v>
      </c>
      <c r="P15" s="15">
        <v>75235</v>
      </c>
      <c r="Q15" s="15">
        <v>69123</v>
      </c>
      <c r="R15" s="15">
        <v>59657</v>
      </c>
      <c r="S15" s="15">
        <v>55216</v>
      </c>
      <c r="T15" s="15">
        <v>48852</v>
      </c>
      <c r="U15" s="15">
        <v>40348</v>
      </c>
      <c r="V15" s="15">
        <v>39650</v>
      </c>
      <c r="W15" s="15">
        <v>34001</v>
      </c>
      <c r="X15" s="15">
        <v>32462</v>
      </c>
      <c r="Y15" s="15">
        <v>23332</v>
      </c>
      <c r="Z15" s="15">
        <v>22950</v>
      </c>
      <c r="AA15" s="15">
        <v>22113</v>
      </c>
      <c r="AB15" s="15">
        <v>15285</v>
      </c>
      <c r="AC15" s="15">
        <v>14678</v>
      </c>
      <c r="AD15" s="15">
        <v>13814</v>
      </c>
      <c r="AE15" s="15">
        <v>10943</v>
      </c>
      <c r="AF15" s="15">
        <v>8312</v>
      </c>
      <c r="AG15" s="15">
        <v>7075</v>
      </c>
      <c r="AH15" s="15">
        <v>5311</v>
      </c>
      <c r="AI15" s="15">
        <v>4797</v>
      </c>
      <c r="AJ15" s="15">
        <v>3334</v>
      </c>
      <c r="AK15" s="15">
        <v>2679</v>
      </c>
      <c r="AL15" s="15">
        <v>2119</v>
      </c>
    </row>
    <row r="16" spans="1:38">
      <c r="A16" s="16" t="s">
        <v>29</v>
      </c>
      <c r="B16" s="17" t="s">
        <v>32</v>
      </c>
      <c r="C16" s="17" t="s">
        <v>124</v>
      </c>
      <c r="D16" s="15">
        <v>39767</v>
      </c>
      <c r="E16" s="15">
        <v>54035</v>
      </c>
      <c r="F16" s="15">
        <v>59630</v>
      </c>
      <c r="G16" s="15">
        <v>64953</v>
      </c>
      <c r="H16" s="15">
        <v>65413</v>
      </c>
      <c r="I16" s="15">
        <v>73599</v>
      </c>
      <c r="J16" s="15">
        <v>87385</v>
      </c>
      <c r="K16" s="15">
        <v>85394</v>
      </c>
      <c r="L16" s="15">
        <v>93962</v>
      </c>
      <c r="M16" s="15">
        <v>100888</v>
      </c>
      <c r="N16" s="15">
        <v>97447</v>
      </c>
      <c r="O16" s="15">
        <v>111731</v>
      </c>
      <c r="P16" s="15">
        <v>113694</v>
      </c>
      <c r="Q16" s="15">
        <v>128871</v>
      </c>
      <c r="R16" s="15">
        <v>130020</v>
      </c>
      <c r="S16" s="15">
        <v>141301</v>
      </c>
      <c r="T16" s="15">
        <v>146824</v>
      </c>
      <c r="U16" s="15">
        <v>138450</v>
      </c>
      <c r="V16" s="15">
        <v>160127</v>
      </c>
      <c r="W16" s="15">
        <v>165798</v>
      </c>
      <c r="X16" s="15">
        <v>194761</v>
      </c>
      <c r="Y16" s="15">
        <v>154729</v>
      </c>
      <c r="Z16" s="15">
        <v>168164</v>
      </c>
      <c r="AA16" s="15">
        <v>183837</v>
      </c>
      <c r="AB16" s="15">
        <v>143746</v>
      </c>
      <c r="AC16" s="15">
        <v>152906</v>
      </c>
      <c r="AD16" s="15">
        <v>155233</v>
      </c>
      <c r="AE16" s="15">
        <v>144324</v>
      </c>
      <c r="AF16" s="15">
        <v>129681</v>
      </c>
      <c r="AG16" s="15">
        <v>125131</v>
      </c>
      <c r="AH16" s="15">
        <v>108729</v>
      </c>
      <c r="AI16" s="15">
        <v>113169</v>
      </c>
      <c r="AJ16" s="15">
        <v>88483</v>
      </c>
      <c r="AK16" s="15">
        <v>87440</v>
      </c>
      <c r="AL16" s="15">
        <v>82348</v>
      </c>
    </row>
    <row r="17" spans="1:38" ht="13.5" customHeight="1">
      <c r="A17" s="16" t="s">
        <v>28</v>
      </c>
      <c r="B17" s="17" t="s">
        <v>111</v>
      </c>
      <c r="C17" s="17" t="s">
        <v>124</v>
      </c>
      <c r="D17" s="15">
        <v>0</v>
      </c>
      <c r="E17" s="15">
        <v>0</v>
      </c>
      <c r="F17" s="15">
        <v>0</v>
      </c>
      <c r="G17" s="15">
        <v>0</v>
      </c>
      <c r="H17" s="15">
        <v>0</v>
      </c>
      <c r="I17" s="15">
        <v>0</v>
      </c>
      <c r="J17" s="15">
        <v>0</v>
      </c>
      <c r="K17" s="15">
        <v>0</v>
      </c>
      <c r="L17" s="15">
        <v>2103</v>
      </c>
      <c r="M17" s="15">
        <v>5493</v>
      </c>
      <c r="N17" s="15">
        <v>12492</v>
      </c>
      <c r="O17" s="15">
        <v>30905</v>
      </c>
      <c r="P17" s="15">
        <v>49687</v>
      </c>
      <c r="Q17" s="15">
        <v>78044</v>
      </c>
      <c r="R17" s="15">
        <v>110031</v>
      </c>
      <c r="S17" s="15">
        <v>178583</v>
      </c>
      <c r="T17" s="15">
        <v>264459</v>
      </c>
      <c r="U17" s="15">
        <v>276267</v>
      </c>
      <c r="V17" s="15">
        <v>347569</v>
      </c>
      <c r="W17" s="15">
        <v>383829</v>
      </c>
      <c r="X17" s="15">
        <v>468020</v>
      </c>
      <c r="Y17" s="15">
        <v>401943</v>
      </c>
      <c r="Z17" s="15">
        <v>478025</v>
      </c>
      <c r="AA17" s="15">
        <v>558095</v>
      </c>
      <c r="AB17" s="15">
        <v>466533</v>
      </c>
      <c r="AC17" s="15">
        <v>527937</v>
      </c>
      <c r="AD17" s="15">
        <v>580091</v>
      </c>
      <c r="AE17" s="15">
        <v>582006</v>
      </c>
      <c r="AF17" s="15">
        <v>564028</v>
      </c>
      <c r="AG17" s="15">
        <v>594581</v>
      </c>
      <c r="AH17" s="15">
        <v>553096</v>
      </c>
      <c r="AI17" s="15">
        <v>646383</v>
      </c>
      <c r="AJ17" s="15">
        <v>604151</v>
      </c>
      <c r="AK17" s="15">
        <v>627750</v>
      </c>
      <c r="AL17" s="15">
        <v>645397</v>
      </c>
    </row>
    <row r="18" spans="1:38" ht="25.25" customHeight="1">
      <c r="A18" s="31" t="s">
        <v>35</v>
      </c>
      <c r="B18" s="33" t="s">
        <v>33</v>
      </c>
      <c r="C18" s="33" t="s">
        <v>124</v>
      </c>
      <c r="D18" s="32">
        <v>91675</v>
      </c>
      <c r="E18" s="32">
        <v>113923</v>
      </c>
      <c r="F18" s="32">
        <v>122226</v>
      </c>
      <c r="G18" s="32">
        <v>137685</v>
      </c>
      <c r="H18" s="32">
        <v>143127</v>
      </c>
      <c r="I18" s="32">
        <v>175374</v>
      </c>
      <c r="J18" s="32">
        <v>209518</v>
      </c>
      <c r="K18" s="32">
        <v>202472</v>
      </c>
      <c r="L18" s="32">
        <v>227798</v>
      </c>
      <c r="M18" s="32">
        <v>246059</v>
      </c>
      <c r="N18" s="32">
        <v>243796</v>
      </c>
      <c r="O18" s="32">
        <v>290897</v>
      </c>
      <c r="P18" s="32">
        <v>298039</v>
      </c>
      <c r="Q18" s="32">
        <v>339751</v>
      </c>
      <c r="R18" s="32">
        <v>359968</v>
      </c>
      <c r="S18" s="32">
        <v>401931</v>
      </c>
      <c r="T18" s="32">
        <v>441195</v>
      </c>
      <c r="U18" s="32">
        <v>431372</v>
      </c>
      <c r="V18" s="32">
        <v>499104</v>
      </c>
      <c r="W18" s="32">
        <v>517302</v>
      </c>
      <c r="X18" s="32">
        <v>605440</v>
      </c>
      <c r="Y18" s="32">
        <v>522239</v>
      </c>
      <c r="Z18" s="32">
        <v>619108</v>
      </c>
      <c r="AA18" s="32">
        <v>713136</v>
      </c>
      <c r="AB18" s="32">
        <v>593994</v>
      </c>
      <c r="AC18" s="32">
        <v>682371</v>
      </c>
      <c r="AD18" s="32">
        <v>755728</v>
      </c>
      <c r="AE18" s="32">
        <v>762473</v>
      </c>
      <c r="AF18" s="32">
        <v>735863</v>
      </c>
      <c r="AG18" s="32">
        <v>765364</v>
      </c>
      <c r="AH18" s="32">
        <v>734101</v>
      </c>
      <c r="AI18" s="32">
        <v>879959</v>
      </c>
      <c r="AJ18" s="32">
        <v>763036</v>
      </c>
      <c r="AK18" s="32">
        <v>807672</v>
      </c>
      <c r="AL18" s="32">
        <v>832885</v>
      </c>
    </row>
    <row r="19" spans="1:38" ht="13.5" customHeight="1">
      <c r="A19" s="16" t="s">
        <v>36</v>
      </c>
      <c r="B19" s="17" t="s">
        <v>113</v>
      </c>
      <c r="C19" s="17" t="s">
        <v>124</v>
      </c>
      <c r="D19" s="15">
        <v>0</v>
      </c>
      <c r="E19" s="15">
        <v>0</v>
      </c>
      <c r="F19" s="15">
        <v>0</v>
      </c>
      <c r="G19" s="15">
        <v>0</v>
      </c>
      <c r="H19" s="15">
        <v>0</v>
      </c>
      <c r="I19" s="15">
        <v>0</v>
      </c>
      <c r="J19" s="15">
        <v>0</v>
      </c>
      <c r="K19" s="15">
        <v>0</v>
      </c>
      <c r="L19" s="15">
        <v>0</v>
      </c>
      <c r="M19" s="15">
        <v>0</v>
      </c>
      <c r="N19" s="15">
        <v>776</v>
      </c>
      <c r="O19" s="15">
        <v>3167</v>
      </c>
      <c r="P19" s="15">
        <v>4134</v>
      </c>
      <c r="Q19" s="15">
        <v>6283</v>
      </c>
      <c r="R19" s="15">
        <v>11063</v>
      </c>
      <c r="S19" s="15">
        <v>25977</v>
      </c>
      <c r="T19" s="15">
        <v>45253</v>
      </c>
      <c r="U19" s="15">
        <v>64079</v>
      </c>
      <c r="V19" s="15">
        <v>87291</v>
      </c>
      <c r="W19" s="15">
        <v>106228</v>
      </c>
      <c r="X19" s="15">
        <v>139371</v>
      </c>
      <c r="Y19" s="15">
        <v>136303</v>
      </c>
      <c r="Z19" s="15">
        <v>173155</v>
      </c>
      <c r="AA19" s="15">
        <v>214101</v>
      </c>
      <c r="AB19" s="15">
        <v>200503</v>
      </c>
      <c r="AC19" s="15">
        <v>255541</v>
      </c>
      <c r="AD19" s="15">
        <v>307191</v>
      </c>
      <c r="AE19" s="15">
        <v>340558</v>
      </c>
      <c r="AF19" s="15">
        <v>351815</v>
      </c>
      <c r="AG19" s="15">
        <v>386293</v>
      </c>
      <c r="AH19" s="15">
        <v>393448</v>
      </c>
      <c r="AI19" s="15">
        <v>503933</v>
      </c>
      <c r="AJ19" s="15">
        <v>472283</v>
      </c>
      <c r="AK19" s="15">
        <v>524567</v>
      </c>
      <c r="AL19" s="15">
        <v>560569</v>
      </c>
    </row>
    <row r="20" spans="1:38" ht="25.25" customHeight="1">
      <c r="A20" s="16">
        <v>13</v>
      </c>
      <c r="B20" s="17" t="s">
        <v>34</v>
      </c>
      <c r="C20" s="17" t="s">
        <v>124</v>
      </c>
      <c r="D20" s="15">
        <v>167732</v>
      </c>
      <c r="E20" s="15">
        <v>199721</v>
      </c>
      <c r="F20" s="15">
        <v>203863</v>
      </c>
      <c r="G20" s="15">
        <v>212846</v>
      </c>
      <c r="H20" s="15">
        <v>204318</v>
      </c>
      <c r="I20" s="15">
        <v>225316</v>
      </c>
      <c r="J20" s="15">
        <v>252748</v>
      </c>
      <c r="K20" s="15">
        <v>233445</v>
      </c>
      <c r="L20" s="15">
        <v>242122</v>
      </c>
      <c r="M20" s="15">
        <v>248236</v>
      </c>
      <c r="N20" s="15">
        <v>232987</v>
      </c>
      <c r="O20" s="15">
        <v>249379</v>
      </c>
      <c r="P20" s="15">
        <v>236534</v>
      </c>
      <c r="Q20" s="15">
        <v>256961</v>
      </c>
      <c r="R20" s="15">
        <v>252721</v>
      </c>
      <c r="S20" s="15">
        <v>263973</v>
      </c>
      <c r="T20" s="15">
        <v>261572</v>
      </c>
      <c r="U20" s="15">
        <v>256671</v>
      </c>
      <c r="V20" s="15">
        <v>276936</v>
      </c>
      <c r="W20" s="15">
        <v>279695</v>
      </c>
      <c r="X20" s="15">
        <v>301581</v>
      </c>
      <c r="Y20" s="15">
        <v>259124</v>
      </c>
      <c r="Z20" s="15">
        <v>282856</v>
      </c>
      <c r="AA20" s="15">
        <v>305611</v>
      </c>
      <c r="AB20" s="15">
        <v>255543</v>
      </c>
      <c r="AC20" s="15">
        <v>279742</v>
      </c>
      <c r="AD20" s="15">
        <v>298011</v>
      </c>
      <c r="AE20" s="15">
        <v>298673</v>
      </c>
      <c r="AF20" s="15">
        <v>287390</v>
      </c>
      <c r="AG20" s="15">
        <v>286887</v>
      </c>
      <c r="AH20" s="15">
        <v>276371</v>
      </c>
      <c r="AI20" s="15">
        <v>310472</v>
      </c>
      <c r="AJ20" s="15">
        <v>272374</v>
      </c>
      <c r="AK20" s="15">
        <v>282922</v>
      </c>
      <c r="AL20" s="15">
        <v>285993</v>
      </c>
    </row>
    <row r="21" spans="1:38" ht="25.25" customHeight="1">
      <c r="A21" s="16" t="s">
        <v>37</v>
      </c>
      <c r="B21" s="17" t="s">
        <v>10</v>
      </c>
      <c r="C21" s="17" t="s">
        <v>124</v>
      </c>
      <c r="D21" s="15">
        <v>46989</v>
      </c>
      <c r="E21" s="15">
        <v>61861</v>
      </c>
      <c r="F21" s="15">
        <v>72269</v>
      </c>
      <c r="G21" s="15">
        <v>80185</v>
      </c>
      <c r="H21" s="15">
        <v>86228</v>
      </c>
      <c r="I21" s="15">
        <v>107226</v>
      </c>
      <c r="J21" s="15">
        <v>129835</v>
      </c>
      <c r="K21" s="15">
        <v>127912</v>
      </c>
      <c r="L21" s="15">
        <v>142723</v>
      </c>
      <c r="M21" s="15">
        <v>156192</v>
      </c>
      <c r="N21" s="15">
        <v>150667</v>
      </c>
      <c r="O21" s="15">
        <v>167624</v>
      </c>
      <c r="P21" s="15">
        <v>167365</v>
      </c>
      <c r="Q21" s="15">
        <v>187451</v>
      </c>
      <c r="R21" s="15">
        <v>196495</v>
      </c>
      <c r="S21" s="15">
        <v>215513</v>
      </c>
      <c r="T21" s="15">
        <v>229892</v>
      </c>
      <c r="U21" s="15">
        <v>228551</v>
      </c>
      <c r="V21" s="15">
        <v>270997</v>
      </c>
      <c r="W21" s="15">
        <v>288791</v>
      </c>
      <c r="X21" s="15">
        <v>333801</v>
      </c>
      <c r="Y21" s="15">
        <v>295178</v>
      </c>
      <c r="Z21" s="15">
        <v>348421</v>
      </c>
      <c r="AA21" s="15">
        <v>393778</v>
      </c>
      <c r="AB21" s="15">
        <v>323778</v>
      </c>
      <c r="AC21" s="15">
        <v>371378</v>
      </c>
      <c r="AD21" s="15">
        <v>411762</v>
      </c>
      <c r="AE21" s="15">
        <v>413806</v>
      </c>
      <c r="AF21" s="15">
        <v>396602</v>
      </c>
      <c r="AG21" s="15">
        <v>414729</v>
      </c>
      <c r="AH21" s="15">
        <v>398114</v>
      </c>
      <c r="AI21" s="15">
        <v>469217</v>
      </c>
      <c r="AJ21" s="15">
        <v>411577</v>
      </c>
      <c r="AK21" s="15">
        <v>439914</v>
      </c>
      <c r="AL21" s="15">
        <v>445600</v>
      </c>
    </row>
    <row r="22" spans="1:38" ht="13.5" customHeight="1">
      <c r="A22" s="16" t="s">
        <v>38</v>
      </c>
      <c r="B22" s="17" t="s">
        <v>114</v>
      </c>
      <c r="C22" s="17" t="s">
        <v>124</v>
      </c>
      <c r="D22" s="15">
        <v>0</v>
      </c>
      <c r="E22" s="15">
        <v>0</v>
      </c>
      <c r="F22" s="15">
        <v>0</v>
      </c>
      <c r="G22" s="15">
        <v>0</v>
      </c>
      <c r="H22" s="15">
        <v>0</v>
      </c>
      <c r="I22" s="15">
        <v>0</v>
      </c>
      <c r="J22" s="15">
        <v>0</v>
      </c>
      <c r="K22" s="15">
        <v>0</v>
      </c>
      <c r="L22" s="15">
        <v>0</v>
      </c>
      <c r="M22" s="15">
        <v>0</v>
      </c>
      <c r="N22" s="15">
        <v>0</v>
      </c>
      <c r="O22" s="15">
        <v>0</v>
      </c>
      <c r="P22" s="15">
        <v>0</v>
      </c>
      <c r="Q22" s="15">
        <v>1355</v>
      </c>
      <c r="R22" s="15">
        <v>1337</v>
      </c>
      <c r="S22" s="15">
        <v>4310</v>
      </c>
      <c r="T22" s="15">
        <v>10179</v>
      </c>
      <c r="U22" s="15">
        <v>15033</v>
      </c>
      <c r="V22" s="15">
        <v>26871</v>
      </c>
      <c r="W22" s="15">
        <v>36172</v>
      </c>
      <c r="X22" s="15">
        <v>45414</v>
      </c>
      <c r="Y22" s="15">
        <v>45615</v>
      </c>
      <c r="Z22" s="15">
        <v>57528</v>
      </c>
      <c r="AA22" s="15">
        <v>62921</v>
      </c>
      <c r="AB22" s="15">
        <v>56233</v>
      </c>
      <c r="AC22" s="15">
        <v>65441</v>
      </c>
      <c r="AD22" s="15">
        <v>79157</v>
      </c>
      <c r="AE22" s="15">
        <v>83360</v>
      </c>
      <c r="AF22" s="15">
        <v>83170</v>
      </c>
      <c r="AG22" s="15">
        <v>85829</v>
      </c>
      <c r="AH22" s="15">
        <v>82908</v>
      </c>
      <c r="AI22" s="15">
        <v>105497</v>
      </c>
      <c r="AJ22" s="15">
        <v>92600</v>
      </c>
      <c r="AK22" s="15">
        <v>102715</v>
      </c>
      <c r="AL22" s="15">
        <v>103907</v>
      </c>
    </row>
    <row r="23" spans="1:38" ht="25.25" customHeight="1">
      <c r="A23" s="16">
        <v>15</v>
      </c>
      <c r="B23" s="17" t="s">
        <v>11</v>
      </c>
      <c r="C23" s="17" t="s">
        <v>124</v>
      </c>
      <c r="D23" s="15">
        <v>77310</v>
      </c>
      <c r="E23" s="15">
        <v>91749</v>
      </c>
      <c r="F23" s="15">
        <v>97938</v>
      </c>
      <c r="G23" s="15">
        <v>102053</v>
      </c>
      <c r="H23" s="15">
        <v>97998</v>
      </c>
      <c r="I23" s="15">
        <v>108585</v>
      </c>
      <c r="J23" s="15">
        <v>117684</v>
      </c>
      <c r="K23" s="15">
        <v>111772</v>
      </c>
      <c r="L23" s="15">
        <v>114091</v>
      </c>
      <c r="M23" s="15">
        <v>119238</v>
      </c>
      <c r="N23" s="15">
        <v>113559</v>
      </c>
      <c r="O23" s="15">
        <v>119712</v>
      </c>
      <c r="P23" s="15">
        <v>113175</v>
      </c>
      <c r="Q23" s="15">
        <v>123209</v>
      </c>
      <c r="R23" s="15">
        <v>119536</v>
      </c>
      <c r="S23" s="15">
        <v>123545</v>
      </c>
      <c r="T23" s="15">
        <v>121316</v>
      </c>
      <c r="U23" s="15">
        <v>114096</v>
      </c>
      <c r="V23" s="15">
        <v>123747</v>
      </c>
      <c r="W23" s="15">
        <v>124939</v>
      </c>
      <c r="X23" s="15">
        <v>134136</v>
      </c>
      <c r="Y23" s="15">
        <v>119391</v>
      </c>
      <c r="Z23" s="15">
        <v>127784</v>
      </c>
      <c r="AA23" s="15">
        <v>138013</v>
      </c>
      <c r="AB23" s="15">
        <v>115236</v>
      </c>
      <c r="AC23" s="15">
        <v>121845</v>
      </c>
      <c r="AD23" s="15">
        <v>128885</v>
      </c>
      <c r="AE23" s="15">
        <v>127362</v>
      </c>
      <c r="AF23" s="15">
        <v>126775</v>
      </c>
      <c r="AG23" s="15">
        <v>121519</v>
      </c>
      <c r="AH23" s="15">
        <v>117658</v>
      </c>
      <c r="AI23" s="15">
        <v>129688</v>
      </c>
      <c r="AJ23" s="15">
        <v>112358</v>
      </c>
      <c r="AK23" s="15">
        <v>117330</v>
      </c>
      <c r="AL23" s="15">
        <v>117323</v>
      </c>
    </row>
    <row r="24" spans="1:38" ht="25.25" customHeight="1">
      <c r="A24" s="16" t="s">
        <v>39</v>
      </c>
      <c r="B24" s="17" t="s">
        <v>12</v>
      </c>
      <c r="C24" s="17" t="s">
        <v>124</v>
      </c>
      <c r="D24" s="15">
        <v>61431</v>
      </c>
      <c r="E24" s="15">
        <v>90840</v>
      </c>
      <c r="F24" s="15">
        <v>106753</v>
      </c>
      <c r="G24" s="15">
        <v>118608</v>
      </c>
      <c r="H24" s="15">
        <v>138581</v>
      </c>
      <c r="I24" s="15">
        <v>228437</v>
      </c>
      <c r="J24" s="15">
        <v>297428</v>
      </c>
      <c r="K24" s="15">
        <v>300296</v>
      </c>
      <c r="L24" s="15">
        <v>338116</v>
      </c>
      <c r="M24" s="15">
        <v>371902</v>
      </c>
      <c r="N24" s="15">
        <v>371146</v>
      </c>
      <c r="O24" s="15">
        <v>413742</v>
      </c>
      <c r="P24" s="15">
        <v>414125</v>
      </c>
      <c r="Q24" s="15">
        <v>474744</v>
      </c>
      <c r="R24" s="15">
        <v>493532</v>
      </c>
      <c r="S24" s="15">
        <v>525280</v>
      </c>
      <c r="T24" s="15">
        <v>581409</v>
      </c>
      <c r="U24" s="15">
        <v>599548</v>
      </c>
      <c r="V24" s="15">
        <v>758514</v>
      </c>
      <c r="W24" s="15">
        <v>843672</v>
      </c>
      <c r="X24" s="15">
        <v>1011294</v>
      </c>
      <c r="Y24" s="15">
        <v>945127</v>
      </c>
      <c r="Z24" s="15">
        <v>1147639</v>
      </c>
      <c r="AA24" s="15">
        <v>1363563</v>
      </c>
      <c r="AB24" s="15">
        <v>1175454</v>
      </c>
      <c r="AC24" s="15">
        <v>1364895</v>
      </c>
      <c r="AD24" s="15">
        <v>1538605</v>
      </c>
      <c r="AE24" s="15">
        <v>1593033</v>
      </c>
      <c r="AF24" s="15">
        <v>1540436</v>
      </c>
      <c r="AG24" s="15">
        <v>1634700</v>
      </c>
      <c r="AH24" s="15">
        <v>1674557</v>
      </c>
      <c r="AI24" s="15">
        <v>1987887</v>
      </c>
      <c r="AJ24" s="15">
        <v>1730418</v>
      </c>
      <c r="AK24" s="15">
        <v>1864007</v>
      </c>
      <c r="AL24" s="15">
        <v>1854183</v>
      </c>
    </row>
    <row r="25" spans="1:38" ht="13.5" customHeight="1">
      <c r="A25" s="16" t="s">
        <v>40</v>
      </c>
      <c r="B25" s="17" t="s">
        <v>115</v>
      </c>
      <c r="C25" s="17" t="s">
        <v>124</v>
      </c>
      <c r="D25" s="15">
        <v>0</v>
      </c>
      <c r="E25" s="15">
        <v>0</v>
      </c>
      <c r="F25" s="15">
        <v>0</v>
      </c>
      <c r="G25" s="15">
        <v>0</v>
      </c>
      <c r="H25" s="15">
        <v>0</v>
      </c>
      <c r="I25" s="15">
        <v>0</v>
      </c>
      <c r="J25" s="15">
        <v>0</v>
      </c>
      <c r="K25" s="15">
        <v>0</v>
      </c>
      <c r="L25" s="15">
        <v>0</v>
      </c>
      <c r="M25" s="15">
        <v>0</v>
      </c>
      <c r="N25" s="15">
        <v>0</v>
      </c>
      <c r="O25" s="15">
        <v>0</v>
      </c>
      <c r="P25" s="15">
        <v>0</v>
      </c>
      <c r="Q25" s="15">
        <v>0</v>
      </c>
      <c r="R25" s="15">
        <v>2091</v>
      </c>
      <c r="S25" s="15">
        <v>2157</v>
      </c>
      <c r="T25" s="15">
        <v>10159</v>
      </c>
      <c r="U25" s="15">
        <v>16958</v>
      </c>
      <c r="V25" s="15">
        <v>35100</v>
      </c>
      <c r="W25" s="15">
        <v>38088</v>
      </c>
      <c r="X25" s="15">
        <v>43192</v>
      </c>
      <c r="Y25" s="15">
        <v>52153</v>
      </c>
      <c r="Z25" s="15">
        <v>60381</v>
      </c>
      <c r="AA25" s="15">
        <v>69488</v>
      </c>
      <c r="AB25" s="15">
        <v>65796</v>
      </c>
      <c r="AC25" s="15">
        <v>74219</v>
      </c>
      <c r="AD25" s="15">
        <v>85294</v>
      </c>
      <c r="AE25" s="15">
        <v>84794</v>
      </c>
      <c r="AF25" s="15">
        <v>81167</v>
      </c>
      <c r="AG25" s="15">
        <v>86832</v>
      </c>
      <c r="AH25" s="15">
        <v>87513</v>
      </c>
      <c r="AI25" s="15">
        <v>105349</v>
      </c>
      <c r="AJ25" s="15">
        <v>94460</v>
      </c>
      <c r="AK25" s="15">
        <v>100604</v>
      </c>
      <c r="AL25" s="15">
        <v>100135</v>
      </c>
    </row>
    <row r="26" spans="1:38" ht="25.25" customHeight="1">
      <c r="A26" s="16">
        <v>17</v>
      </c>
      <c r="B26" s="17" t="s">
        <v>13</v>
      </c>
      <c r="C26" s="17" t="s">
        <v>124</v>
      </c>
      <c r="D26" s="15">
        <v>250570</v>
      </c>
      <c r="E26" s="15">
        <v>300502</v>
      </c>
      <c r="F26" s="15">
        <v>312230</v>
      </c>
      <c r="G26" s="15">
        <v>335267</v>
      </c>
      <c r="H26" s="15">
        <v>356271</v>
      </c>
      <c r="I26" s="15">
        <v>397360</v>
      </c>
      <c r="J26" s="15">
        <v>443754</v>
      </c>
      <c r="K26" s="15">
        <v>418916</v>
      </c>
      <c r="L26" s="15">
        <v>435824</v>
      </c>
      <c r="M26" s="15">
        <v>458461</v>
      </c>
      <c r="N26" s="15">
        <v>455055</v>
      </c>
      <c r="O26" s="15">
        <v>510242</v>
      </c>
      <c r="P26" s="15">
        <v>498008</v>
      </c>
      <c r="Q26" s="15">
        <v>530468</v>
      </c>
      <c r="R26" s="15">
        <v>525010</v>
      </c>
      <c r="S26" s="15">
        <v>542898</v>
      </c>
      <c r="T26" s="15">
        <v>535384</v>
      </c>
      <c r="U26" s="15">
        <v>508839</v>
      </c>
      <c r="V26" s="15">
        <v>532995</v>
      </c>
      <c r="W26" s="15">
        <v>535822</v>
      </c>
      <c r="X26" s="15">
        <v>594457</v>
      </c>
      <c r="Y26" s="15">
        <v>509899</v>
      </c>
      <c r="Z26" s="15">
        <v>549456</v>
      </c>
      <c r="AA26" s="15">
        <v>588943</v>
      </c>
      <c r="AB26" s="15">
        <v>487094</v>
      </c>
      <c r="AC26" s="15">
        <v>525649</v>
      </c>
      <c r="AD26" s="15">
        <v>544373</v>
      </c>
      <c r="AE26" s="15">
        <v>523179</v>
      </c>
      <c r="AF26" s="15">
        <v>492331</v>
      </c>
      <c r="AG26" s="15">
        <v>510051</v>
      </c>
      <c r="AH26" s="15">
        <v>484114</v>
      </c>
      <c r="AI26" s="15">
        <v>539669</v>
      </c>
      <c r="AJ26" s="15">
        <v>468529</v>
      </c>
      <c r="AK26" s="15">
        <v>506477</v>
      </c>
      <c r="AL26" s="15">
        <v>445880</v>
      </c>
    </row>
    <row r="27" spans="1:38" ht="14.15" customHeight="1">
      <c r="A27" s="16">
        <v>18</v>
      </c>
      <c r="B27" s="17" t="s">
        <v>14</v>
      </c>
      <c r="C27" s="17" t="s">
        <v>124</v>
      </c>
      <c r="D27" s="15">
        <v>0</v>
      </c>
      <c r="E27" s="15">
        <v>0</v>
      </c>
      <c r="F27" s="15">
        <v>0</v>
      </c>
      <c r="G27" s="15">
        <v>0</v>
      </c>
      <c r="H27" s="15">
        <v>0</v>
      </c>
      <c r="I27" s="15">
        <v>691</v>
      </c>
      <c r="J27" s="15">
        <v>4322</v>
      </c>
      <c r="K27" s="15">
        <v>18216</v>
      </c>
      <c r="L27" s="15">
        <v>34920</v>
      </c>
      <c r="M27" s="15">
        <v>39370</v>
      </c>
      <c r="N27" s="15">
        <v>41370</v>
      </c>
      <c r="O27" s="15">
        <v>34756</v>
      </c>
      <c r="P27" s="15">
        <v>27368</v>
      </c>
      <c r="Q27" s="15">
        <v>18320</v>
      </c>
      <c r="R27" s="15">
        <v>19452</v>
      </c>
      <c r="S27" s="15">
        <v>21323</v>
      </c>
      <c r="T27" s="15">
        <v>48321</v>
      </c>
      <c r="U27" s="15">
        <v>95027</v>
      </c>
      <c r="V27" s="15">
        <v>164232</v>
      </c>
      <c r="W27" s="15">
        <v>252120</v>
      </c>
      <c r="X27" s="15">
        <v>362842</v>
      </c>
      <c r="Y27" s="15">
        <v>356555</v>
      </c>
      <c r="Z27" s="15">
        <v>420657</v>
      </c>
      <c r="AA27" s="15">
        <v>482315</v>
      </c>
      <c r="AB27" s="15">
        <v>458137</v>
      </c>
      <c r="AC27" s="15">
        <v>556490</v>
      </c>
      <c r="AD27" s="15">
        <v>582493</v>
      </c>
      <c r="AE27" s="15">
        <v>636156</v>
      </c>
      <c r="AF27" s="15">
        <v>629455</v>
      </c>
      <c r="AG27" s="15">
        <v>873714</v>
      </c>
      <c r="AH27" s="15">
        <v>938670</v>
      </c>
      <c r="AI27" s="15">
        <v>1012515</v>
      </c>
      <c r="AJ27" s="15">
        <v>1011433</v>
      </c>
      <c r="AK27" s="15">
        <v>992039</v>
      </c>
      <c r="AL27" s="15">
        <v>1093246</v>
      </c>
    </row>
    <row r="28" spans="1:38" ht="14.15" customHeight="1">
      <c r="A28" s="31">
        <v>19</v>
      </c>
      <c r="B28" s="33" t="s">
        <v>15</v>
      </c>
      <c r="C28" s="33" t="s">
        <v>124</v>
      </c>
      <c r="D28" s="32">
        <v>180982</v>
      </c>
      <c r="E28" s="32">
        <v>178933</v>
      </c>
      <c r="F28" s="32">
        <v>210811</v>
      </c>
      <c r="G28" s="32">
        <v>238340</v>
      </c>
      <c r="H28" s="32">
        <v>283929</v>
      </c>
      <c r="I28" s="32">
        <v>342144</v>
      </c>
      <c r="J28" s="32">
        <v>489210</v>
      </c>
      <c r="K28" s="32">
        <v>352234</v>
      </c>
      <c r="L28" s="32">
        <v>315982</v>
      </c>
      <c r="M28" s="32">
        <v>288563</v>
      </c>
      <c r="N28" s="32">
        <v>407260</v>
      </c>
      <c r="O28" s="32">
        <v>421483</v>
      </c>
      <c r="P28" s="32">
        <v>451137</v>
      </c>
      <c r="Q28" s="32">
        <v>481101</v>
      </c>
      <c r="R28" s="32">
        <v>496477</v>
      </c>
      <c r="S28" s="32">
        <v>509844</v>
      </c>
      <c r="T28" s="32">
        <v>548326</v>
      </c>
      <c r="U28" s="32">
        <v>660136</v>
      </c>
      <c r="V28" s="32">
        <v>680835</v>
      </c>
      <c r="W28" s="32">
        <v>764242</v>
      </c>
      <c r="X28" s="32">
        <v>895606</v>
      </c>
      <c r="Y28" s="32">
        <v>956950</v>
      </c>
      <c r="Z28" s="32">
        <v>1006074</v>
      </c>
      <c r="AA28" s="32">
        <v>1107380</v>
      </c>
      <c r="AB28" s="32">
        <v>1125614</v>
      </c>
      <c r="AC28" s="32">
        <v>1137322</v>
      </c>
      <c r="AD28" s="32">
        <v>1273612</v>
      </c>
      <c r="AE28" s="32">
        <v>1379495</v>
      </c>
      <c r="AF28" s="32">
        <v>1311613</v>
      </c>
      <c r="AG28" s="32">
        <v>1294421</v>
      </c>
      <c r="AH28" s="32">
        <v>1333553</v>
      </c>
      <c r="AI28" s="32">
        <v>1576607</v>
      </c>
      <c r="AJ28" s="32">
        <v>1481576</v>
      </c>
      <c r="AK28" s="32">
        <v>1513704</v>
      </c>
      <c r="AL28" s="32">
        <v>1577238</v>
      </c>
    </row>
    <row r="29" spans="1:38" ht="14.15" customHeight="1" thickBot="1">
      <c r="A29" s="82">
        <v>20</v>
      </c>
      <c r="B29" s="80" t="s">
        <v>116</v>
      </c>
      <c r="C29" s="80" t="s">
        <v>124</v>
      </c>
      <c r="D29" s="83">
        <v>143855</v>
      </c>
      <c r="E29" s="83">
        <v>160827</v>
      </c>
      <c r="F29" s="83">
        <v>167246</v>
      </c>
      <c r="G29" s="83">
        <v>168690</v>
      </c>
      <c r="H29" s="83">
        <v>164130</v>
      </c>
      <c r="I29" s="83">
        <v>175282</v>
      </c>
      <c r="J29" s="83">
        <v>177879</v>
      </c>
      <c r="K29" s="83">
        <v>175058</v>
      </c>
      <c r="L29" s="83">
        <v>172639</v>
      </c>
      <c r="M29" s="83">
        <v>184973</v>
      </c>
      <c r="N29" s="83">
        <v>198426</v>
      </c>
      <c r="O29" s="83">
        <v>201904</v>
      </c>
      <c r="P29" s="83">
        <v>206567</v>
      </c>
      <c r="Q29" s="83">
        <v>219013</v>
      </c>
      <c r="R29" s="83">
        <v>234977</v>
      </c>
      <c r="S29" s="83">
        <v>244279</v>
      </c>
      <c r="T29" s="83">
        <v>259474</v>
      </c>
      <c r="U29" s="83">
        <v>252912</v>
      </c>
      <c r="V29" s="83">
        <v>260034</v>
      </c>
      <c r="W29" s="83">
        <v>286170</v>
      </c>
      <c r="X29" s="83">
        <v>313498</v>
      </c>
      <c r="Y29" s="83">
        <v>288494</v>
      </c>
      <c r="Z29" s="83">
        <v>289140</v>
      </c>
      <c r="AA29" s="83">
        <v>309301</v>
      </c>
      <c r="AB29" s="83">
        <v>301603</v>
      </c>
      <c r="AC29" s="83">
        <v>345049</v>
      </c>
      <c r="AD29" s="83">
        <v>341959</v>
      </c>
      <c r="AE29" s="83">
        <v>345409</v>
      </c>
      <c r="AF29" s="83">
        <v>348212</v>
      </c>
      <c r="AG29" s="83">
        <v>369557</v>
      </c>
      <c r="AH29" s="83">
        <v>363650</v>
      </c>
      <c r="AI29" s="83">
        <v>387462</v>
      </c>
      <c r="AJ29" s="83">
        <v>361368</v>
      </c>
      <c r="AK29" s="83">
        <v>375689</v>
      </c>
      <c r="AL29" s="83">
        <v>390002</v>
      </c>
    </row>
    <row r="30" spans="1:38" ht="16" customHeight="1">
      <c r="A30" s="96" t="s">
        <v>16</v>
      </c>
      <c r="B30" s="3" t="s">
        <v>224</v>
      </c>
      <c r="C30" s="3" t="s">
        <v>124</v>
      </c>
      <c r="D30" s="15">
        <f t="shared" ref="D30:AH30" si="0">SUM(D5:D11)</f>
        <v>1759165</v>
      </c>
      <c r="E30" s="15">
        <f t="shared" si="0"/>
        <v>1892807</v>
      </c>
      <c r="F30" s="15">
        <f t="shared" si="0"/>
        <v>1762422</v>
      </c>
      <c r="G30" s="15">
        <f t="shared" si="0"/>
        <v>1713192</v>
      </c>
      <c r="H30" s="15">
        <f t="shared" si="0"/>
        <v>1532181</v>
      </c>
      <c r="I30" s="15">
        <f t="shared" si="0"/>
        <v>1575225</v>
      </c>
      <c r="J30" s="15">
        <f t="shared" si="0"/>
        <v>1676166</v>
      </c>
      <c r="K30" s="15">
        <f t="shared" si="0"/>
        <v>1448069</v>
      </c>
      <c r="L30" s="15">
        <f t="shared" si="0"/>
        <v>1452742</v>
      </c>
      <c r="M30" s="15">
        <f t="shared" si="0"/>
        <v>1419682</v>
      </c>
      <c r="N30" s="15">
        <f t="shared" si="0"/>
        <v>1274873</v>
      </c>
      <c r="O30" s="15">
        <f t="shared" si="0"/>
        <v>1320840</v>
      </c>
      <c r="P30" s="15">
        <f t="shared" si="0"/>
        <v>1239902</v>
      </c>
      <c r="Q30" s="15">
        <f t="shared" si="0"/>
        <v>1323355</v>
      </c>
      <c r="R30" s="15">
        <f t="shared" si="0"/>
        <v>1308267</v>
      </c>
      <c r="S30" s="15">
        <f t="shared" si="0"/>
        <v>1352420</v>
      </c>
      <c r="T30" s="15">
        <f t="shared" si="0"/>
        <v>1345726</v>
      </c>
      <c r="U30" s="15">
        <f t="shared" si="0"/>
        <v>1231092</v>
      </c>
      <c r="V30" s="15">
        <f t="shared" si="0"/>
        <v>1360871</v>
      </c>
      <c r="W30" s="15">
        <f t="shared" si="0"/>
        <v>1373906</v>
      </c>
      <c r="X30" s="15">
        <f t="shared" si="0"/>
        <v>1536289</v>
      </c>
      <c r="Y30" s="15">
        <f t="shared" si="0"/>
        <v>1251373</v>
      </c>
      <c r="Z30" s="15">
        <f t="shared" si="0"/>
        <v>1404074</v>
      </c>
      <c r="AA30" s="15">
        <f t="shared" si="0"/>
        <v>1550423</v>
      </c>
      <c r="AB30" s="15">
        <f t="shared" si="0"/>
        <v>1230663</v>
      </c>
      <c r="AC30" s="15">
        <f t="shared" si="0"/>
        <v>1345396</v>
      </c>
      <c r="AD30" s="15">
        <f t="shared" si="0"/>
        <v>1420030</v>
      </c>
      <c r="AE30" s="15">
        <f t="shared" si="0"/>
        <v>1363024</v>
      </c>
      <c r="AF30" s="15">
        <f t="shared" si="0"/>
        <v>1255725</v>
      </c>
      <c r="AG30" s="15">
        <f t="shared" si="0"/>
        <v>1262180</v>
      </c>
      <c r="AH30" s="15">
        <f t="shared" si="0"/>
        <v>1161560</v>
      </c>
      <c r="AI30" s="15">
        <f>SUM(AI5:AI11)</f>
        <v>1331286</v>
      </c>
      <c r="AJ30" s="15">
        <f>SUM(AJ5:AJ11)</f>
        <v>1112805</v>
      </c>
      <c r="AK30" s="15">
        <f>SUM(AK5:AK11)</f>
        <v>1127615</v>
      </c>
      <c r="AL30" s="15">
        <f>SUM(AL5:AL11)</f>
        <v>1137452</v>
      </c>
    </row>
    <row r="31" spans="1:38" ht="16" customHeight="1">
      <c r="A31" s="96" t="s">
        <v>17</v>
      </c>
      <c r="B31" s="3" t="s">
        <v>225</v>
      </c>
      <c r="C31" s="3" t="s">
        <v>124</v>
      </c>
      <c r="D31" s="15">
        <f>SUM(D12:D17)</f>
        <v>1993315</v>
      </c>
      <c r="E31" s="15">
        <f>SUM(E12:E17)</f>
        <v>2196944</v>
      </c>
      <c r="F31" s="15">
        <f t="shared" ref="F31:AH31" si="1">SUM(F12:F17)</f>
        <v>2094999</v>
      </c>
      <c r="G31" s="15">
        <f t="shared" si="1"/>
        <v>2083800</v>
      </c>
      <c r="H31" s="15">
        <f t="shared" si="1"/>
        <v>1903729</v>
      </c>
      <c r="I31" s="15">
        <f t="shared" si="1"/>
        <v>1997949</v>
      </c>
      <c r="J31" s="15">
        <f t="shared" si="1"/>
        <v>2135516</v>
      </c>
      <c r="K31" s="15">
        <f t="shared" si="1"/>
        <v>1871446</v>
      </c>
      <c r="L31" s="15">
        <f t="shared" si="1"/>
        <v>1895518</v>
      </c>
      <c r="M31" s="15">
        <f t="shared" si="1"/>
        <v>1865112</v>
      </c>
      <c r="N31" s="15">
        <f t="shared" si="1"/>
        <v>1702627</v>
      </c>
      <c r="O31" s="15">
        <f t="shared" si="1"/>
        <v>1804527</v>
      </c>
      <c r="P31" s="15">
        <f t="shared" si="1"/>
        <v>1691587</v>
      </c>
      <c r="Q31" s="15">
        <f t="shared" si="1"/>
        <v>1786244</v>
      </c>
      <c r="R31" s="15">
        <f t="shared" si="1"/>
        <v>1757793</v>
      </c>
      <c r="S31" s="15">
        <f t="shared" si="1"/>
        <v>1834881</v>
      </c>
      <c r="T31" s="15">
        <f t="shared" si="1"/>
        <v>1839355</v>
      </c>
      <c r="U31" s="15">
        <f t="shared" si="1"/>
        <v>1646782</v>
      </c>
      <c r="V31" s="15">
        <f t="shared" si="1"/>
        <v>1799048</v>
      </c>
      <c r="W31" s="15">
        <f t="shared" si="1"/>
        <v>1773249</v>
      </c>
      <c r="X31" s="15">
        <f t="shared" si="1"/>
        <v>1896877</v>
      </c>
      <c r="Y31" s="15">
        <f t="shared" si="1"/>
        <v>1463944</v>
      </c>
      <c r="Z31" s="15">
        <f t="shared" si="1"/>
        <v>1567062</v>
      </c>
      <c r="AA31" s="15">
        <f t="shared" si="1"/>
        <v>1658229</v>
      </c>
      <c r="AB31" s="15">
        <f t="shared" si="1"/>
        <v>1262291</v>
      </c>
      <c r="AC31" s="15">
        <f t="shared" si="1"/>
        <v>1366411</v>
      </c>
      <c r="AD31" s="15">
        <f t="shared" si="1"/>
        <v>1434290</v>
      </c>
      <c r="AE31" s="15">
        <f t="shared" si="1"/>
        <v>1380539</v>
      </c>
      <c r="AF31" s="15">
        <f t="shared" si="1"/>
        <v>1286649</v>
      </c>
      <c r="AG31" s="15">
        <f t="shared" si="1"/>
        <v>1309032</v>
      </c>
      <c r="AH31" s="15">
        <f t="shared" si="1"/>
        <v>1187201</v>
      </c>
      <c r="AI31" s="15">
        <f>SUM(AI12:AI17)</f>
        <v>1330837</v>
      </c>
      <c r="AJ31" s="15">
        <f>SUM(AJ12:AJ17)</f>
        <v>1155058</v>
      </c>
      <c r="AK31" s="15">
        <f>SUM(AK12:AK17)</f>
        <v>1175385</v>
      </c>
      <c r="AL31" s="15">
        <f>SUM(AL12:AL17)</f>
        <v>1176593</v>
      </c>
    </row>
    <row r="32" spans="1:38" ht="16" customHeight="1">
      <c r="A32" s="96" t="s">
        <v>18</v>
      </c>
      <c r="B32" s="3" t="s">
        <v>226</v>
      </c>
      <c r="C32" s="3" t="s">
        <v>124</v>
      </c>
      <c r="D32" s="15">
        <f t="shared" ref="D32:AH32" si="2">SUM(D18:D27)</f>
        <v>695707</v>
      </c>
      <c r="E32" s="15">
        <f t="shared" si="2"/>
        <v>858596</v>
      </c>
      <c r="F32" s="15">
        <f t="shared" si="2"/>
        <v>915279</v>
      </c>
      <c r="G32" s="15">
        <f t="shared" si="2"/>
        <v>986644</v>
      </c>
      <c r="H32" s="15">
        <f t="shared" si="2"/>
        <v>1026523</v>
      </c>
      <c r="I32" s="15">
        <f t="shared" si="2"/>
        <v>1242989</v>
      </c>
      <c r="J32" s="15">
        <f t="shared" si="2"/>
        <v>1455289</v>
      </c>
      <c r="K32" s="15">
        <f t="shared" si="2"/>
        <v>1413029</v>
      </c>
      <c r="L32" s="15">
        <f t="shared" si="2"/>
        <v>1535594</v>
      </c>
      <c r="M32" s="15">
        <f t="shared" si="2"/>
        <v>1639458</v>
      </c>
      <c r="N32" s="15">
        <f t="shared" si="2"/>
        <v>1609356</v>
      </c>
      <c r="O32" s="15">
        <f t="shared" si="2"/>
        <v>1789519</v>
      </c>
      <c r="P32" s="15">
        <f t="shared" si="2"/>
        <v>1758748</v>
      </c>
      <c r="Q32" s="15">
        <f t="shared" si="2"/>
        <v>1938542</v>
      </c>
      <c r="R32" s="15">
        <f t="shared" si="2"/>
        <v>1981205</v>
      </c>
      <c r="S32" s="15">
        <f t="shared" si="2"/>
        <v>2126907</v>
      </c>
      <c r="T32" s="15">
        <f t="shared" si="2"/>
        <v>2284680</v>
      </c>
      <c r="U32" s="15">
        <f t="shared" si="2"/>
        <v>2330174</v>
      </c>
      <c r="V32" s="15">
        <f t="shared" si="2"/>
        <v>2775787</v>
      </c>
      <c r="W32" s="15">
        <f t="shared" si="2"/>
        <v>3022829</v>
      </c>
      <c r="X32" s="15">
        <f t="shared" si="2"/>
        <v>3571528</v>
      </c>
      <c r="Y32" s="15">
        <f t="shared" si="2"/>
        <v>3241584</v>
      </c>
      <c r="Z32" s="15">
        <f t="shared" si="2"/>
        <v>3786985</v>
      </c>
      <c r="AA32" s="15">
        <f t="shared" si="2"/>
        <v>4331869</v>
      </c>
      <c r="AB32" s="15">
        <f t="shared" si="2"/>
        <v>3731768</v>
      </c>
      <c r="AC32" s="15">
        <f t="shared" si="2"/>
        <v>4297571</v>
      </c>
      <c r="AD32" s="15">
        <f t="shared" si="2"/>
        <v>4731499</v>
      </c>
      <c r="AE32" s="15">
        <f t="shared" si="2"/>
        <v>4863394</v>
      </c>
      <c r="AF32" s="15">
        <f t="shared" si="2"/>
        <v>4725004</v>
      </c>
      <c r="AG32" s="15">
        <f t="shared" si="2"/>
        <v>5165918</v>
      </c>
      <c r="AH32" s="15">
        <f t="shared" si="2"/>
        <v>5187454</v>
      </c>
      <c r="AI32" s="15">
        <f>SUM(AI18:AI27)</f>
        <v>6044186</v>
      </c>
      <c r="AJ32" s="15">
        <f>SUM(AJ18:AJ27)</f>
        <v>5429068</v>
      </c>
      <c r="AK32" s="15">
        <f>SUM(AK18:AK27)</f>
        <v>5738247</v>
      </c>
      <c r="AL32" s="15">
        <f>SUM(AL18:AL27)</f>
        <v>5839721</v>
      </c>
    </row>
    <row r="33" spans="1:38" ht="16" customHeight="1" thickBot="1">
      <c r="A33" s="97" t="s">
        <v>19</v>
      </c>
      <c r="B33" s="84" t="s">
        <v>227</v>
      </c>
      <c r="C33" s="84" t="s">
        <v>124</v>
      </c>
      <c r="D33" s="83">
        <f t="shared" ref="D33:AH33" si="3">D28+D29</f>
        <v>324837</v>
      </c>
      <c r="E33" s="83">
        <f t="shared" si="3"/>
        <v>339760</v>
      </c>
      <c r="F33" s="83">
        <f t="shared" si="3"/>
        <v>378057</v>
      </c>
      <c r="G33" s="83">
        <f t="shared" si="3"/>
        <v>407030</v>
      </c>
      <c r="H33" s="83">
        <f t="shared" si="3"/>
        <v>448059</v>
      </c>
      <c r="I33" s="83">
        <f t="shared" si="3"/>
        <v>517426</v>
      </c>
      <c r="J33" s="83">
        <f t="shared" si="3"/>
        <v>667089</v>
      </c>
      <c r="K33" s="83">
        <f t="shared" si="3"/>
        <v>527292</v>
      </c>
      <c r="L33" s="83">
        <f t="shared" si="3"/>
        <v>488621</v>
      </c>
      <c r="M33" s="83">
        <f t="shared" si="3"/>
        <v>473536</v>
      </c>
      <c r="N33" s="83">
        <f t="shared" si="3"/>
        <v>605686</v>
      </c>
      <c r="O33" s="83">
        <f t="shared" si="3"/>
        <v>623387</v>
      </c>
      <c r="P33" s="83">
        <f t="shared" si="3"/>
        <v>657704</v>
      </c>
      <c r="Q33" s="83">
        <f t="shared" si="3"/>
        <v>700114</v>
      </c>
      <c r="R33" s="83">
        <f t="shared" si="3"/>
        <v>731454</v>
      </c>
      <c r="S33" s="83">
        <f t="shared" si="3"/>
        <v>754123</v>
      </c>
      <c r="T33" s="83">
        <f t="shared" si="3"/>
        <v>807800</v>
      </c>
      <c r="U33" s="83">
        <f t="shared" si="3"/>
        <v>913048</v>
      </c>
      <c r="V33" s="83">
        <f t="shared" si="3"/>
        <v>940869</v>
      </c>
      <c r="W33" s="83">
        <f t="shared" si="3"/>
        <v>1050412</v>
      </c>
      <c r="X33" s="83">
        <f t="shared" si="3"/>
        <v>1209104</v>
      </c>
      <c r="Y33" s="83">
        <f t="shared" si="3"/>
        <v>1245444</v>
      </c>
      <c r="Z33" s="83">
        <f t="shared" si="3"/>
        <v>1295214</v>
      </c>
      <c r="AA33" s="83">
        <f t="shared" si="3"/>
        <v>1416681</v>
      </c>
      <c r="AB33" s="83">
        <f t="shared" si="3"/>
        <v>1427217</v>
      </c>
      <c r="AC33" s="83">
        <f t="shared" si="3"/>
        <v>1482371</v>
      </c>
      <c r="AD33" s="83">
        <f t="shared" si="3"/>
        <v>1615571</v>
      </c>
      <c r="AE33" s="83">
        <f t="shared" si="3"/>
        <v>1724904</v>
      </c>
      <c r="AF33" s="83">
        <f t="shared" si="3"/>
        <v>1659825</v>
      </c>
      <c r="AG33" s="83">
        <f t="shared" si="3"/>
        <v>1663978</v>
      </c>
      <c r="AH33" s="83">
        <f t="shared" si="3"/>
        <v>1697203</v>
      </c>
      <c r="AI33" s="83">
        <f>AI28+AI29</f>
        <v>1964069</v>
      </c>
      <c r="AJ33" s="83">
        <f>AJ28+AJ29</f>
        <v>1842944</v>
      </c>
      <c r="AK33" s="83">
        <f>AK28+AK29</f>
        <v>1889393</v>
      </c>
      <c r="AL33" s="83">
        <f>AL28+AL29</f>
        <v>1967240</v>
      </c>
    </row>
    <row r="34" spans="1:38" ht="16" customHeight="1">
      <c r="A34" s="96" t="s">
        <v>20</v>
      </c>
      <c r="B34" s="3" t="s">
        <v>229</v>
      </c>
      <c r="C34" s="3" t="s">
        <v>124</v>
      </c>
      <c r="D34" s="15">
        <f t="shared" ref="D34:J34" si="4">D30+D31+D32+D33</f>
        <v>4773024</v>
      </c>
      <c r="E34" s="15">
        <f t="shared" si="4"/>
        <v>5288107</v>
      </c>
      <c r="F34" s="15">
        <f t="shared" si="4"/>
        <v>5150757</v>
      </c>
      <c r="G34" s="15">
        <f t="shared" si="4"/>
        <v>5190666</v>
      </c>
      <c r="H34" s="15">
        <f t="shared" si="4"/>
        <v>4910492</v>
      </c>
      <c r="I34" s="15">
        <f t="shared" si="4"/>
        <v>5333589</v>
      </c>
      <c r="J34" s="15">
        <f t="shared" si="4"/>
        <v>5934060</v>
      </c>
      <c r="K34" s="15">
        <f t="shared" ref="K34:AK34" si="5">SUM(K30:K33)</f>
        <v>5259836</v>
      </c>
      <c r="L34" s="15">
        <f t="shared" si="5"/>
        <v>5372475</v>
      </c>
      <c r="M34" s="15">
        <f t="shared" si="5"/>
        <v>5397788</v>
      </c>
      <c r="N34" s="15">
        <f t="shared" si="5"/>
        <v>5192542</v>
      </c>
      <c r="O34" s="15">
        <f t="shared" si="5"/>
        <v>5538273</v>
      </c>
      <c r="P34" s="15">
        <f t="shared" si="5"/>
        <v>5347941</v>
      </c>
      <c r="Q34" s="15">
        <f t="shared" si="5"/>
        <v>5748255</v>
      </c>
      <c r="R34" s="15">
        <f t="shared" si="5"/>
        <v>5778719</v>
      </c>
      <c r="S34" s="15">
        <f t="shared" si="5"/>
        <v>6068331</v>
      </c>
      <c r="T34" s="15">
        <f t="shared" si="5"/>
        <v>6277561</v>
      </c>
      <c r="U34" s="15">
        <f t="shared" si="5"/>
        <v>6121096</v>
      </c>
      <c r="V34" s="15">
        <f t="shared" si="5"/>
        <v>6876575</v>
      </c>
      <c r="W34" s="15">
        <f t="shared" si="5"/>
        <v>7220396</v>
      </c>
      <c r="X34" s="15">
        <f t="shared" si="5"/>
        <v>8213798</v>
      </c>
      <c r="Y34" s="15">
        <f t="shared" si="5"/>
        <v>7202345</v>
      </c>
      <c r="Z34" s="15">
        <f t="shared" si="5"/>
        <v>8053335</v>
      </c>
      <c r="AA34" s="15">
        <f t="shared" si="5"/>
        <v>8957202</v>
      </c>
      <c r="AB34" s="15">
        <f t="shared" si="5"/>
        <v>7651939</v>
      </c>
      <c r="AC34" s="15">
        <f t="shared" si="5"/>
        <v>8491749</v>
      </c>
      <c r="AD34" s="15">
        <f t="shared" si="5"/>
        <v>9201390</v>
      </c>
      <c r="AE34" s="15">
        <f t="shared" si="5"/>
        <v>9331861</v>
      </c>
      <c r="AF34" s="15">
        <f t="shared" si="5"/>
        <v>8927203</v>
      </c>
      <c r="AG34" s="15">
        <f t="shared" si="5"/>
        <v>9401108</v>
      </c>
      <c r="AH34" s="15">
        <f t="shared" si="5"/>
        <v>9233418</v>
      </c>
      <c r="AI34" s="15">
        <f t="shared" si="5"/>
        <v>10670378</v>
      </c>
      <c r="AJ34" s="15">
        <f t="shared" si="5"/>
        <v>9539875</v>
      </c>
      <c r="AK34" s="15">
        <f t="shared" si="5"/>
        <v>9930640</v>
      </c>
      <c r="AL34" s="15">
        <f t="shared" ref="AL34" si="6">SUM(AL30:AL33)</f>
        <v>10121006</v>
      </c>
    </row>
    <row r="35" spans="1:38" ht="16" customHeight="1" thickBot="1">
      <c r="A35" s="97" t="s">
        <v>215</v>
      </c>
      <c r="B35" s="80" t="s">
        <v>228</v>
      </c>
      <c r="C35" s="80" t="s">
        <v>124</v>
      </c>
      <c r="D35" s="83">
        <f t="shared" ref="D35:AK35" si="7">D34-D29</f>
        <v>4629169</v>
      </c>
      <c r="E35" s="83">
        <f t="shared" si="7"/>
        <v>5127280</v>
      </c>
      <c r="F35" s="83">
        <f t="shared" si="7"/>
        <v>4983511</v>
      </c>
      <c r="G35" s="83">
        <f t="shared" si="7"/>
        <v>5021976</v>
      </c>
      <c r="H35" s="83">
        <f t="shared" si="7"/>
        <v>4746362</v>
      </c>
      <c r="I35" s="83">
        <f t="shared" si="7"/>
        <v>5158307</v>
      </c>
      <c r="J35" s="83">
        <f t="shared" si="7"/>
        <v>5756181</v>
      </c>
      <c r="K35" s="83">
        <f t="shared" si="7"/>
        <v>5084778</v>
      </c>
      <c r="L35" s="83">
        <f t="shared" si="7"/>
        <v>5199836</v>
      </c>
      <c r="M35" s="83">
        <f t="shared" si="7"/>
        <v>5212815</v>
      </c>
      <c r="N35" s="83">
        <f t="shared" si="7"/>
        <v>4994116</v>
      </c>
      <c r="O35" s="83">
        <f t="shared" si="7"/>
        <v>5336369</v>
      </c>
      <c r="P35" s="83">
        <f t="shared" si="7"/>
        <v>5141374</v>
      </c>
      <c r="Q35" s="83">
        <f t="shared" si="7"/>
        <v>5529242</v>
      </c>
      <c r="R35" s="83">
        <f t="shared" si="7"/>
        <v>5543742</v>
      </c>
      <c r="S35" s="83">
        <f t="shared" si="7"/>
        <v>5824052</v>
      </c>
      <c r="T35" s="83">
        <f t="shared" si="7"/>
        <v>6018087</v>
      </c>
      <c r="U35" s="83">
        <f t="shared" si="7"/>
        <v>5868184</v>
      </c>
      <c r="V35" s="83">
        <f t="shared" si="7"/>
        <v>6616541</v>
      </c>
      <c r="W35" s="83">
        <f t="shared" si="7"/>
        <v>6934226</v>
      </c>
      <c r="X35" s="83">
        <f t="shared" si="7"/>
        <v>7900300</v>
      </c>
      <c r="Y35" s="83">
        <f t="shared" si="7"/>
        <v>6913851</v>
      </c>
      <c r="Z35" s="83">
        <f t="shared" si="7"/>
        <v>7764195</v>
      </c>
      <c r="AA35" s="83">
        <f t="shared" si="7"/>
        <v>8647901</v>
      </c>
      <c r="AB35" s="83">
        <f t="shared" si="7"/>
        <v>7350336</v>
      </c>
      <c r="AC35" s="83">
        <f t="shared" si="7"/>
        <v>8146700</v>
      </c>
      <c r="AD35" s="83">
        <f t="shared" si="7"/>
        <v>8859431</v>
      </c>
      <c r="AE35" s="83">
        <f t="shared" si="7"/>
        <v>8986452</v>
      </c>
      <c r="AF35" s="83">
        <f t="shared" si="7"/>
        <v>8578991</v>
      </c>
      <c r="AG35" s="83">
        <f t="shared" si="7"/>
        <v>9031551</v>
      </c>
      <c r="AH35" s="83">
        <f t="shared" si="7"/>
        <v>8869768</v>
      </c>
      <c r="AI35" s="83">
        <f t="shared" si="7"/>
        <v>10282916</v>
      </c>
      <c r="AJ35" s="83">
        <f t="shared" si="7"/>
        <v>9178507</v>
      </c>
      <c r="AK35" s="83">
        <f t="shared" si="7"/>
        <v>9554951</v>
      </c>
      <c r="AL35" s="83">
        <f t="shared" ref="AL35" si="8">AL34-AL29</f>
        <v>9731004</v>
      </c>
    </row>
    <row r="36" spans="1:38">
      <c r="Q36" s="15"/>
    </row>
    <row r="39" spans="1:38">
      <c r="Z39" s="15"/>
      <c r="AA39" s="15"/>
      <c r="AB39" s="15"/>
    </row>
    <row r="40" spans="1:38">
      <c r="Z40" s="15"/>
      <c r="AA40" s="15"/>
      <c r="AB40" s="15"/>
    </row>
  </sheetData>
  <printOptions horizontalCentered="1" verticalCentered="1"/>
  <pageMargins left="0.59055118110236227" right="0.59055118110236227" top="0.94488188976377963" bottom="0.94488188976377963" header="0.51181102362204722" footer="0.43307086614173229"/>
  <pageSetup paperSize="9" scale="43" orientation="landscape" r:id="rId1"/>
  <headerFooter alignWithMargins="0"/>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9457" r:id="rId5" name="Button 1">
              <controlPr defaultSize="0" print="0" autoFill="0" autoPict="0" macro="[0]!Change_Unit">
                <anchor moveWithCells="1" sizeWithCells="1">
                  <from>
                    <xdr:col>3</xdr:col>
                    <xdr:colOff>107950</xdr:colOff>
                    <xdr:row>0</xdr:row>
                    <xdr:rowOff>50800</xdr:rowOff>
                  </from>
                  <to>
                    <xdr:col>5</xdr:col>
                    <xdr:colOff>292100</xdr:colOff>
                    <xdr:row>2</xdr:row>
                    <xdr:rowOff>114300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6">
    <pageSetUpPr fitToPage="1"/>
  </sheetPr>
  <dimension ref="A1:AL42"/>
  <sheetViews>
    <sheetView zoomScaleNormal="100" workbookViewId="0">
      <selection activeCell="D5" sqref="D5:AL29"/>
    </sheetView>
  </sheetViews>
  <sheetFormatPr baseColWidth="10" defaultColWidth="11.453125" defaultRowHeight="11.5"/>
  <cols>
    <col min="1" max="1" width="5.1796875" style="3" customWidth="1"/>
    <col min="2" max="2" width="35" style="3" customWidth="1"/>
    <col min="3" max="3" width="6.1796875" style="3" bestFit="1" customWidth="1"/>
    <col min="4" max="12" width="8.453125" style="3" bestFit="1" customWidth="1"/>
    <col min="13" max="13" width="8.453125" style="3" customWidth="1"/>
    <col min="14" max="30" width="8.453125" style="3" bestFit="1" customWidth="1"/>
    <col min="31" max="38" width="9.453125" style="3" bestFit="1" customWidth="1"/>
    <col min="39" max="16384" width="11.453125" style="3"/>
  </cols>
  <sheetData>
    <row r="1" spans="1:38" ht="18.75" customHeight="1">
      <c r="A1" s="35" t="str">
        <f>'1'!A1</f>
        <v>Schweizerische Holzenergiestatistik EJ 2024</v>
      </c>
    </row>
    <row r="2" spans="1:38" ht="18.75" customHeight="1">
      <c r="A2" s="34" t="str">
        <f>CONCATENATE(Übersicht!B17,": ",Übersicht!C17)</f>
        <v>Tabelle 5.3: Nutzenergie total, witterungsbereinigt</v>
      </c>
    </row>
    <row r="3" spans="1:38" ht="18.75" customHeight="1">
      <c r="A3" s="38"/>
    </row>
    <row r="4" spans="1:38" ht="18.75" customHeight="1">
      <c r="A4" s="24" t="s">
        <v>0</v>
      </c>
      <c r="B4" s="24" t="s">
        <v>1</v>
      </c>
      <c r="C4" s="24" t="s">
        <v>129</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c r="AL4" s="24">
        <v>2024</v>
      </c>
    </row>
    <row r="5" spans="1:38" ht="14.15" customHeight="1">
      <c r="A5" s="16">
        <v>1</v>
      </c>
      <c r="B5" s="17" t="s">
        <v>2</v>
      </c>
      <c r="C5" s="17" t="s">
        <v>124</v>
      </c>
      <c r="D5" s="15">
        <v>0</v>
      </c>
      <c r="E5" s="15">
        <v>0</v>
      </c>
      <c r="F5" s="15">
        <v>0</v>
      </c>
      <c r="G5" s="15">
        <v>0</v>
      </c>
      <c r="H5" s="15">
        <v>0</v>
      </c>
      <c r="I5" s="15">
        <v>0</v>
      </c>
      <c r="J5" s="15">
        <v>0</v>
      </c>
      <c r="K5" s="15">
        <v>0</v>
      </c>
      <c r="L5" s="15">
        <v>0</v>
      </c>
      <c r="M5" s="15">
        <v>0</v>
      </c>
      <c r="N5" s="15">
        <v>0</v>
      </c>
      <c r="O5" s="15">
        <v>0</v>
      </c>
      <c r="P5" s="15">
        <v>0</v>
      </c>
      <c r="Q5" s="15">
        <v>0</v>
      </c>
      <c r="R5" s="15">
        <v>0</v>
      </c>
      <c r="S5" s="15">
        <v>0</v>
      </c>
      <c r="T5" s="15">
        <v>0</v>
      </c>
      <c r="U5" s="15">
        <v>0</v>
      </c>
      <c r="V5" s="15">
        <v>0</v>
      </c>
      <c r="W5" s="15">
        <v>0</v>
      </c>
      <c r="X5" s="15">
        <v>0</v>
      </c>
      <c r="Y5" s="15">
        <v>0</v>
      </c>
      <c r="Z5" s="15">
        <v>0</v>
      </c>
      <c r="AA5" s="15">
        <v>0</v>
      </c>
      <c r="AB5" s="15">
        <v>0</v>
      </c>
      <c r="AC5" s="15">
        <v>0</v>
      </c>
      <c r="AD5" s="15">
        <v>0</v>
      </c>
      <c r="AE5" s="15">
        <v>0</v>
      </c>
      <c r="AF5" s="15">
        <v>0</v>
      </c>
      <c r="AG5" s="15">
        <v>0</v>
      </c>
      <c r="AH5" s="15">
        <v>0</v>
      </c>
      <c r="AI5" s="15">
        <v>0</v>
      </c>
      <c r="AJ5" s="15">
        <v>0</v>
      </c>
      <c r="AK5" s="15">
        <v>0</v>
      </c>
      <c r="AL5" s="15">
        <v>0</v>
      </c>
    </row>
    <row r="6" spans="1:38" ht="14.15" customHeight="1">
      <c r="A6" s="16">
        <v>2</v>
      </c>
      <c r="B6" s="17" t="s">
        <v>3</v>
      </c>
      <c r="C6" s="17" t="s">
        <v>124</v>
      </c>
      <c r="D6" s="15">
        <v>29964</v>
      </c>
      <c r="E6" s="15">
        <v>37183</v>
      </c>
      <c r="F6" s="15">
        <v>43963</v>
      </c>
      <c r="G6" s="15">
        <v>49826</v>
      </c>
      <c r="H6" s="15">
        <v>55179</v>
      </c>
      <c r="I6" s="15">
        <v>60753</v>
      </c>
      <c r="J6" s="15">
        <v>67558</v>
      </c>
      <c r="K6" s="15">
        <v>74430</v>
      </c>
      <c r="L6" s="15">
        <v>81312</v>
      </c>
      <c r="M6" s="15">
        <v>87176</v>
      </c>
      <c r="N6" s="15">
        <v>92605</v>
      </c>
      <c r="O6" s="15">
        <v>95878</v>
      </c>
      <c r="P6" s="15">
        <v>98896</v>
      </c>
      <c r="Q6" s="15">
        <v>101355</v>
      </c>
      <c r="R6" s="15">
        <v>103460</v>
      </c>
      <c r="S6" s="15">
        <v>105393</v>
      </c>
      <c r="T6" s="15">
        <v>111395</v>
      </c>
      <c r="U6" s="15">
        <v>116758</v>
      </c>
      <c r="V6" s="15">
        <v>122646</v>
      </c>
      <c r="W6" s="15">
        <v>128656</v>
      </c>
      <c r="X6" s="15">
        <v>128629</v>
      </c>
      <c r="Y6" s="15">
        <v>126168</v>
      </c>
      <c r="Z6" s="15">
        <v>124118</v>
      </c>
      <c r="AA6" s="15">
        <v>122959</v>
      </c>
      <c r="AB6" s="15">
        <v>120419</v>
      </c>
      <c r="AC6" s="15">
        <v>116021</v>
      </c>
      <c r="AD6" s="15">
        <v>110025</v>
      </c>
      <c r="AE6" s="15">
        <v>104038</v>
      </c>
      <c r="AF6" s="15">
        <v>98019</v>
      </c>
      <c r="AG6" s="15">
        <v>93061</v>
      </c>
      <c r="AH6" s="15">
        <v>88349</v>
      </c>
      <c r="AI6" s="15">
        <v>84436</v>
      </c>
      <c r="AJ6" s="15">
        <v>80805</v>
      </c>
      <c r="AK6" s="15">
        <v>77093</v>
      </c>
      <c r="AL6" s="15">
        <v>73012</v>
      </c>
    </row>
    <row r="7" spans="1:38" ht="14.15" customHeight="1">
      <c r="A7" s="16">
        <v>3</v>
      </c>
      <c r="B7" s="17" t="s">
        <v>4</v>
      </c>
      <c r="C7" s="17" t="s">
        <v>124</v>
      </c>
      <c r="D7" s="15">
        <v>165904</v>
      </c>
      <c r="E7" s="15">
        <v>184061</v>
      </c>
      <c r="F7" s="15">
        <v>200862</v>
      </c>
      <c r="G7" s="15">
        <v>213373</v>
      </c>
      <c r="H7" s="15">
        <v>230237</v>
      </c>
      <c r="I7" s="15">
        <v>246456</v>
      </c>
      <c r="J7" s="15">
        <v>261399</v>
      </c>
      <c r="K7" s="15">
        <v>280557</v>
      </c>
      <c r="L7" s="15">
        <v>301506</v>
      </c>
      <c r="M7" s="15">
        <v>316879</v>
      </c>
      <c r="N7" s="15">
        <v>324754</v>
      </c>
      <c r="O7" s="15">
        <v>318597</v>
      </c>
      <c r="P7" s="15">
        <v>332919</v>
      </c>
      <c r="Q7" s="15">
        <v>350400</v>
      </c>
      <c r="R7" s="15">
        <v>365837</v>
      </c>
      <c r="S7" s="15">
        <v>385648</v>
      </c>
      <c r="T7" s="15">
        <v>415972</v>
      </c>
      <c r="U7" s="15">
        <v>443529</v>
      </c>
      <c r="V7" s="15">
        <v>471498</v>
      </c>
      <c r="W7" s="15">
        <v>498531</v>
      </c>
      <c r="X7" s="15">
        <v>514885</v>
      </c>
      <c r="Y7" s="15">
        <v>516401</v>
      </c>
      <c r="Z7" s="15">
        <v>519152</v>
      </c>
      <c r="AA7" s="15">
        <v>526161</v>
      </c>
      <c r="AB7" s="15">
        <v>524967</v>
      </c>
      <c r="AC7" s="15">
        <v>523723</v>
      </c>
      <c r="AD7" s="15">
        <v>521952</v>
      </c>
      <c r="AE7" s="15">
        <v>515810</v>
      </c>
      <c r="AF7" s="15">
        <v>505536</v>
      </c>
      <c r="AG7" s="15">
        <v>491180</v>
      </c>
      <c r="AH7" s="15">
        <v>481230</v>
      </c>
      <c r="AI7" s="15">
        <v>463974</v>
      </c>
      <c r="AJ7" s="15">
        <v>449932</v>
      </c>
      <c r="AK7" s="15">
        <v>435120</v>
      </c>
      <c r="AL7" s="15">
        <v>421448</v>
      </c>
    </row>
    <row r="8" spans="1:38" ht="14.15" customHeight="1">
      <c r="A8" s="16" t="s">
        <v>27</v>
      </c>
      <c r="B8" s="17" t="s">
        <v>5</v>
      </c>
      <c r="C8" s="17" t="s">
        <v>124</v>
      </c>
      <c r="D8" s="15">
        <v>325951</v>
      </c>
      <c r="E8" s="15">
        <v>320300</v>
      </c>
      <c r="F8" s="15">
        <v>313527</v>
      </c>
      <c r="G8" s="15">
        <v>307218</v>
      </c>
      <c r="H8" s="15">
        <v>299518</v>
      </c>
      <c r="I8" s="15">
        <v>270525</v>
      </c>
      <c r="J8" s="15">
        <v>266888</v>
      </c>
      <c r="K8" s="15">
        <v>257055</v>
      </c>
      <c r="L8" s="15">
        <v>236704</v>
      </c>
      <c r="M8" s="15">
        <v>217397</v>
      </c>
      <c r="N8" s="15">
        <v>197653</v>
      </c>
      <c r="O8" s="15">
        <v>163490</v>
      </c>
      <c r="P8" s="15">
        <v>144371</v>
      </c>
      <c r="Q8" s="15">
        <v>131860</v>
      </c>
      <c r="R8" s="15">
        <v>120466</v>
      </c>
      <c r="S8" s="15">
        <v>109390</v>
      </c>
      <c r="T8" s="15">
        <v>99031</v>
      </c>
      <c r="U8" s="15">
        <v>87220</v>
      </c>
      <c r="V8" s="15">
        <v>72955</v>
      </c>
      <c r="W8" s="15">
        <v>61084</v>
      </c>
      <c r="X8" s="15">
        <v>48899</v>
      </c>
      <c r="Y8" s="15">
        <v>43807</v>
      </c>
      <c r="Z8" s="15">
        <v>39503</v>
      </c>
      <c r="AA8" s="15">
        <v>34903</v>
      </c>
      <c r="AB8" s="15">
        <v>30161</v>
      </c>
      <c r="AC8" s="15">
        <v>26034</v>
      </c>
      <c r="AD8" s="15">
        <v>22415</v>
      </c>
      <c r="AE8" s="15">
        <v>18233</v>
      </c>
      <c r="AF8" s="15">
        <v>17809</v>
      </c>
      <c r="AG8" s="15">
        <v>17550</v>
      </c>
      <c r="AH8" s="15">
        <v>16335</v>
      </c>
      <c r="AI8" s="15">
        <v>16290</v>
      </c>
      <c r="AJ8" s="15">
        <v>17535</v>
      </c>
      <c r="AK8" s="15">
        <v>18347</v>
      </c>
      <c r="AL8" s="15">
        <v>18898</v>
      </c>
    </row>
    <row r="9" spans="1:38" ht="14.15" customHeight="1">
      <c r="A9" s="16" t="s">
        <v>26</v>
      </c>
      <c r="B9" s="17" t="s">
        <v>112</v>
      </c>
      <c r="C9" s="17" t="s">
        <v>124</v>
      </c>
      <c r="D9" s="15">
        <v>0</v>
      </c>
      <c r="E9" s="15">
        <v>0</v>
      </c>
      <c r="F9" s="15">
        <v>0</v>
      </c>
      <c r="G9" s="15">
        <v>0</v>
      </c>
      <c r="H9" s="15">
        <v>0</v>
      </c>
      <c r="I9" s="15">
        <v>0</v>
      </c>
      <c r="J9" s="15">
        <v>0</v>
      </c>
      <c r="K9" s="15">
        <v>0</v>
      </c>
      <c r="L9" s="15">
        <v>517</v>
      </c>
      <c r="M9" s="15">
        <v>863</v>
      </c>
      <c r="N9" s="15">
        <v>1590</v>
      </c>
      <c r="O9" s="15">
        <v>2674</v>
      </c>
      <c r="P9" s="15">
        <v>4613</v>
      </c>
      <c r="Q9" s="15">
        <v>6192</v>
      </c>
      <c r="R9" s="15">
        <v>8162</v>
      </c>
      <c r="S9" s="15">
        <v>10532</v>
      </c>
      <c r="T9" s="15">
        <v>15077</v>
      </c>
      <c r="U9" s="15">
        <v>19067</v>
      </c>
      <c r="V9" s="15">
        <v>23417</v>
      </c>
      <c r="W9" s="15">
        <v>27689</v>
      </c>
      <c r="X9" s="15">
        <v>31988</v>
      </c>
      <c r="Y9" s="15">
        <v>35112</v>
      </c>
      <c r="Z9" s="15">
        <v>38237</v>
      </c>
      <c r="AA9" s="15">
        <v>40832</v>
      </c>
      <c r="AB9" s="15">
        <v>43147</v>
      </c>
      <c r="AC9" s="15">
        <v>45113</v>
      </c>
      <c r="AD9" s="15">
        <v>46468</v>
      </c>
      <c r="AE9" s="15">
        <v>47117</v>
      </c>
      <c r="AF9" s="15">
        <v>48101</v>
      </c>
      <c r="AG9" s="15">
        <v>47392</v>
      </c>
      <c r="AH9" s="15">
        <v>47584</v>
      </c>
      <c r="AI9" s="15">
        <v>46285</v>
      </c>
      <c r="AJ9" s="15">
        <v>46151</v>
      </c>
      <c r="AK9" s="15">
        <v>45992</v>
      </c>
      <c r="AL9" s="15">
        <v>46428</v>
      </c>
    </row>
    <row r="10" spans="1:38" ht="14.15" customHeight="1">
      <c r="A10" s="16">
        <v>5</v>
      </c>
      <c r="B10" s="17" t="s">
        <v>6</v>
      </c>
      <c r="C10" s="17" t="s">
        <v>124</v>
      </c>
      <c r="D10" s="15">
        <v>743627</v>
      </c>
      <c r="E10" s="15">
        <v>713061</v>
      </c>
      <c r="F10" s="15">
        <v>681957</v>
      </c>
      <c r="G10" s="15">
        <v>650357</v>
      </c>
      <c r="H10" s="15">
        <v>619405</v>
      </c>
      <c r="I10" s="15">
        <v>592349</v>
      </c>
      <c r="J10" s="15">
        <v>573424</v>
      </c>
      <c r="K10" s="15">
        <v>556475</v>
      </c>
      <c r="L10" s="15">
        <v>538386</v>
      </c>
      <c r="M10" s="15">
        <v>526973</v>
      </c>
      <c r="N10" s="15">
        <v>511786</v>
      </c>
      <c r="O10" s="15">
        <v>515990</v>
      </c>
      <c r="P10" s="15">
        <v>519275</v>
      </c>
      <c r="Q10" s="15">
        <v>520816</v>
      </c>
      <c r="R10" s="15">
        <v>519903</v>
      </c>
      <c r="S10" s="15">
        <v>518113</v>
      </c>
      <c r="T10" s="15">
        <v>532688</v>
      </c>
      <c r="U10" s="15">
        <v>544160</v>
      </c>
      <c r="V10" s="15">
        <v>561399</v>
      </c>
      <c r="W10" s="15">
        <v>585946</v>
      </c>
      <c r="X10" s="15">
        <v>611804</v>
      </c>
      <c r="Y10" s="15">
        <v>624959</v>
      </c>
      <c r="Z10" s="15">
        <v>642182</v>
      </c>
      <c r="AA10" s="15">
        <v>661248</v>
      </c>
      <c r="AB10" s="15">
        <v>680394</v>
      </c>
      <c r="AC10" s="15">
        <v>695616</v>
      </c>
      <c r="AD10" s="15">
        <v>702392</v>
      </c>
      <c r="AE10" s="15">
        <v>706606</v>
      </c>
      <c r="AF10" s="15">
        <v>711299</v>
      </c>
      <c r="AG10" s="15">
        <v>714678</v>
      </c>
      <c r="AH10" s="15">
        <v>718919</v>
      </c>
      <c r="AI10" s="15">
        <v>724448</v>
      </c>
      <c r="AJ10" s="15">
        <v>729625</v>
      </c>
      <c r="AK10" s="15">
        <v>739955</v>
      </c>
      <c r="AL10" s="15">
        <v>749620</v>
      </c>
    </row>
    <row r="11" spans="1:38" ht="14.15" customHeight="1">
      <c r="A11" s="16">
        <v>6</v>
      </c>
      <c r="B11" s="17" t="s">
        <v>7</v>
      </c>
      <c r="C11" s="17" t="s">
        <v>124</v>
      </c>
      <c r="D11" s="15">
        <v>571190</v>
      </c>
      <c r="E11" s="15">
        <v>544041</v>
      </c>
      <c r="F11" s="15">
        <v>511587</v>
      </c>
      <c r="G11" s="15">
        <v>476557</v>
      </c>
      <c r="H11" s="15">
        <v>444255</v>
      </c>
      <c r="I11" s="15">
        <v>409536</v>
      </c>
      <c r="J11" s="15">
        <v>383394</v>
      </c>
      <c r="K11" s="15">
        <v>349179</v>
      </c>
      <c r="L11" s="15">
        <v>314884</v>
      </c>
      <c r="M11" s="15">
        <v>283911</v>
      </c>
      <c r="N11" s="15">
        <v>258993</v>
      </c>
      <c r="O11" s="15">
        <v>251069</v>
      </c>
      <c r="P11" s="15">
        <v>242872</v>
      </c>
      <c r="Q11" s="15">
        <v>234741</v>
      </c>
      <c r="R11" s="15">
        <v>224713</v>
      </c>
      <c r="S11" s="15">
        <v>217144</v>
      </c>
      <c r="T11" s="15">
        <v>198086</v>
      </c>
      <c r="U11" s="15">
        <v>180379</v>
      </c>
      <c r="V11" s="15">
        <v>164197</v>
      </c>
      <c r="W11" s="15">
        <v>150005</v>
      </c>
      <c r="X11" s="15">
        <v>131911</v>
      </c>
      <c r="Y11" s="15">
        <v>119357</v>
      </c>
      <c r="Z11" s="15">
        <v>116560</v>
      </c>
      <c r="AA11" s="15">
        <v>110750</v>
      </c>
      <c r="AB11" s="15">
        <v>104008</v>
      </c>
      <c r="AC11" s="15">
        <v>98879</v>
      </c>
      <c r="AD11" s="15">
        <v>90904</v>
      </c>
      <c r="AE11" s="15">
        <v>84421</v>
      </c>
      <c r="AF11" s="15">
        <v>78982</v>
      </c>
      <c r="AG11" s="15">
        <v>74564</v>
      </c>
      <c r="AH11" s="15">
        <v>70281</v>
      </c>
      <c r="AI11" s="15">
        <v>67367</v>
      </c>
      <c r="AJ11" s="15">
        <v>65732</v>
      </c>
      <c r="AK11" s="15">
        <v>59918</v>
      </c>
      <c r="AL11" s="15">
        <v>57502</v>
      </c>
    </row>
    <row r="12" spans="1:38" ht="14.15" customHeight="1">
      <c r="A12" s="31">
        <v>7</v>
      </c>
      <c r="B12" s="33" t="s">
        <v>8</v>
      </c>
      <c r="C12" s="33" t="s">
        <v>124</v>
      </c>
      <c r="D12" s="32">
        <v>942207</v>
      </c>
      <c r="E12" s="32">
        <v>921621</v>
      </c>
      <c r="F12" s="32">
        <v>896834</v>
      </c>
      <c r="G12" s="32">
        <v>871946</v>
      </c>
      <c r="H12" s="32">
        <v>846410</v>
      </c>
      <c r="I12" s="32">
        <v>815870</v>
      </c>
      <c r="J12" s="32">
        <v>785126</v>
      </c>
      <c r="K12" s="32">
        <v>755192</v>
      </c>
      <c r="L12" s="32">
        <v>724099</v>
      </c>
      <c r="M12" s="32">
        <v>694642</v>
      </c>
      <c r="N12" s="32">
        <v>664075</v>
      </c>
      <c r="O12" s="32">
        <v>634569</v>
      </c>
      <c r="P12" s="32">
        <v>603066</v>
      </c>
      <c r="Q12" s="32">
        <v>571935</v>
      </c>
      <c r="R12" s="32">
        <v>539836</v>
      </c>
      <c r="S12" s="32">
        <v>507637</v>
      </c>
      <c r="T12" s="32">
        <v>468678</v>
      </c>
      <c r="U12" s="32">
        <v>418637</v>
      </c>
      <c r="V12" s="32">
        <v>380119</v>
      </c>
      <c r="W12" s="32">
        <v>343969</v>
      </c>
      <c r="X12" s="32">
        <v>284917</v>
      </c>
      <c r="Y12" s="32">
        <v>233294</v>
      </c>
      <c r="Z12" s="32">
        <v>189891</v>
      </c>
      <c r="AA12" s="32">
        <v>148930</v>
      </c>
      <c r="AB12" s="32">
        <v>116273</v>
      </c>
      <c r="AC12" s="32">
        <v>109701</v>
      </c>
      <c r="AD12" s="32">
        <v>103273</v>
      </c>
      <c r="AE12" s="32">
        <v>97426</v>
      </c>
      <c r="AF12" s="32">
        <v>92949</v>
      </c>
      <c r="AG12" s="32">
        <v>88253</v>
      </c>
      <c r="AH12" s="32">
        <v>84644</v>
      </c>
      <c r="AI12" s="32">
        <v>80187</v>
      </c>
      <c r="AJ12" s="32">
        <v>78148</v>
      </c>
      <c r="AK12" s="32">
        <v>75735</v>
      </c>
      <c r="AL12" s="32">
        <v>73019</v>
      </c>
    </row>
    <row r="13" spans="1:38" ht="14.15" customHeight="1">
      <c r="A13" s="16">
        <v>8</v>
      </c>
      <c r="B13" s="17" t="s">
        <v>30</v>
      </c>
      <c r="C13" s="17" t="s">
        <v>124</v>
      </c>
      <c r="D13" s="15">
        <v>852343</v>
      </c>
      <c r="E13" s="15">
        <v>874737</v>
      </c>
      <c r="F13" s="15">
        <v>883468</v>
      </c>
      <c r="G13" s="15">
        <v>890095</v>
      </c>
      <c r="H13" s="15">
        <v>895365</v>
      </c>
      <c r="I13" s="15">
        <v>887606</v>
      </c>
      <c r="J13" s="15">
        <v>897676</v>
      </c>
      <c r="K13" s="15">
        <v>902921</v>
      </c>
      <c r="L13" s="15">
        <v>901590</v>
      </c>
      <c r="M13" s="15">
        <v>895582</v>
      </c>
      <c r="N13" s="15">
        <v>899331</v>
      </c>
      <c r="O13" s="15">
        <v>910945</v>
      </c>
      <c r="P13" s="15">
        <v>912873</v>
      </c>
      <c r="Q13" s="15">
        <v>902213</v>
      </c>
      <c r="R13" s="15">
        <v>892246</v>
      </c>
      <c r="S13" s="15">
        <v>878529</v>
      </c>
      <c r="T13" s="15">
        <v>867746</v>
      </c>
      <c r="U13" s="15">
        <v>853912</v>
      </c>
      <c r="V13" s="15">
        <v>847999</v>
      </c>
      <c r="W13" s="15">
        <v>835820</v>
      </c>
      <c r="X13" s="15">
        <v>787584</v>
      </c>
      <c r="Y13" s="15">
        <v>721504</v>
      </c>
      <c r="Z13" s="15">
        <v>678723</v>
      </c>
      <c r="AA13" s="15">
        <v>639047</v>
      </c>
      <c r="AB13" s="15">
        <v>584976</v>
      </c>
      <c r="AC13" s="15">
        <v>568886</v>
      </c>
      <c r="AD13" s="15">
        <v>548776</v>
      </c>
      <c r="AE13" s="15">
        <v>531939</v>
      </c>
      <c r="AF13" s="15">
        <v>518668</v>
      </c>
      <c r="AG13" s="15">
        <v>510887</v>
      </c>
      <c r="AH13" s="15">
        <v>489972</v>
      </c>
      <c r="AI13" s="15">
        <v>461497</v>
      </c>
      <c r="AJ13" s="15">
        <v>441747</v>
      </c>
      <c r="AK13" s="15">
        <v>432495</v>
      </c>
      <c r="AL13" s="15">
        <v>417364</v>
      </c>
    </row>
    <row r="14" spans="1:38" ht="14.15" customHeight="1">
      <c r="A14" s="16">
        <v>9</v>
      </c>
      <c r="B14" s="17" t="s">
        <v>31</v>
      </c>
      <c r="C14" s="17" t="s">
        <v>124</v>
      </c>
      <c r="D14" s="15">
        <v>14684</v>
      </c>
      <c r="E14" s="15">
        <v>15988</v>
      </c>
      <c r="F14" s="15">
        <v>18164</v>
      </c>
      <c r="G14" s="15">
        <v>21222</v>
      </c>
      <c r="H14" s="15">
        <v>25039</v>
      </c>
      <c r="I14" s="15">
        <v>29586</v>
      </c>
      <c r="J14" s="15">
        <v>33637</v>
      </c>
      <c r="K14" s="15">
        <v>37047</v>
      </c>
      <c r="L14" s="15">
        <v>40066</v>
      </c>
      <c r="M14" s="15">
        <v>42982</v>
      </c>
      <c r="N14" s="15">
        <v>46819</v>
      </c>
      <c r="O14" s="15">
        <v>52767</v>
      </c>
      <c r="P14" s="15">
        <v>56939</v>
      </c>
      <c r="Q14" s="15">
        <v>60036</v>
      </c>
      <c r="R14" s="15">
        <v>63388</v>
      </c>
      <c r="S14" s="15">
        <v>66340</v>
      </c>
      <c r="T14" s="15">
        <v>68856</v>
      </c>
      <c r="U14" s="15">
        <v>70935</v>
      </c>
      <c r="V14" s="15">
        <v>73690</v>
      </c>
      <c r="W14" s="15">
        <v>75267</v>
      </c>
      <c r="X14" s="15">
        <v>76514</v>
      </c>
      <c r="Y14" s="15">
        <v>76916</v>
      </c>
      <c r="Z14" s="15">
        <v>77056</v>
      </c>
      <c r="AA14" s="15">
        <v>75807</v>
      </c>
      <c r="AB14" s="15">
        <v>74029</v>
      </c>
      <c r="AC14" s="15">
        <v>71110</v>
      </c>
      <c r="AD14" s="15">
        <v>68096</v>
      </c>
      <c r="AE14" s="15">
        <v>66509</v>
      </c>
      <c r="AF14" s="15">
        <v>65345</v>
      </c>
      <c r="AG14" s="15">
        <v>63499</v>
      </c>
      <c r="AH14" s="15">
        <v>60060</v>
      </c>
      <c r="AI14" s="15">
        <v>54936</v>
      </c>
      <c r="AJ14" s="15">
        <v>51239</v>
      </c>
      <c r="AK14" s="15">
        <v>48969</v>
      </c>
      <c r="AL14" s="15">
        <v>45951</v>
      </c>
    </row>
    <row r="15" spans="1:38" ht="14.15" customHeight="1">
      <c r="A15" s="16">
        <v>10</v>
      </c>
      <c r="B15" s="17" t="s">
        <v>9</v>
      </c>
      <c r="C15" s="17" t="s">
        <v>124</v>
      </c>
      <c r="D15" s="15">
        <v>226953</v>
      </c>
      <c r="E15" s="15">
        <v>226452</v>
      </c>
      <c r="F15" s="15">
        <v>222920</v>
      </c>
      <c r="G15" s="15">
        <v>217033</v>
      </c>
      <c r="H15" s="15">
        <v>209326</v>
      </c>
      <c r="I15" s="15">
        <v>199031</v>
      </c>
      <c r="J15" s="15">
        <v>186463</v>
      </c>
      <c r="K15" s="15">
        <v>173081</v>
      </c>
      <c r="L15" s="15">
        <v>157313</v>
      </c>
      <c r="M15" s="15">
        <v>139173</v>
      </c>
      <c r="N15" s="15">
        <v>118948</v>
      </c>
      <c r="O15" s="15">
        <v>96807</v>
      </c>
      <c r="P15" s="15">
        <v>81412</v>
      </c>
      <c r="Q15" s="15">
        <v>70146</v>
      </c>
      <c r="R15" s="15">
        <v>61153</v>
      </c>
      <c r="S15" s="15">
        <v>54917</v>
      </c>
      <c r="T15" s="15">
        <v>49749</v>
      </c>
      <c r="U15" s="15">
        <v>45400</v>
      </c>
      <c r="V15" s="15">
        <v>41216</v>
      </c>
      <c r="W15" s="15">
        <v>35824</v>
      </c>
      <c r="X15" s="15">
        <v>31053</v>
      </c>
      <c r="Y15" s="15">
        <v>27179</v>
      </c>
      <c r="Z15" s="15">
        <v>24161</v>
      </c>
      <c r="AA15" s="15">
        <v>21366</v>
      </c>
      <c r="AB15" s="15">
        <v>18591</v>
      </c>
      <c r="AC15" s="15">
        <v>16397</v>
      </c>
      <c r="AD15" s="15">
        <v>14515</v>
      </c>
      <c r="AE15" s="15">
        <v>11834</v>
      </c>
      <c r="AF15" s="15">
        <v>9613</v>
      </c>
      <c r="AG15" s="15">
        <v>8050</v>
      </c>
      <c r="AH15" s="15">
        <v>6475</v>
      </c>
      <c r="AI15" s="15">
        <v>5052</v>
      </c>
      <c r="AJ15" s="15">
        <v>4142</v>
      </c>
      <c r="AK15" s="15">
        <v>3261</v>
      </c>
      <c r="AL15" s="15">
        <v>2544</v>
      </c>
    </row>
    <row r="16" spans="1:38">
      <c r="A16" s="16" t="s">
        <v>29</v>
      </c>
      <c r="B16" s="17" t="s">
        <v>32</v>
      </c>
      <c r="C16" s="17" t="s">
        <v>124</v>
      </c>
      <c r="D16" s="15">
        <v>41462</v>
      </c>
      <c r="E16" s="15">
        <v>51361</v>
      </c>
      <c r="F16" s="15">
        <v>59204</v>
      </c>
      <c r="G16" s="15">
        <v>64368</v>
      </c>
      <c r="H16" s="15">
        <v>70385</v>
      </c>
      <c r="I16" s="15">
        <v>73899</v>
      </c>
      <c r="J16" s="15">
        <v>81133</v>
      </c>
      <c r="K16" s="15">
        <v>89402</v>
      </c>
      <c r="L16" s="15">
        <v>95189</v>
      </c>
      <c r="M16" s="15">
        <v>101581</v>
      </c>
      <c r="N16" s="15">
        <v>105828</v>
      </c>
      <c r="O16" s="15">
        <v>113933</v>
      </c>
      <c r="P16" s="15">
        <v>123193</v>
      </c>
      <c r="Q16" s="15">
        <v>130712</v>
      </c>
      <c r="R16" s="15">
        <v>133306</v>
      </c>
      <c r="S16" s="15">
        <v>140533</v>
      </c>
      <c r="T16" s="15">
        <v>149681</v>
      </c>
      <c r="U16" s="15">
        <v>155911</v>
      </c>
      <c r="V16" s="15">
        <v>166401</v>
      </c>
      <c r="W16" s="15">
        <v>174608</v>
      </c>
      <c r="X16" s="15">
        <v>186352</v>
      </c>
      <c r="Y16" s="15">
        <v>180200</v>
      </c>
      <c r="Z16" s="15">
        <v>176839</v>
      </c>
      <c r="AA16" s="15">
        <v>177629</v>
      </c>
      <c r="AB16" s="15">
        <v>174843</v>
      </c>
      <c r="AC16" s="15">
        <v>170602</v>
      </c>
      <c r="AD16" s="15">
        <v>163186</v>
      </c>
      <c r="AE16" s="15">
        <v>156099</v>
      </c>
      <c r="AF16" s="15">
        <v>150370</v>
      </c>
      <c r="AG16" s="15">
        <v>142354</v>
      </c>
      <c r="AH16" s="15">
        <v>132650</v>
      </c>
      <c r="AI16" s="15">
        <v>119149</v>
      </c>
      <c r="AJ16" s="15">
        <v>110291</v>
      </c>
      <c r="AK16" s="15">
        <v>106107</v>
      </c>
      <c r="AL16" s="15">
        <v>98400</v>
      </c>
    </row>
    <row r="17" spans="1:38" ht="13.5" customHeight="1">
      <c r="A17" s="16" t="s">
        <v>28</v>
      </c>
      <c r="B17" s="17" t="s">
        <v>111</v>
      </c>
      <c r="C17" s="17" t="s">
        <v>124</v>
      </c>
      <c r="D17" s="15">
        <v>0</v>
      </c>
      <c r="E17" s="15">
        <v>0</v>
      </c>
      <c r="F17" s="15">
        <v>0</v>
      </c>
      <c r="G17" s="15">
        <v>0</v>
      </c>
      <c r="H17" s="15">
        <v>0</v>
      </c>
      <c r="I17" s="15">
        <v>0</v>
      </c>
      <c r="J17" s="15">
        <v>0</v>
      </c>
      <c r="K17" s="15">
        <v>0</v>
      </c>
      <c r="L17" s="15">
        <v>2132</v>
      </c>
      <c r="M17" s="15">
        <v>5547</v>
      </c>
      <c r="N17" s="15">
        <v>13582</v>
      </c>
      <c r="O17" s="15">
        <v>31533</v>
      </c>
      <c r="P17" s="15">
        <v>53782</v>
      </c>
      <c r="Q17" s="15">
        <v>79362</v>
      </c>
      <c r="R17" s="15">
        <v>112895</v>
      </c>
      <c r="S17" s="15">
        <v>177748</v>
      </c>
      <c r="T17" s="15">
        <v>269472</v>
      </c>
      <c r="U17" s="15">
        <v>311851</v>
      </c>
      <c r="V17" s="15">
        <v>361691</v>
      </c>
      <c r="W17" s="15">
        <v>405544</v>
      </c>
      <c r="X17" s="15">
        <v>447264</v>
      </c>
      <c r="Y17" s="15">
        <v>470391</v>
      </c>
      <c r="Z17" s="15">
        <v>504163</v>
      </c>
      <c r="AA17" s="15">
        <v>538901</v>
      </c>
      <c r="AB17" s="15">
        <v>569286</v>
      </c>
      <c r="AC17" s="15">
        <v>591130</v>
      </c>
      <c r="AD17" s="15">
        <v>610534</v>
      </c>
      <c r="AE17" s="15">
        <v>630765</v>
      </c>
      <c r="AF17" s="15">
        <v>655750</v>
      </c>
      <c r="AG17" s="15">
        <v>678276</v>
      </c>
      <c r="AH17" s="15">
        <v>678683</v>
      </c>
      <c r="AI17" s="15">
        <v>681490</v>
      </c>
      <c r="AJ17" s="15">
        <v>754083</v>
      </c>
      <c r="AK17" s="15">
        <v>769925</v>
      </c>
      <c r="AL17" s="15">
        <v>779810</v>
      </c>
    </row>
    <row r="18" spans="1:38" ht="25.25" customHeight="1">
      <c r="A18" s="31" t="s">
        <v>35</v>
      </c>
      <c r="B18" s="33" t="s">
        <v>33</v>
      </c>
      <c r="C18" s="33" t="s">
        <v>124</v>
      </c>
      <c r="D18" s="32">
        <v>95208</v>
      </c>
      <c r="E18" s="32">
        <v>108390</v>
      </c>
      <c r="F18" s="32">
        <v>121156</v>
      </c>
      <c r="G18" s="32">
        <v>136491</v>
      </c>
      <c r="H18" s="32">
        <v>154152</v>
      </c>
      <c r="I18" s="32">
        <v>176196</v>
      </c>
      <c r="J18" s="32">
        <v>194794</v>
      </c>
      <c r="K18" s="32">
        <v>211879</v>
      </c>
      <c r="L18" s="32">
        <v>230638</v>
      </c>
      <c r="M18" s="32">
        <v>247331</v>
      </c>
      <c r="N18" s="32">
        <v>264913</v>
      </c>
      <c r="O18" s="32">
        <v>296594</v>
      </c>
      <c r="P18" s="32">
        <v>323321</v>
      </c>
      <c r="Q18" s="32">
        <v>344304</v>
      </c>
      <c r="R18" s="32">
        <v>369131</v>
      </c>
      <c r="S18" s="32">
        <v>399771</v>
      </c>
      <c r="T18" s="32">
        <v>450413</v>
      </c>
      <c r="U18" s="32">
        <v>486508</v>
      </c>
      <c r="V18" s="32">
        <v>518548</v>
      </c>
      <c r="W18" s="32">
        <v>544741</v>
      </c>
      <c r="X18" s="32">
        <v>579197</v>
      </c>
      <c r="Y18" s="32">
        <v>609817</v>
      </c>
      <c r="Z18" s="32">
        <v>650660</v>
      </c>
      <c r="AA18" s="32">
        <v>688675</v>
      </c>
      <c r="AB18" s="32">
        <v>723867</v>
      </c>
      <c r="AC18" s="32">
        <v>761013</v>
      </c>
      <c r="AD18" s="32">
        <v>793604</v>
      </c>
      <c r="AE18" s="32">
        <v>823456</v>
      </c>
      <c r="AF18" s="32">
        <v>850637</v>
      </c>
      <c r="AG18" s="32">
        <v>869049</v>
      </c>
      <c r="AH18" s="32">
        <v>891694</v>
      </c>
      <c r="AI18" s="32">
        <v>925629</v>
      </c>
      <c r="AJ18" s="32">
        <v>948662</v>
      </c>
      <c r="AK18" s="32">
        <v>974186</v>
      </c>
      <c r="AL18" s="32">
        <v>989639</v>
      </c>
    </row>
    <row r="19" spans="1:38" ht="13.5" customHeight="1">
      <c r="A19" s="16" t="s">
        <v>36</v>
      </c>
      <c r="B19" s="17" t="s">
        <v>113</v>
      </c>
      <c r="C19" s="17" t="s">
        <v>124</v>
      </c>
      <c r="D19" s="15">
        <v>0</v>
      </c>
      <c r="E19" s="15">
        <v>0</v>
      </c>
      <c r="F19" s="15">
        <v>0</v>
      </c>
      <c r="G19" s="15">
        <v>0</v>
      </c>
      <c r="H19" s="15">
        <v>0</v>
      </c>
      <c r="I19" s="15">
        <v>0</v>
      </c>
      <c r="J19" s="15">
        <v>0</v>
      </c>
      <c r="K19" s="15">
        <v>0</v>
      </c>
      <c r="L19" s="15">
        <v>0</v>
      </c>
      <c r="M19" s="15">
        <v>0</v>
      </c>
      <c r="N19" s="15">
        <v>843</v>
      </c>
      <c r="O19" s="15">
        <v>3229</v>
      </c>
      <c r="P19" s="15">
        <v>4485</v>
      </c>
      <c r="Q19" s="15">
        <v>6367</v>
      </c>
      <c r="R19" s="15">
        <v>11345</v>
      </c>
      <c r="S19" s="15">
        <v>25837</v>
      </c>
      <c r="T19" s="15">
        <v>46198</v>
      </c>
      <c r="U19" s="15">
        <v>72269</v>
      </c>
      <c r="V19" s="15">
        <v>90691</v>
      </c>
      <c r="W19" s="15">
        <v>111862</v>
      </c>
      <c r="X19" s="15">
        <v>133436</v>
      </c>
      <c r="Y19" s="15">
        <v>158589</v>
      </c>
      <c r="Z19" s="15">
        <v>181944</v>
      </c>
      <c r="AA19" s="15">
        <v>206823</v>
      </c>
      <c r="AB19" s="15">
        <v>243807</v>
      </c>
      <c r="AC19" s="15">
        <v>285021</v>
      </c>
      <c r="AD19" s="15">
        <v>322563</v>
      </c>
      <c r="AE19" s="15">
        <v>367886</v>
      </c>
      <c r="AF19" s="15">
        <v>406290</v>
      </c>
      <c r="AG19" s="15">
        <v>438827</v>
      </c>
      <c r="AH19" s="15">
        <v>478163</v>
      </c>
      <c r="AI19" s="15">
        <v>530263</v>
      </c>
      <c r="AJ19" s="15">
        <v>586230</v>
      </c>
      <c r="AK19" s="15">
        <v>634784</v>
      </c>
      <c r="AL19" s="15">
        <v>668853</v>
      </c>
    </row>
    <row r="20" spans="1:38" ht="25.25" customHeight="1">
      <c r="A20" s="16">
        <v>13</v>
      </c>
      <c r="B20" s="17" t="s">
        <v>34</v>
      </c>
      <c r="C20" s="17" t="s">
        <v>124</v>
      </c>
      <c r="D20" s="15">
        <v>173343</v>
      </c>
      <c r="E20" s="15">
        <v>190788</v>
      </c>
      <c r="F20" s="15">
        <v>201258</v>
      </c>
      <c r="G20" s="15">
        <v>211090</v>
      </c>
      <c r="H20" s="15">
        <v>219140</v>
      </c>
      <c r="I20" s="15">
        <v>227765</v>
      </c>
      <c r="J20" s="15">
        <v>238176</v>
      </c>
      <c r="K20" s="15">
        <v>242197</v>
      </c>
      <c r="L20" s="15">
        <v>243849</v>
      </c>
      <c r="M20" s="15">
        <v>246717</v>
      </c>
      <c r="N20" s="15">
        <v>248569</v>
      </c>
      <c r="O20" s="15">
        <v>253370</v>
      </c>
      <c r="P20" s="15">
        <v>255565</v>
      </c>
      <c r="Q20" s="15">
        <v>257844</v>
      </c>
      <c r="R20" s="15">
        <v>257545</v>
      </c>
      <c r="S20" s="15">
        <v>261169</v>
      </c>
      <c r="T20" s="15">
        <v>265321</v>
      </c>
      <c r="U20" s="15">
        <v>282467</v>
      </c>
      <c r="V20" s="15">
        <v>285694</v>
      </c>
      <c r="W20" s="15">
        <v>288913</v>
      </c>
      <c r="X20" s="15">
        <v>290586</v>
      </c>
      <c r="Y20" s="15">
        <v>292068</v>
      </c>
      <c r="Z20" s="15">
        <v>294210</v>
      </c>
      <c r="AA20" s="15">
        <v>296831</v>
      </c>
      <c r="AB20" s="15">
        <v>303468</v>
      </c>
      <c r="AC20" s="15">
        <v>307605</v>
      </c>
      <c r="AD20" s="15">
        <v>309670</v>
      </c>
      <c r="AE20" s="15">
        <v>318594</v>
      </c>
      <c r="AF20" s="15">
        <v>320728</v>
      </c>
      <c r="AG20" s="15">
        <v>320945</v>
      </c>
      <c r="AH20" s="15">
        <v>323430</v>
      </c>
      <c r="AI20" s="15">
        <v>324570</v>
      </c>
      <c r="AJ20" s="15">
        <v>327143</v>
      </c>
      <c r="AK20" s="15">
        <v>329595</v>
      </c>
      <c r="AL20" s="15">
        <v>331389</v>
      </c>
    </row>
    <row r="21" spans="1:38" ht="25.25" customHeight="1">
      <c r="A21" s="16" t="s">
        <v>37</v>
      </c>
      <c r="B21" s="17" t="s">
        <v>10</v>
      </c>
      <c r="C21" s="17" t="s">
        <v>124</v>
      </c>
      <c r="D21" s="15">
        <v>49096</v>
      </c>
      <c r="E21" s="15">
        <v>58547</v>
      </c>
      <c r="F21" s="15">
        <v>71721</v>
      </c>
      <c r="G21" s="15">
        <v>79514</v>
      </c>
      <c r="H21" s="15">
        <v>93181</v>
      </c>
      <c r="I21" s="15">
        <v>107623</v>
      </c>
      <c r="J21" s="15">
        <v>120073</v>
      </c>
      <c r="K21" s="15">
        <v>134433</v>
      </c>
      <c r="L21" s="15">
        <v>144654</v>
      </c>
      <c r="M21" s="15">
        <v>157226</v>
      </c>
      <c r="N21" s="15">
        <v>164778</v>
      </c>
      <c r="O21" s="15">
        <v>170979</v>
      </c>
      <c r="P21" s="15">
        <v>182199</v>
      </c>
      <c r="Q21" s="15">
        <v>189850</v>
      </c>
      <c r="R21" s="15">
        <v>201714</v>
      </c>
      <c r="S21" s="15">
        <v>214485</v>
      </c>
      <c r="T21" s="15">
        <v>235416</v>
      </c>
      <c r="U21" s="15">
        <v>258939</v>
      </c>
      <c r="V21" s="15">
        <v>281583</v>
      </c>
      <c r="W21" s="15">
        <v>304477</v>
      </c>
      <c r="X21" s="15">
        <v>319333</v>
      </c>
      <c r="Y21" s="15">
        <v>345081</v>
      </c>
      <c r="Z21" s="15">
        <v>365428</v>
      </c>
      <c r="AA21" s="15">
        <v>380250</v>
      </c>
      <c r="AB21" s="15">
        <v>395244</v>
      </c>
      <c r="AC21" s="15">
        <v>413417</v>
      </c>
      <c r="AD21" s="15">
        <v>432160</v>
      </c>
      <c r="AE21" s="15">
        <v>446298</v>
      </c>
      <c r="AF21" s="15">
        <v>458304</v>
      </c>
      <c r="AG21" s="15">
        <v>469984</v>
      </c>
      <c r="AH21" s="15">
        <v>481817</v>
      </c>
      <c r="AI21" s="15">
        <v>493019</v>
      </c>
      <c r="AJ21" s="15">
        <v>512235</v>
      </c>
      <c r="AK21" s="15">
        <v>525749</v>
      </c>
      <c r="AL21" s="15">
        <v>530518</v>
      </c>
    </row>
    <row r="22" spans="1:38" ht="13.5" customHeight="1">
      <c r="A22" s="16" t="s">
        <v>38</v>
      </c>
      <c r="B22" s="17" t="s">
        <v>114</v>
      </c>
      <c r="C22" s="17" t="s">
        <v>124</v>
      </c>
      <c r="D22" s="15">
        <v>0</v>
      </c>
      <c r="E22" s="15">
        <v>0</v>
      </c>
      <c r="F22" s="15">
        <v>0</v>
      </c>
      <c r="G22" s="15">
        <v>0</v>
      </c>
      <c r="H22" s="15">
        <v>0</v>
      </c>
      <c r="I22" s="15">
        <v>0</v>
      </c>
      <c r="J22" s="15">
        <v>0</v>
      </c>
      <c r="K22" s="15">
        <v>0</v>
      </c>
      <c r="L22" s="15">
        <v>0</v>
      </c>
      <c r="M22" s="15">
        <v>0</v>
      </c>
      <c r="N22" s="15">
        <v>0</v>
      </c>
      <c r="O22" s="15">
        <v>0</v>
      </c>
      <c r="P22" s="15">
        <v>0</v>
      </c>
      <c r="Q22" s="15">
        <v>1372</v>
      </c>
      <c r="R22" s="15">
        <v>1372</v>
      </c>
      <c r="S22" s="15">
        <v>4289</v>
      </c>
      <c r="T22" s="15">
        <v>10424</v>
      </c>
      <c r="U22" s="15">
        <v>17031</v>
      </c>
      <c r="V22" s="15">
        <v>27921</v>
      </c>
      <c r="W22" s="15">
        <v>38137</v>
      </c>
      <c r="X22" s="15">
        <v>43503</v>
      </c>
      <c r="Y22" s="15">
        <v>52949</v>
      </c>
      <c r="Z22" s="15">
        <v>60301</v>
      </c>
      <c r="AA22" s="15">
        <v>60838</v>
      </c>
      <c r="AB22" s="15">
        <v>68172</v>
      </c>
      <c r="AC22" s="15">
        <v>72823</v>
      </c>
      <c r="AD22" s="15">
        <v>82952</v>
      </c>
      <c r="AE22" s="15">
        <v>89786</v>
      </c>
      <c r="AF22" s="15">
        <v>95521</v>
      </c>
      <c r="AG22" s="15">
        <v>97131</v>
      </c>
      <c r="AH22" s="15">
        <v>99906</v>
      </c>
      <c r="AI22" s="15">
        <v>110808</v>
      </c>
      <c r="AJ22" s="15">
        <v>114451</v>
      </c>
      <c r="AK22" s="15">
        <v>122730</v>
      </c>
      <c r="AL22" s="15">
        <v>127172</v>
      </c>
    </row>
    <row r="23" spans="1:38" ht="25.25" customHeight="1">
      <c r="A23" s="16">
        <v>15</v>
      </c>
      <c r="B23" s="17" t="s">
        <v>11</v>
      </c>
      <c r="C23" s="17" t="s">
        <v>124</v>
      </c>
      <c r="D23" s="15">
        <v>79607</v>
      </c>
      <c r="E23" s="15">
        <v>87782</v>
      </c>
      <c r="F23" s="15">
        <v>96477</v>
      </c>
      <c r="G23" s="15">
        <v>101247</v>
      </c>
      <c r="H23" s="15">
        <v>105011</v>
      </c>
      <c r="I23" s="15">
        <v>110030</v>
      </c>
      <c r="J23" s="15">
        <v>111485</v>
      </c>
      <c r="K23" s="15">
        <v>115606</v>
      </c>
      <c r="L23" s="15">
        <v>114647</v>
      </c>
      <c r="M23" s="15">
        <v>117927</v>
      </c>
      <c r="N23" s="15">
        <v>120448</v>
      </c>
      <c r="O23" s="15">
        <v>121479</v>
      </c>
      <c r="P23" s="15">
        <v>122222</v>
      </c>
      <c r="Q23" s="15">
        <v>123182</v>
      </c>
      <c r="R23" s="15">
        <v>121586</v>
      </c>
      <c r="S23" s="15">
        <v>122029</v>
      </c>
      <c r="T23" s="15">
        <v>122874</v>
      </c>
      <c r="U23" s="15">
        <v>124667</v>
      </c>
      <c r="V23" s="15">
        <v>127359</v>
      </c>
      <c r="W23" s="15">
        <v>128263</v>
      </c>
      <c r="X23" s="15">
        <v>129545</v>
      </c>
      <c r="Y23" s="15">
        <v>133161</v>
      </c>
      <c r="Z23" s="15">
        <v>132483</v>
      </c>
      <c r="AA23" s="15">
        <v>134191</v>
      </c>
      <c r="AB23" s="15">
        <v>135866</v>
      </c>
      <c r="AC23" s="15">
        <v>133334</v>
      </c>
      <c r="AD23" s="15">
        <v>133481</v>
      </c>
      <c r="AE23" s="15">
        <v>135298</v>
      </c>
      <c r="AF23" s="15">
        <v>139995</v>
      </c>
      <c r="AG23" s="15">
        <v>135261</v>
      </c>
      <c r="AH23" s="15">
        <v>136040</v>
      </c>
      <c r="AI23" s="15">
        <v>135279</v>
      </c>
      <c r="AJ23" s="15">
        <v>133610</v>
      </c>
      <c r="AK23" s="15">
        <v>134934</v>
      </c>
      <c r="AL23" s="15">
        <v>134532</v>
      </c>
    </row>
    <row r="24" spans="1:38" ht="25.25" customHeight="1">
      <c r="A24" s="16" t="s">
        <v>39</v>
      </c>
      <c r="B24" s="17" t="s">
        <v>12</v>
      </c>
      <c r="C24" s="17" t="s">
        <v>124</v>
      </c>
      <c r="D24" s="15">
        <v>64049</v>
      </c>
      <c r="E24" s="15">
        <v>86094</v>
      </c>
      <c r="F24" s="15">
        <v>105882</v>
      </c>
      <c r="G24" s="15">
        <v>117614</v>
      </c>
      <c r="H24" s="15">
        <v>149620</v>
      </c>
      <c r="I24" s="15">
        <v>229390</v>
      </c>
      <c r="J24" s="15">
        <v>275520</v>
      </c>
      <c r="K24" s="15">
        <v>315200</v>
      </c>
      <c r="L24" s="15">
        <v>342577</v>
      </c>
      <c r="M24" s="15">
        <v>374160</v>
      </c>
      <c r="N24" s="15">
        <v>404992</v>
      </c>
      <c r="O24" s="15">
        <v>421951</v>
      </c>
      <c r="P24" s="15">
        <v>450327</v>
      </c>
      <c r="Q24" s="15">
        <v>480906</v>
      </c>
      <c r="R24" s="15">
        <v>506476</v>
      </c>
      <c r="S24" s="15">
        <v>522698</v>
      </c>
      <c r="T24" s="15">
        <v>594792</v>
      </c>
      <c r="U24" s="15">
        <v>678466</v>
      </c>
      <c r="V24" s="15">
        <v>788221</v>
      </c>
      <c r="W24" s="15">
        <v>889436</v>
      </c>
      <c r="X24" s="15">
        <v>967801</v>
      </c>
      <c r="Y24" s="15">
        <v>1099427</v>
      </c>
      <c r="Z24" s="15">
        <v>1203448</v>
      </c>
      <c r="AA24" s="15">
        <v>1317759</v>
      </c>
      <c r="AB24" s="15">
        <v>1428793</v>
      </c>
      <c r="AC24" s="15">
        <v>1518204</v>
      </c>
      <c r="AD24" s="15">
        <v>1613011</v>
      </c>
      <c r="AE24" s="15">
        <v>1716483</v>
      </c>
      <c r="AF24" s="15">
        <v>1771920</v>
      </c>
      <c r="AG24" s="15">
        <v>1850712</v>
      </c>
      <c r="AH24" s="15">
        <v>2020283</v>
      </c>
      <c r="AI24" s="15">
        <v>2088218</v>
      </c>
      <c r="AJ24" s="15">
        <v>2142365</v>
      </c>
      <c r="AK24" s="15">
        <v>2228000</v>
      </c>
      <c r="AL24" s="15">
        <v>2355784</v>
      </c>
    </row>
    <row r="25" spans="1:38" ht="13.5" customHeight="1">
      <c r="A25" s="16" t="s">
        <v>40</v>
      </c>
      <c r="B25" s="17" t="s">
        <v>115</v>
      </c>
      <c r="C25" s="17" t="s">
        <v>124</v>
      </c>
      <c r="D25" s="15">
        <v>0</v>
      </c>
      <c r="E25" s="15">
        <v>0</v>
      </c>
      <c r="F25" s="15">
        <v>0</v>
      </c>
      <c r="G25" s="15">
        <v>0</v>
      </c>
      <c r="H25" s="15">
        <v>0</v>
      </c>
      <c r="I25" s="15">
        <v>0</v>
      </c>
      <c r="J25" s="15">
        <v>0</v>
      </c>
      <c r="K25" s="15">
        <v>0</v>
      </c>
      <c r="L25" s="15">
        <v>0</v>
      </c>
      <c r="M25" s="15">
        <v>0</v>
      </c>
      <c r="N25" s="15">
        <v>0</v>
      </c>
      <c r="O25" s="15">
        <v>0</v>
      </c>
      <c r="P25" s="15">
        <v>0</v>
      </c>
      <c r="Q25" s="15">
        <v>0</v>
      </c>
      <c r="R25" s="15">
        <v>2146</v>
      </c>
      <c r="S25" s="15">
        <v>2146</v>
      </c>
      <c r="T25" s="15">
        <v>10393</v>
      </c>
      <c r="U25" s="15">
        <v>19190</v>
      </c>
      <c r="V25" s="15">
        <v>36475</v>
      </c>
      <c r="W25" s="15">
        <v>40154</v>
      </c>
      <c r="X25" s="15">
        <v>41402</v>
      </c>
      <c r="Y25" s="15">
        <v>60834</v>
      </c>
      <c r="Z25" s="15">
        <v>63376</v>
      </c>
      <c r="AA25" s="15">
        <v>67115</v>
      </c>
      <c r="AB25" s="15">
        <v>80201</v>
      </c>
      <c r="AC25" s="15">
        <v>82669</v>
      </c>
      <c r="AD25" s="15">
        <v>89509</v>
      </c>
      <c r="AE25" s="15">
        <v>91474</v>
      </c>
      <c r="AF25" s="15">
        <v>93680</v>
      </c>
      <c r="AG25" s="15">
        <v>98448</v>
      </c>
      <c r="AH25" s="15">
        <v>105965</v>
      </c>
      <c r="AI25" s="15">
        <v>110733</v>
      </c>
      <c r="AJ25" s="15">
        <v>117333</v>
      </c>
      <c r="AK25" s="15">
        <v>120668</v>
      </c>
      <c r="AL25" s="15">
        <v>122537</v>
      </c>
    </row>
    <row r="26" spans="1:38" ht="25.25" customHeight="1">
      <c r="A26" s="16">
        <v>17</v>
      </c>
      <c r="B26" s="17" t="s">
        <v>13</v>
      </c>
      <c r="C26" s="17" t="s">
        <v>124</v>
      </c>
      <c r="D26" s="15">
        <v>258488</v>
      </c>
      <c r="E26" s="15">
        <v>287119</v>
      </c>
      <c r="F26" s="15">
        <v>307951</v>
      </c>
      <c r="G26" s="15">
        <v>332584</v>
      </c>
      <c r="H26" s="15">
        <v>382231</v>
      </c>
      <c r="I26" s="15">
        <v>402069</v>
      </c>
      <c r="J26" s="15">
        <v>418783</v>
      </c>
      <c r="K26" s="15">
        <v>434411</v>
      </c>
      <c r="L26" s="15">
        <v>438549</v>
      </c>
      <c r="M26" s="15">
        <v>454707</v>
      </c>
      <c r="N26" s="15">
        <v>484652</v>
      </c>
      <c r="O26" s="15">
        <v>518105</v>
      </c>
      <c r="P26" s="15">
        <v>538320</v>
      </c>
      <c r="Q26" s="15">
        <v>531118</v>
      </c>
      <c r="R26" s="15">
        <v>534531</v>
      </c>
      <c r="S26" s="15">
        <v>536635</v>
      </c>
      <c r="T26" s="15">
        <v>542795</v>
      </c>
      <c r="U26" s="15">
        <v>557808</v>
      </c>
      <c r="V26" s="15">
        <v>549037</v>
      </c>
      <c r="W26" s="15">
        <v>551418</v>
      </c>
      <c r="X26" s="15">
        <v>572921</v>
      </c>
      <c r="Y26" s="15">
        <v>574227</v>
      </c>
      <c r="Z26" s="15">
        <v>571182</v>
      </c>
      <c r="AA26" s="15">
        <v>571720</v>
      </c>
      <c r="AB26" s="15">
        <v>578769</v>
      </c>
      <c r="AC26" s="15">
        <v>577117</v>
      </c>
      <c r="AD26" s="15">
        <v>565564</v>
      </c>
      <c r="AE26" s="15">
        <v>557834</v>
      </c>
      <c r="AF26" s="15">
        <v>549350</v>
      </c>
      <c r="AG26" s="15">
        <v>570248</v>
      </c>
      <c r="AH26" s="15">
        <v>565898</v>
      </c>
      <c r="AI26" s="15">
        <v>563977</v>
      </c>
      <c r="AJ26" s="15">
        <v>562875</v>
      </c>
      <c r="AK26" s="15">
        <v>588389</v>
      </c>
      <c r="AL26" s="15">
        <v>591359</v>
      </c>
    </row>
    <row r="27" spans="1:38" ht="14.15" customHeight="1">
      <c r="A27" s="16">
        <v>18</v>
      </c>
      <c r="B27" s="17" t="s">
        <v>14</v>
      </c>
      <c r="C27" s="17" t="s">
        <v>124</v>
      </c>
      <c r="D27" s="15">
        <v>0</v>
      </c>
      <c r="E27" s="15">
        <v>0</v>
      </c>
      <c r="F27" s="15">
        <v>0</v>
      </c>
      <c r="G27" s="15">
        <v>0</v>
      </c>
      <c r="H27" s="15">
        <v>0</v>
      </c>
      <c r="I27" s="15">
        <v>767</v>
      </c>
      <c r="J27" s="15">
        <v>4802</v>
      </c>
      <c r="K27" s="15">
        <v>20240</v>
      </c>
      <c r="L27" s="15">
        <v>37560</v>
      </c>
      <c r="M27" s="15">
        <v>41730</v>
      </c>
      <c r="N27" s="15">
        <v>44584</v>
      </c>
      <c r="O27" s="15">
        <v>37432</v>
      </c>
      <c r="P27" s="15">
        <v>29298</v>
      </c>
      <c r="Q27" s="15">
        <v>20587</v>
      </c>
      <c r="R27" s="15">
        <v>21642</v>
      </c>
      <c r="S27" s="15">
        <v>23303</v>
      </c>
      <c r="T27" s="15">
        <v>50320</v>
      </c>
      <c r="U27" s="15">
        <v>138850</v>
      </c>
      <c r="V27" s="15">
        <v>246190</v>
      </c>
      <c r="W27" s="15">
        <v>357687</v>
      </c>
      <c r="X27" s="15">
        <v>446928</v>
      </c>
      <c r="Y27" s="15">
        <v>503605</v>
      </c>
      <c r="Z27" s="15">
        <v>626008</v>
      </c>
      <c r="AA27" s="15">
        <v>706227</v>
      </c>
      <c r="AB27" s="15">
        <v>683876</v>
      </c>
      <c r="AC27" s="15">
        <v>682182</v>
      </c>
      <c r="AD27" s="15">
        <v>705597</v>
      </c>
      <c r="AE27" s="15">
        <v>843332</v>
      </c>
      <c r="AF27" s="15">
        <v>820522</v>
      </c>
      <c r="AG27" s="15">
        <v>1090847</v>
      </c>
      <c r="AH27" s="15">
        <v>1243276</v>
      </c>
      <c r="AI27" s="15">
        <v>1336635</v>
      </c>
      <c r="AJ27" s="15">
        <v>1373074</v>
      </c>
      <c r="AK27" s="15">
        <v>1380446</v>
      </c>
      <c r="AL27" s="15">
        <v>1482604</v>
      </c>
    </row>
    <row r="28" spans="1:38" ht="14.15" customHeight="1">
      <c r="A28" s="31">
        <v>19</v>
      </c>
      <c r="B28" s="33" t="s">
        <v>15</v>
      </c>
      <c r="C28" s="33" t="s">
        <v>124</v>
      </c>
      <c r="D28" s="32">
        <v>186682</v>
      </c>
      <c r="E28" s="32">
        <v>184951</v>
      </c>
      <c r="F28" s="32">
        <v>221467</v>
      </c>
      <c r="G28" s="32">
        <v>246126</v>
      </c>
      <c r="H28" s="32">
        <v>294354</v>
      </c>
      <c r="I28" s="32">
        <v>351403</v>
      </c>
      <c r="J28" s="32">
        <v>502698</v>
      </c>
      <c r="K28" s="32">
        <v>360457</v>
      </c>
      <c r="L28" s="32">
        <v>325871</v>
      </c>
      <c r="M28" s="32">
        <v>299333</v>
      </c>
      <c r="N28" s="32">
        <v>417731</v>
      </c>
      <c r="O28" s="32">
        <v>432608</v>
      </c>
      <c r="P28" s="32">
        <v>471582</v>
      </c>
      <c r="Q28" s="32">
        <v>506109</v>
      </c>
      <c r="R28" s="32">
        <v>523358</v>
      </c>
      <c r="S28" s="32">
        <v>540444</v>
      </c>
      <c r="T28" s="32">
        <v>590303</v>
      </c>
      <c r="U28" s="32">
        <v>708612</v>
      </c>
      <c r="V28" s="32">
        <v>730250</v>
      </c>
      <c r="W28" s="32">
        <v>812854</v>
      </c>
      <c r="X28" s="32">
        <v>946087</v>
      </c>
      <c r="Y28" s="32">
        <v>1002537</v>
      </c>
      <c r="Z28" s="32">
        <v>1052257</v>
      </c>
      <c r="AA28" s="32">
        <v>1161058</v>
      </c>
      <c r="AB28" s="32">
        <v>1173199</v>
      </c>
      <c r="AC28" s="32">
        <v>1195187</v>
      </c>
      <c r="AD28" s="32">
        <v>1373318</v>
      </c>
      <c r="AE28" s="32">
        <v>1494095</v>
      </c>
      <c r="AF28" s="32">
        <v>1410852</v>
      </c>
      <c r="AG28" s="32">
        <v>1390026</v>
      </c>
      <c r="AH28" s="32">
        <v>1453476</v>
      </c>
      <c r="AI28" s="32">
        <v>1790490</v>
      </c>
      <c r="AJ28" s="32">
        <v>1685067</v>
      </c>
      <c r="AK28" s="32">
        <v>1731044</v>
      </c>
      <c r="AL28" s="32">
        <v>1807857</v>
      </c>
    </row>
    <row r="29" spans="1:38" ht="14.15" customHeight="1" thickBot="1">
      <c r="A29" s="82">
        <v>20</v>
      </c>
      <c r="B29" s="80" t="s">
        <v>116</v>
      </c>
      <c r="C29" s="80" t="s">
        <v>124</v>
      </c>
      <c r="D29" s="83">
        <v>196322</v>
      </c>
      <c r="E29" s="83">
        <v>211683</v>
      </c>
      <c r="F29" s="83">
        <v>224798</v>
      </c>
      <c r="G29" s="83">
        <v>227599</v>
      </c>
      <c r="H29" s="83">
        <v>228237</v>
      </c>
      <c r="I29" s="83">
        <v>243136</v>
      </c>
      <c r="J29" s="83">
        <v>253216</v>
      </c>
      <c r="K29" s="83">
        <v>255945</v>
      </c>
      <c r="L29" s="83">
        <v>255222</v>
      </c>
      <c r="M29" s="83">
        <v>276264</v>
      </c>
      <c r="N29" s="83">
        <v>302860</v>
      </c>
      <c r="O29" s="83">
        <v>312304</v>
      </c>
      <c r="P29" s="83">
        <v>322504</v>
      </c>
      <c r="Q29" s="83">
        <v>338233</v>
      </c>
      <c r="R29" s="83">
        <v>365831</v>
      </c>
      <c r="S29" s="83">
        <v>380617</v>
      </c>
      <c r="T29" s="83">
        <v>413520</v>
      </c>
      <c r="U29" s="83">
        <v>403062</v>
      </c>
      <c r="V29" s="83">
        <v>409070</v>
      </c>
      <c r="W29" s="83">
        <v>433425</v>
      </c>
      <c r="X29" s="83">
        <v>466477</v>
      </c>
      <c r="Y29" s="83">
        <v>444053</v>
      </c>
      <c r="Z29" s="83">
        <v>453707</v>
      </c>
      <c r="AA29" s="83">
        <v>493850</v>
      </c>
      <c r="AB29" s="83">
        <v>492946</v>
      </c>
      <c r="AC29" s="83">
        <v>546007</v>
      </c>
      <c r="AD29" s="83">
        <v>542963</v>
      </c>
      <c r="AE29" s="83">
        <v>545492</v>
      </c>
      <c r="AF29" s="83">
        <v>546005</v>
      </c>
      <c r="AG29" s="83">
        <v>569575</v>
      </c>
      <c r="AH29" s="83">
        <v>563769</v>
      </c>
      <c r="AI29" s="83">
        <v>579393</v>
      </c>
      <c r="AJ29" s="83">
        <v>547933</v>
      </c>
      <c r="AK29" s="83">
        <v>557518</v>
      </c>
      <c r="AL29" s="83">
        <v>578758</v>
      </c>
    </row>
    <row r="30" spans="1:38" ht="16" customHeight="1">
      <c r="A30" s="96" t="s">
        <v>16</v>
      </c>
      <c r="B30" s="3" t="s">
        <v>224</v>
      </c>
      <c r="C30" s="3" t="s">
        <v>124</v>
      </c>
      <c r="D30" s="15">
        <f t="shared" ref="D30:AH30" si="0">SUM(D5:D11)</f>
        <v>1836636</v>
      </c>
      <c r="E30" s="15">
        <f t="shared" si="0"/>
        <v>1798646</v>
      </c>
      <c r="F30" s="15">
        <f t="shared" si="0"/>
        <v>1751896</v>
      </c>
      <c r="G30" s="15">
        <f t="shared" si="0"/>
        <v>1697331</v>
      </c>
      <c r="H30" s="15">
        <f t="shared" si="0"/>
        <v>1648594</v>
      </c>
      <c r="I30" s="15">
        <f t="shared" si="0"/>
        <v>1579619</v>
      </c>
      <c r="J30" s="15">
        <f t="shared" si="0"/>
        <v>1552663</v>
      </c>
      <c r="K30" s="15">
        <f t="shared" si="0"/>
        <v>1517696</v>
      </c>
      <c r="L30" s="15">
        <f t="shared" si="0"/>
        <v>1473309</v>
      </c>
      <c r="M30" s="15">
        <f t="shared" si="0"/>
        <v>1433199</v>
      </c>
      <c r="N30" s="15">
        <f t="shared" si="0"/>
        <v>1387381</v>
      </c>
      <c r="O30" s="15">
        <f t="shared" si="0"/>
        <v>1347698</v>
      </c>
      <c r="P30" s="15">
        <f t="shared" si="0"/>
        <v>1342946</v>
      </c>
      <c r="Q30" s="15">
        <f t="shared" si="0"/>
        <v>1345364</v>
      </c>
      <c r="R30" s="15">
        <f t="shared" si="0"/>
        <v>1342541</v>
      </c>
      <c r="S30" s="15">
        <f t="shared" si="0"/>
        <v>1346220</v>
      </c>
      <c r="T30" s="15">
        <f t="shared" si="0"/>
        <v>1372249</v>
      </c>
      <c r="U30" s="15">
        <f t="shared" si="0"/>
        <v>1391113</v>
      </c>
      <c r="V30" s="15">
        <f t="shared" si="0"/>
        <v>1416112</v>
      </c>
      <c r="W30" s="15">
        <f t="shared" si="0"/>
        <v>1451911</v>
      </c>
      <c r="X30" s="15">
        <f t="shared" si="0"/>
        <v>1468116</v>
      </c>
      <c r="Y30" s="15">
        <f t="shared" si="0"/>
        <v>1465804</v>
      </c>
      <c r="Z30" s="15">
        <f t="shared" si="0"/>
        <v>1479752</v>
      </c>
      <c r="AA30" s="15">
        <f t="shared" si="0"/>
        <v>1496853</v>
      </c>
      <c r="AB30" s="15">
        <f t="shared" si="0"/>
        <v>1503096</v>
      </c>
      <c r="AC30" s="15">
        <f t="shared" si="0"/>
        <v>1505386</v>
      </c>
      <c r="AD30" s="15">
        <f t="shared" si="0"/>
        <v>1494156</v>
      </c>
      <c r="AE30" s="15">
        <f t="shared" si="0"/>
        <v>1476225</v>
      </c>
      <c r="AF30" s="15">
        <f t="shared" si="0"/>
        <v>1459746</v>
      </c>
      <c r="AG30" s="15">
        <f t="shared" si="0"/>
        <v>1438425</v>
      </c>
      <c r="AH30" s="15">
        <f t="shared" si="0"/>
        <v>1422698</v>
      </c>
      <c r="AI30" s="15">
        <f>SUM(AI5:AI11)</f>
        <v>1402800</v>
      </c>
      <c r="AJ30" s="15">
        <f>SUM(AJ5:AJ11)</f>
        <v>1389780</v>
      </c>
      <c r="AK30" s="15">
        <f>SUM(AK5:AK11)</f>
        <v>1376425</v>
      </c>
      <c r="AL30" s="15">
        <f>SUM(AL5:AL11)</f>
        <v>1366908</v>
      </c>
    </row>
    <row r="31" spans="1:38" ht="16" customHeight="1">
      <c r="A31" s="96" t="s">
        <v>17</v>
      </c>
      <c r="B31" s="3" t="s">
        <v>225</v>
      </c>
      <c r="C31" s="3" t="s">
        <v>124</v>
      </c>
      <c r="D31" s="15">
        <f>SUM(D12:D17)</f>
        <v>2077649</v>
      </c>
      <c r="E31" s="15">
        <f>SUM(E12:E17)</f>
        <v>2090159</v>
      </c>
      <c r="F31" s="15">
        <f t="shared" ref="F31:AH31" si="1">SUM(F12:F17)</f>
        <v>2080590</v>
      </c>
      <c r="G31" s="15">
        <f t="shared" si="1"/>
        <v>2064664</v>
      </c>
      <c r="H31" s="15">
        <f t="shared" si="1"/>
        <v>2046525</v>
      </c>
      <c r="I31" s="15">
        <f t="shared" si="1"/>
        <v>2005992</v>
      </c>
      <c r="J31" s="15">
        <f t="shared" si="1"/>
        <v>1984035</v>
      </c>
      <c r="K31" s="15">
        <f t="shared" si="1"/>
        <v>1957643</v>
      </c>
      <c r="L31" s="15">
        <f t="shared" si="1"/>
        <v>1920389</v>
      </c>
      <c r="M31" s="15">
        <f t="shared" si="1"/>
        <v>1879507</v>
      </c>
      <c r="N31" s="15">
        <f t="shared" si="1"/>
        <v>1848583</v>
      </c>
      <c r="O31" s="15">
        <f t="shared" si="1"/>
        <v>1840554</v>
      </c>
      <c r="P31" s="15">
        <f t="shared" si="1"/>
        <v>1831265</v>
      </c>
      <c r="Q31" s="15">
        <f t="shared" si="1"/>
        <v>1814404</v>
      </c>
      <c r="R31" s="15">
        <f t="shared" si="1"/>
        <v>1802824</v>
      </c>
      <c r="S31" s="15">
        <f t="shared" si="1"/>
        <v>1825704</v>
      </c>
      <c r="T31" s="15">
        <f t="shared" si="1"/>
        <v>1874182</v>
      </c>
      <c r="U31" s="15">
        <f t="shared" si="1"/>
        <v>1856646</v>
      </c>
      <c r="V31" s="15">
        <f t="shared" si="1"/>
        <v>1871116</v>
      </c>
      <c r="W31" s="15">
        <f t="shared" si="1"/>
        <v>1871032</v>
      </c>
      <c r="X31" s="15">
        <f t="shared" si="1"/>
        <v>1813684</v>
      </c>
      <c r="Y31" s="15">
        <f t="shared" si="1"/>
        <v>1709484</v>
      </c>
      <c r="Z31" s="15">
        <f t="shared" si="1"/>
        <v>1650833</v>
      </c>
      <c r="AA31" s="15">
        <f t="shared" si="1"/>
        <v>1601680</v>
      </c>
      <c r="AB31" s="15">
        <f t="shared" si="1"/>
        <v>1537998</v>
      </c>
      <c r="AC31" s="15">
        <f t="shared" si="1"/>
        <v>1527826</v>
      </c>
      <c r="AD31" s="15">
        <f t="shared" si="1"/>
        <v>1508380</v>
      </c>
      <c r="AE31" s="15">
        <f t="shared" si="1"/>
        <v>1494572</v>
      </c>
      <c r="AF31" s="15">
        <f t="shared" si="1"/>
        <v>1492695</v>
      </c>
      <c r="AG31" s="15">
        <f t="shared" si="1"/>
        <v>1491319</v>
      </c>
      <c r="AH31" s="15">
        <f t="shared" si="1"/>
        <v>1452484</v>
      </c>
      <c r="AI31" s="15">
        <f>SUM(AI12:AI17)</f>
        <v>1402311</v>
      </c>
      <c r="AJ31" s="15">
        <f>SUM(AJ12:AJ17)</f>
        <v>1439650</v>
      </c>
      <c r="AK31" s="15">
        <f>SUM(AK12:AK17)</f>
        <v>1436492</v>
      </c>
      <c r="AL31" s="15">
        <f>SUM(AL12:AL17)</f>
        <v>1417088</v>
      </c>
    </row>
    <row r="32" spans="1:38" ht="16" customHeight="1">
      <c r="A32" s="96" t="s">
        <v>18</v>
      </c>
      <c r="B32" s="3" t="s">
        <v>226</v>
      </c>
      <c r="C32" s="3" t="s">
        <v>124</v>
      </c>
      <c r="D32" s="15">
        <f t="shared" ref="D32:AH32" si="2">SUM(D18:D27)</f>
        <v>719791</v>
      </c>
      <c r="E32" s="15">
        <f t="shared" si="2"/>
        <v>818720</v>
      </c>
      <c r="F32" s="15">
        <f t="shared" si="2"/>
        <v>904445</v>
      </c>
      <c r="G32" s="15">
        <f t="shared" si="2"/>
        <v>978540</v>
      </c>
      <c r="H32" s="15">
        <f t="shared" si="2"/>
        <v>1103335</v>
      </c>
      <c r="I32" s="15">
        <f t="shared" si="2"/>
        <v>1253840</v>
      </c>
      <c r="J32" s="15">
        <f t="shared" si="2"/>
        <v>1363633</v>
      </c>
      <c r="K32" s="15">
        <f t="shared" si="2"/>
        <v>1473966</v>
      </c>
      <c r="L32" s="15">
        <f t="shared" si="2"/>
        <v>1552474</v>
      </c>
      <c r="M32" s="15">
        <f t="shared" si="2"/>
        <v>1639798</v>
      </c>
      <c r="N32" s="15">
        <f t="shared" si="2"/>
        <v>1733779</v>
      </c>
      <c r="O32" s="15">
        <f t="shared" si="2"/>
        <v>1823139</v>
      </c>
      <c r="P32" s="15">
        <f t="shared" si="2"/>
        <v>1905737</v>
      </c>
      <c r="Q32" s="15">
        <f t="shared" si="2"/>
        <v>1955530</v>
      </c>
      <c r="R32" s="15">
        <f t="shared" si="2"/>
        <v>2027488</v>
      </c>
      <c r="S32" s="15">
        <f t="shared" si="2"/>
        <v>2112362</v>
      </c>
      <c r="T32" s="15">
        <f t="shared" si="2"/>
        <v>2328946</v>
      </c>
      <c r="U32" s="15">
        <f t="shared" si="2"/>
        <v>2636195</v>
      </c>
      <c r="V32" s="15">
        <f t="shared" si="2"/>
        <v>2951719</v>
      </c>
      <c r="W32" s="15">
        <f t="shared" si="2"/>
        <v>3255088</v>
      </c>
      <c r="X32" s="15">
        <f t="shared" si="2"/>
        <v>3524652</v>
      </c>
      <c r="Y32" s="15">
        <f t="shared" si="2"/>
        <v>3829758</v>
      </c>
      <c r="Z32" s="15">
        <f t="shared" si="2"/>
        <v>4149040</v>
      </c>
      <c r="AA32" s="15">
        <f t="shared" si="2"/>
        <v>4430429</v>
      </c>
      <c r="AB32" s="15">
        <f t="shared" si="2"/>
        <v>4642063</v>
      </c>
      <c r="AC32" s="15">
        <f t="shared" si="2"/>
        <v>4833385</v>
      </c>
      <c r="AD32" s="15">
        <f t="shared" si="2"/>
        <v>5048111</v>
      </c>
      <c r="AE32" s="15">
        <f t="shared" si="2"/>
        <v>5390441</v>
      </c>
      <c r="AF32" s="15">
        <f t="shared" si="2"/>
        <v>5506947</v>
      </c>
      <c r="AG32" s="15">
        <f t="shared" si="2"/>
        <v>5941452</v>
      </c>
      <c r="AH32" s="15">
        <f t="shared" si="2"/>
        <v>6346472</v>
      </c>
      <c r="AI32" s="15">
        <f>SUM(AI18:AI27)</f>
        <v>6619131</v>
      </c>
      <c r="AJ32" s="15">
        <f>SUM(AJ18:AJ27)</f>
        <v>6817978</v>
      </c>
      <c r="AK32" s="15">
        <f>SUM(AK18:AK27)</f>
        <v>7039481</v>
      </c>
      <c r="AL32" s="15">
        <f>SUM(AL18:AL27)</f>
        <v>7334387</v>
      </c>
    </row>
    <row r="33" spans="1:38" ht="16" customHeight="1" thickBot="1">
      <c r="A33" s="97" t="s">
        <v>19</v>
      </c>
      <c r="B33" s="84" t="s">
        <v>227</v>
      </c>
      <c r="C33" s="84" t="s">
        <v>124</v>
      </c>
      <c r="D33" s="83">
        <f t="shared" ref="D33:AH33" si="3">SUM(D28:D29)</f>
        <v>383004</v>
      </c>
      <c r="E33" s="83">
        <f t="shared" si="3"/>
        <v>396634</v>
      </c>
      <c r="F33" s="83">
        <f t="shared" si="3"/>
        <v>446265</v>
      </c>
      <c r="G33" s="83">
        <f t="shared" si="3"/>
        <v>473725</v>
      </c>
      <c r="H33" s="83">
        <f t="shared" si="3"/>
        <v>522591</v>
      </c>
      <c r="I33" s="83">
        <f t="shared" si="3"/>
        <v>594539</v>
      </c>
      <c r="J33" s="83">
        <f t="shared" si="3"/>
        <v>755914</v>
      </c>
      <c r="K33" s="83">
        <f t="shared" si="3"/>
        <v>616402</v>
      </c>
      <c r="L33" s="83">
        <f t="shared" si="3"/>
        <v>581093</v>
      </c>
      <c r="M33" s="83">
        <f t="shared" si="3"/>
        <v>575597</v>
      </c>
      <c r="N33" s="83">
        <f t="shared" si="3"/>
        <v>720591</v>
      </c>
      <c r="O33" s="83">
        <f t="shared" si="3"/>
        <v>744912</v>
      </c>
      <c r="P33" s="83">
        <f t="shared" si="3"/>
        <v>794086</v>
      </c>
      <c r="Q33" s="83">
        <f t="shared" si="3"/>
        <v>844342</v>
      </c>
      <c r="R33" s="83">
        <f t="shared" si="3"/>
        <v>889189</v>
      </c>
      <c r="S33" s="83">
        <f t="shared" si="3"/>
        <v>921061</v>
      </c>
      <c r="T33" s="83">
        <f t="shared" si="3"/>
        <v>1003823</v>
      </c>
      <c r="U33" s="83">
        <f t="shared" si="3"/>
        <v>1111674</v>
      </c>
      <c r="V33" s="83">
        <f t="shared" si="3"/>
        <v>1139320</v>
      </c>
      <c r="W33" s="83">
        <f t="shared" si="3"/>
        <v>1246279</v>
      </c>
      <c r="X33" s="83">
        <f t="shared" si="3"/>
        <v>1412564</v>
      </c>
      <c r="Y33" s="83">
        <f t="shared" si="3"/>
        <v>1446590</v>
      </c>
      <c r="Z33" s="83">
        <f t="shared" si="3"/>
        <v>1505964</v>
      </c>
      <c r="AA33" s="83">
        <f t="shared" si="3"/>
        <v>1654908</v>
      </c>
      <c r="AB33" s="83">
        <f t="shared" si="3"/>
        <v>1666145</v>
      </c>
      <c r="AC33" s="83">
        <f t="shared" si="3"/>
        <v>1741194</v>
      </c>
      <c r="AD33" s="83">
        <f t="shared" si="3"/>
        <v>1916281</v>
      </c>
      <c r="AE33" s="83">
        <f t="shared" si="3"/>
        <v>2039587</v>
      </c>
      <c r="AF33" s="83">
        <f t="shared" si="3"/>
        <v>1956857</v>
      </c>
      <c r="AG33" s="83">
        <f t="shared" si="3"/>
        <v>1959601</v>
      </c>
      <c r="AH33" s="83">
        <f t="shared" si="3"/>
        <v>2017245</v>
      </c>
      <c r="AI33" s="83">
        <f>SUM(AI28:AI29)</f>
        <v>2369883</v>
      </c>
      <c r="AJ33" s="83">
        <f>SUM(AJ28:AJ29)</f>
        <v>2233000</v>
      </c>
      <c r="AK33" s="83">
        <f>SUM(AK28:AK29)</f>
        <v>2288562</v>
      </c>
      <c r="AL33" s="83">
        <f>SUM(AL28:AL29)</f>
        <v>2386615</v>
      </c>
    </row>
    <row r="34" spans="1:38" ht="16" customHeight="1">
      <c r="A34" s="96" t="s">
        <v>20</v>
      </c>
      <c r="B34" s="3" t="s">
        <v>229</v>
      </c>
      <c r="C34" s="3" t="s">
        <v>124</v>
      </c>
      <c r="D34" s="15">
        <f t="shared" ref="D34:AK34" si="4">SUM(D30:D33)</f>
        <v>5017080</v>
      </c>
      <c r="E34" s="15">
        <f t="shared" si="4"/>
        <v>5104159</v>
      </c>
      <c r="F34" s="15">
        <f t="shared" si="4"/>
        <v>5183196</v>
      </c>
      <c r="G34" s="15">
        <f t="shared" si="4"/>
        <v>5214260</v>
      </c>
      <c r="H34" s="15">
        <f t="shared" si="4"/>
        <v>5321045</v>
      </c>
      <c r="I34" s="15">
        <f t="shared" si="4"/>
        <v>5433990</v>
      </c>
      <c r="J34" s="15">
        <f t="shared" si="4"/>
        <v>5656245</v>
      </c>
      <c r="K34" s="15">
        <f t="shared" si="4"/>
        <v>5565707</v>
      </c>
      <c r="L34" s="15">
        <f t="shared" si="4"/>
        <v>5527265</v>
      </c>
      <c r="M34" s="15">
        <f t="shared" si="4"/>
        <v>5528101</v>
      </c>
      <c r="N34" s="15">
        <f t="shared" si="4"/>
        <v>5690334</v>
      </c>
      <c r="O34" s="15">
        <f t="shared" si="4"/>
        <v>5756303</v>
      </c>
      <c r="P34" s="15">
        <f t="shared" si="4"/>
        <v>5874034</v>
      </c>
      <c r="Q34" s="15">
        <f t="shared" si="4"/>
        <v>5959640</v>
      </c>
      <c r="R34" s="15">
        <f t="shared" si="4"/>
        <v>6062042</v>
      </c>
      <c r="S34" s="15">
        <f t="shared" si="4"/>
        <v>6205347</v>
      </c>
      <c r="T34" s="15">
        <f t="shared" si="4"/>
        <v>6579200</v>
      </c>
      <c r="U34" s="15">
        <f t="shared" si="4"/>
        <v>6995628</v>
      </c>
      <c r="V34" s="15">
        <f t="shared" si="4"/>
        <v>7378267</v>
      </c>
      <c r="W34" s="15">
        <f t="shared" si="4"/>
        <v>7824310</v>
      </c>
      <c r="X34" s="15">
        <f t="shared" si="4"/>
        <v>8219016</v>
      </c>
      <c r="Y34" s="15">
        <f t="shared" si="4"/>
        <v>8451636</v>
      </c>
      <c r="Z34" s="15">
        <f t="shared" si="4"/>
        <v>8785589</v>
      </c>
      <c r="AA34" s="15">
        <f t="shared" si="4"/>
        <v>9183870</v>
      </c>
      <c r="AB34" s="15">
        <f t="shared" si="4"/>
        <v>9349302</v>
      </c>
      <c r="AC34" s="15">
        <f t="shared" si="4"/>
        <v>9607791</v>
      </c>
      <c r="AD34" s="15">
        <f t="shared" si="4"/>
        <v>9966928</v>
      </c>
      <c r="AE34" s="15">
        <f t="shared" si="4"/>
        <v>10400825</v>
      </c>
      <c r="AF34" s="15">
        <f t="shared" si="4"/>
        <v>10416245</v>
      </c>
      <c r="AG34" s="15">
        <f t="shared" si="4"/>
        <v>10830797</v>
      </c>
      <c r="AH34" s="15">
        <f t="shared" si="4"/>
        <v>11238899</v>
      </c>
      <c r="AI34" s="15">
        <f t="shared" si="4"/>
        <v>11794125</v>
      </c>
      <c r="AJ34" s="15">
        <f t="shared" si="4"/>
        <v>11880408</v>
      </c>
      <c r="AK34" s="15">
        <f t="shared" si="4"/>
        <v>12140960</v>
      </c>
      <c r="AL34" s="15">
        <f t="shared" ref="AL34" si="5">SUM(AL30:AL33)</f>
        <v>12504998</v>
      </c>
    </row>
    <row r="35" spans="1:38" ht="16" customHeight="1" thickBot="1">
      <c r="A35" s="97" t="s">
        <v>215</v>
      </c>
      <c r="B35" s="80" t="s">
        <v>228</v>
      </c>
      <c r="C35" s="80" t="s">
        <v>124</v>
      </c>
      <c r="D35" s="83">
        <f t="shared" ref="D35:AK35" si="6">D34-D29</f>
        <v>4820758</v>
      </c>
      <c r="E35" s="83">
        <f t="shared" si="6"/>
        <v>4892476</v>
      </c>
      <c r="F35" s="83">
        <f t="shared" si="6"/>
        <v>4958398</v>
      </c>
      <c r="G35" s="83">
        <f t="shared" si="6"/>
        <v>4986661</v>
      </c>
      <c r="H35" s="83">
        <f t="shared" si="6"/>
        <v>5092808</v>
      </c>
      <c r="I35" s="83">
        <f t="shared" si="6"/>
        <v>5190854</v>
      </c>
      <c r="J35" s="83">
        <f t="shared" si="6"/>
        <v>5403029</v>
      </c>
      <c r="K35" s="83">
        <f t="shared" si="6"/>
        <v>5309762</v>
      </c>
      <c r="L35" s="83">
        <f t="shared" si="6"/>
        <v>5272043</v>
      </c>
      <c r="M35" s="83">
        <f t="shared" si="6"/>
        <v>5251837</v>
      </c>
      <c r="N35" s="83">
        <f t="shared" si="6"/>
        <v>5387474</v>
      </c>
      <c r="O35" s="83">
        <f t="shared" si="6"/>
        <v>5443999</v>
      </c>
      <c r="P35" s="83">
        <f t="shared" si="6"/>
        <v>5551530</v>
      </c>
      <c r="Q35" s="83">
        <f t="shared" si="6"/>
        <v>5621407</v>
      </c>
      <c r="R35" s="83">
        <f t="shared" si="6"/>
        <v>5696211</v>
      </c>
      <c r="S35" s="83">
        <f t="shared" si="6"/>
        <v>5824730</v>
      </c>
      <c r="T35" s="83">
        <f t="shared" si="6"/>
        <v>6165680</v>
      </c>
      <c r="U35" s="83">
        <f t="shared" si="6"/>
        <v>6592566</v>
      </c>
      <c r="V35" s="83">
        <f t="shared" si="6"/>
        <v>6969197</v>
      </c>
      <c r="W35" s="83">
        <f t="shared" si="6"/>
        <v>7390885</v>
      </c>
      <c r="X35" s="83">
        <f t="shared" si="6"/>
        <v>7752539</v>
      </c>
      <c r="Y35" s="83">
        <f t="shared" si="6"/>
        <v>8007583</v>
      </c>
      <c r="Z35" s="83">
        <f t="shared" si="6"/>
        <v>8331882</v>
      </c>
      <c r="AA35" s="83">
        <f t="shared" si="6"/>
        <v>8690020</v>
      </c>
      <c r="AB35" s="83">
        <f t="shared" si="6"/>
        <v>8856356</v>
      </c>
      <c r="AC35" s="83">
        <f t="shared" si="6"/>
        <v>9061784</v>
      </c>
      <c r="AD35" s="83">
        <f t="shared" si="6"/>
        <v>9423965</v>
      </c>
      <c r="AE35" s="83">
        <f t="shared" si="6"/>
        <v>9855333</v>
      </c>
      <c r="AF35" s="83">
        <f t="shared" si="6"/>
        <v>9870240</v>
      </c>
      <c r="AG35" s="83">
        <f t="shared" si="6"/>
        <v>10261222</v>
      </c>
      <c r="AH35" s="83">
        <f t="shared" si="6"/>
        <v>10675130</v>
      </c>
      <c r="AI35" s="83">
        <f t="shared" si="6"/>
        <v>11214732</v>
      </c>
      <c r="AJ35" s="83">
        <f t="shared" si="6"/>
        <v>11332475</v>
      </c>
      <c r="AK35" s="83">
        <f t="shared" si="6"/>
        <v>11583442</v>
      </c>
      <c r="AL35" s="83">
        <f t="shared" ref="AL35" si="7">AL34-AL29</f>
        <v>11926240</v>
      </c>
    </row>
    <row r="36" spans="1:38">
      <c r="Q36" s="15"/>
    </row>
    <row r="39" spans="1:38">
      <c r="Z39" s="15"/>
      <c r="AA39" s="15"/>
      <c r="AB39" s="15"/>
    </row>
    <row r="40" spans="1:38">
      <c r="Z40" s="15"/>
      <c r="AA40" s="15"/>
      <c r="AB40" s="15"/>
    </row>
    <row r="41" spans="1:38">
      <c r="AD41" s="44"/>
    </row>
    <row r="42" spans="1:38">
      <c r="AD42" s="45">
        <v>3.5999999999999998E-6</v>
      </c>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40" orientation="landscape" r:id="rId1"/>
  <headerFooter alignWithMargins="0"/>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0481" r:id="rId5" name="Button 1">
              <controlPr defaultSize="0" print="0" autoFill="0" autoPict="0" macro="[0]!Change_Unit">
                <anchor moveWithCells="1" sizeWithCells="1">
                  <from>
                    <xdr:col>4</xdr:col>
                    <xdr:colOff>304800</xdr:colOff>
                    <xdr:row>0</xdr:row>
                    <xdr:rowOff>25400</xdr:rowOff>
                  </from>
                  <to>
                    <xdr:col>6</xdr:col>
                    <xdr:colOff>508000</xdr:colOff>
                    <xdr:row>2</xdr:row>
                    <xdr:rowOff>107950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7">
    <pageSetUpPr fitToPage="1"/>
  </sheetPr>
  <dimension ref="A1:AL40"/>
  <sheetViews>
    <sheetView zoomScaleNormal="100" workbookViewId="0">
      <selection activeCell="D5" sqref="D5:AL29"/>
    </sheetView>
  </sheetViews>
  <sheetFormatPr baseColWidth="10" defaultColWidth="11.453125" defaultRowHeight="11.5"/>
  <cols>
    <col min="1" max="1" width="5.1796875" style="3" customWidth="1"/>
    <col min="2" max="2" width="35" style="3" customWidth="1"/>
    <col min="3" max="3" width="6" style="3" bestFit="1" customWidth="1"/>
    <col min="4" max="11" width="8.453125" style="3" bestFit="1" customWidth="1"/>
    <col min="12" max="12" width="8.453125" style="3" customWidth="1"/>
    <col min="13" max="14" width="8.453125" style="3" bestFit="1" customWidth="1"/>
    <col min="15" max="15" width="8.453125" style="3" customWidth="1"/>
    <col min="16" max="16" width="8.453125" style="3" bestFit="1" customWidth="1"/>
    <col min="17" max="17" width="8.453125" style="3" customWidth="1"/>
    <col min="18" max="32" width="8.453125" style="3" bestFit="1" customWidth="1"/>
    <col min="33" max="38" width="9.453125" style="3" bestFit="1" customWidth="1"/>
    <col min="39" max="16384" width="11.453125" style="3"/>
  </cols>
  <sheetData>
    <row r="1" spans="1:38" ht="18.75" customHeight="1">
      <c r="A1" s="35" t="str">
        <f>'1'!A1</f>
        <v>Schweizerische Holzenergiestatistik EJ 2024</v>
      </c>
    </row>
    <row r="2" spans="1:38" ht="18.75" customHeight="1">
      <c r="A2" s="34" t="str">
        <f>CONCATENATE(Übersicht!B18,": ",Übersicht!C18)</f>
        <v>Tabelle 5.4: Nutzenergie thermisch, witterungsbereinigt</v>
      </c>
    </row>
    <row r="3" spans="1:38" ht="18.75" customHeight="1">
      <c r="A3" s="38"/>
    </row>
    <row r="4" spans="1:38" ht="18.75" customHeight="1">
      <c r="A4" s="24" t="s">
        <v>0</v>
      </c>
      <c r="B4" s="24" t="s">
        <v>1</v>
      </c>
      <c r="C4" s="24" t="s">
        <v>129</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c r="AL4" s="24">
        <v>2024</v>
      </c>
    </row>
    <row r="5" spans="1:38" ht="14.15" customHeight="1">
      <c r="A5" s="16">
        <v>1</v>
      </c>
      <c r="B5" s="17" t="s">
        <v>2</v>
      </c>
      <c r="C5" s="17" t="s">
        <v>124</v>
      </c>
      <c r="D5" s="15">
        <v>0</v>
      </c>
      <c r="E5" s="15">
        <v>0</v>
      </c>
      <c r="F5" s="15">
        <v>0</v>
      </c>
      <c r="G5" s="15">
        <v>0</v>
      </c>
      <c r="H5" s="15">
        <v>0</v>
      </c>
      <c r="I5" s="15">
        <v>0</v>
      </c>
      <c r="J5" s="15">
        <v>0</v>
      </c>
      <c r="K5" s="15">
        <v>0</v>
      </c>
      <c r="L5" s="15">
        <v>0</v>
      </c>
      <c r="M5" s="15">
        <v>0</v>
      </c>
      <c r="N5" s="15">
        <v>0</v>
      </c>
      <c r="O5" s="15">
        <v>0</v>
      </c>
      <c r="P5" s="15">
        <v>0</v>
      </c>
      <c r="Q5" s="15">
        <v>0</v>
      </c>
      <c r="R5" s="15">
        <v>0</v>
      </c>
      <c r="S5" s="15">
        <v>0</v>
      </c>
      <c r="T5" s="15">
        <v>0</v>
      </c>
      <c r="U5" s="15">
        <v>0</v>
      </c>
      <c r="V5" s="15">
        <v>0</v>
      </c>
      <c r="W5" s="15">
        <v>0</v>
      </c>
      <c r="X5" s="15">
        <v>0</v>
      </c>
      <c r="Y5" s="15">
        <v>0</v>
      </c>
      <c r="Z5" s="15">
        <v>0</v>
      </c>
      <c r="AA5" s="15">
        <v>0</v>
      </c>
      <c r="AB5" s="15">
        <v>0</v>
      </c>
      <c r="AC5" s="15">
        <v>0</v>
      </c>
      <c r="AD5" s="15">
        <v>0</v>
      </c>
      <c r="AE5" s="15">
        <v>0</v>
      </c>
      <c r="AF5" s="15">
        <v>0</v>
      </c>
      <c r="AG5" s="15">
        <v>0</v>
      </c>
      <c r="AH5" s="15">
        <v>0</v>
      </c>
      <c r="AI5" s="15">
        <v>0</v>
      </c>
      <c r="AJ5" s="15">
        <v>0</v>
      </c>
      <c r="AK5" s="15">
        <v>0</v>
      </c>
      <c r="AL5" s="15">
        <v>0</v>
      </c>
    </row>
    <row r="6" spans="1:38" ht="14.15" customHeight="1">
      <c r="A6" s="16">
        <v>2</v>
      </c>
      <c r="B6" s="17" t="s">
        <v>3</v>
      </c>
      <c r="C6" s="17" t="s">
        <v>124</v>
      </c>
      <c r="D6" s="15">
        <v>29964</v>
      </c>
      <c r="E6" s="15">
        <v>37183</v>
      </c>
      <c r="F6" s="15">
        <v>43963</v>
      </c>
      <c r="G6" s="15">
        <v>49826</v>
      </c>
      <c r="H6" s="15">
        <v>55179</v>
      </c>
      <c r="I6" s="15">
        <v>60753</v>
      </c>
      <c r="J6" s="15">
        <v>67558</v>
      </c>
      <c r="K6" s="15">
        <v>74430</v>
      </c>
      <c r="L6" s="15">
        <v>81312</v>
      </c>
      <c r="M6" s="15">
        <v>87176</v>
      </c>
      <c r="N6" s="15">
        <v>92605</v>
      </c>
      <c r="O6" s="15">
        <v>95878</v>
      </c>
      <c r="P6" s="15">
        <v>98896</v>
      </c>
      <c r="Q6" s="15">
        <v>101355</v>
      </c>
      <c r="R6" s="15">
        <v>103460</v>
      </c>
      <c r="S6" s="15">
        <v>105393</v>
      </c>
      <c r="T6" s="15">
        <v>111395</v>
      </c>
      <c r="U6" s="15">
        <v>116758</v>
      </c>
      <c r="V6" s="15">
        <v>122646</v>
      </c>
      <c r="W6" s="15">
        <v>128656</v>
      </c>
      <c r="X6" s="15">
        <v>128629</v>
      </c>
      <c r="Y6" s="15">
        <v>126168</v>
      </c>
      <c r="Z6" s="15">
        <v>124118</v>
      </c>
      <c r="AA6" s="15">
        <v>122959</v>
      </c>
      <c r="AB6" s="15">
        <v>120419</v>
      </c>
      <c r="AC6" s="15">
        <v>116021</v>
      </c>
      <c r="AD6" s="15">
        <v>110025</v>
      </c>
      <c r="AE6" s="15">
        <v>104038</v>
      </c>
      <c r="AF6" s="15">
        <v>98019</v>
      </c>
      <c r="AG6" s="15">
        <v>93061</v>
      </c>
      <c r="AH6" s="15">
        <v>88349</v>
      </c>
      <c r="AI6" s="15">
        <v>84436</v>
      </c>
      <c r="AJ6" s="15">
        <v>80805</v>
      </c>
      <c r="AK6" s="15">
        <v>77093</v>
      </c>
      <c r="AL6" s="15">
        <v>73012</v>
      </c>
    </row>
    <row r="7" spans="1:38" ht="14.15" customHeight="1">
      <c r="A7" s="16">
        <v>3</v>
      </c>
      <c r="B7" s="17" t="s">
        <v>4</v>
      </c>
      <c r="C7" s="17" t="s">
        <v>124</v>
      </c>
      <c r="D7" s="15">
        <v>165904</v>
      </c>
      <c r="E7" s="15">
        <v>184061</v>
      </c>
      <c r="F7" s="15">
        <v>200862</v>
      </c>
      <c r="G7" s="15">
        <v>213373</v>
      </c>
      <c r="H7" s="15">
        <v>230237</v>
      </c>
      <c r="I7" s="15">
        <v>246456</v>
      </c>
      <c r="J7" s="15">
        <v>261399</v>
      </c>
      <c r="K7" s="15">
        <v>280557</v>
      </c>
      <c r="L7" s="15">
        <v>301506</v>
      </c>
      <c r="M7" s="15">
        <v>316879</v>
      </c>
      <c r="N7" s="15">
        <v>324754</v>
      </c>
      <c r="O7" s="15">
        <v>318597</v>
      </c>
      <c r="P7" s="15">
        <v>332919</v>
      </c>
      <c r="Q7" s="15">
        <v>350400</v>
      </c>
      <c r="R7" s="15">
        <v>365837</v>
      </c>
      <c r="S7" s="15">
        <v>385648</v>
      </c>
      <c r="T7" s="15">
        <v>415972</v>
      </c>
      <c r="U7" s="15">
        <v>443529</v>
      </c>
      <c r="V7" s="15">
        <v>471498</v>
      </c>
      <c r="W7" s="15">
        <v>498531</v>
      </c>
      <c r="X7" s="15">
        <v>514885</v>
      </c>
      <c r="Y7" s="15">
        <v>516401</v>
      </c>
      <c r="Z7" s="15">
        <v>519152</v>
      </c>
      <c r="AA7" s="15">
        <v>526161</v>
      </c>
      <c r="AB7" s="15">
        <v>524967</v>
      </c>
      <c r="AC7" s="15">
        <v>523723</v>
      </c>
      <c r="AD7" s="15">
        <v>521952</v>
      </c>
      <c r="AE7" s="15">
        <v>515810</v>
      </c>
      <c r="AF7" s="15">
        <v>505536</v>
      </c>
      <c r="AG7" s="15">
        <v>491180</v>
      </c>
      <c r="AH7" s="15">
        <v>481230</v>
      </c>
      <c r="AI7" s="15">
        <v>463974</v>
      </c>
      <c r="AJ7" s="15">
        <v>449932</v>
      </c>
      <c r="AK7" s="15">
        <v>435120</v>
      </c>
      <c r="AL7" s="15">
        <v>421448</v>
      </c>
    </row>
    <row r="8" spans="1:38" ht="14.15" customHeight="1">
      <c r="A8" s="16" t="s">
        <v>27</v>
      </c>
      <c r="B8" s="17" t="s">
        <v>5</v>
      </c>
      <c r="C8" s="17" t="s">
        <v>124</v>
      </c>
      <c r="D8" s="15">
        <v>325951</v>
      </c>
      <c r="E8" s="15">
        <v>320300</v>
      </c>
      <c r="F8" s="15">
        <v>313527</v>
      </c>
      <c r="G8" s="15">
        <v>307218</v>
      </c>
      <c r="H8" s="15">
        <v>299518</v>
      </c>
      <c r="I8" s="15">
        <v>270525</v>
      </c>
      <c r="J8" s="15">
        <v>266888</v>
      </c>
      <c r="K8" s="15">
        <v>257055</v>
      </c>
      <c r="L8" s="15">
        <v>236704</v>
      </c>
      <c r="M8" s="15">
        <v>217397</v>
      </c>
      <c r="N8" s="15">
        <v>197653</v>
      </c>
      <c r="O8" s="15">
        <v>163490</v>
      </c>
      <c r="P8" s="15">
        <v>144371</v>
      </c>
      <c r="Q8" s="15">
        <v>131860</v>
      </c>
      <c r="R8" s="15">
        <v>120466</v>
      </c>
      <c r="S8" s="15">
        <v>109390</v>
      </c>
      <c r="T8" s="15">
        <v>99031</v>
      </c>
      <c r="U8" s="15">
        <v>87220</v>
      </c>
      <c r="V8" s="15">
        <v>72955</v>
      </c>
      <c r="W8" s="15">
        <v>61084</v>
      </c>
      <c r="X8" s="15">
        <v>48899</v>
      </c>
      <c r="Y8" s="15">
        <v>43807</v>
      </c>
      <c r="Z8" s="15">
        <v>39503</v>
      </c>
      <c r="AA8" s="15">
        <v>34903</v>
      </c>
      <c r="AB8" s="15">
        <v>30161</v>
      </c>
      <c r="AC8" s="15">
        <v>26034</v>
      </c>
      <c r="AD8" s="15">
        <v>22415</v>
      </c>
      <c r="AE8" s="15">
        <v>18233</v>
      </c>
      <c r="AF8" s="15">
        <v>17809</v>
      </c>
      <c r="AG8" s="15">
        <v>17550</v>
      </c>
      <c r="AH8" s="15">
        <v>16335</v>
      </c>
      <c r="AI8" s="15">
        <v>16290</v>
      </c>
      <c r="AJ8" s="15">
        <v>17535</v>
      </c>
      <c r="AK8" s="15">
        <v>18347</v>
      </c>
      <c r="AL8" s="15">
        <v>18898</v>
      </c>
    </row>
    <row r="9" spans="1:38" ht="14.15" customHeight="1">
      <c r="A9" s="16" t="s">
        <v>26</v>
      </c>
      <c r="B9" s="17" t="s">
        <v>112</v>
      </c>
      <c r="C9" s="17" t="s">
        <v>124</v>
      </c>
      <c r="D9" s="15">
        <v>0</v>
      </c>
      <c r="E9" s="15">
        <v>0</v>
      </c>
      <c r="F9" s="15">
        <v>0</v>
      </c>
      <c r="G9" s="15">
        <v>0</v>
      </c>
      <c r="H9" s="15">
        <v>0</v>
      </c>
      <c r="I9" s="15">
        <v>0</v>
      </c>
      <c r="J9" s="15">
        <v>0</v>
      </c>
      <c r="K9" s="15">
        <v>0</v>
      </c>
      <c r="L9" s="15">
        <v>517</v>
      </c>
      <c r="M9" s="15">
        <v>863</v>
      </c>
      <c r="N9" s="15">
        <v>1590</v>
      </c>
      <c r="O9" s="15">
        <v>2674</v>
      </c>
      <c r="P9" s="15">
        <v>4613</v>
      </c>
      <c r="Q9" s="15">
        <v>6192</v>
      </c>
      <c r="R9" s="15">
        <v>8162</v>
      </c>
      <c r="S9" s="15">
        <v>10532</v>
      </c>
      <c r="T9" s="15">
        <v>15077</v>
      </c>
      <c r="U9" s="15">
        <v>19067</v>
      </c>
      <c r="V9" s="15">
        <v>23417</v>
      </c>
      <c r="W9" s="15">
        <v>27689</v>
      </c>
      <c r="X9" s="15">
        <v>31988</v>
      </c>
      <c r="Y9" s="15">
        <v>35112</v>
      </c>
      <c r="Z9" s="15">
        <v>38237</v>
      </c>
      <c r="AA9" s="15">
        <v>40832</v>
      </c>
      <c r="AB9" s="15">
        <v>43147</v>
      </c>
      <c r="AC9" s="15">
        <v>45113</v>
      </c>
      <c r="AD9" s="15">
        <v>46468</v>
      </c>
      <c r="AE9" s="15">
        <v>47117</v>
      </c>
      <c r="AF9" s="15">
        <v>48101</v>
      </c>
      <c r="AG9" s="15">
        <v>47392</v>
      </c>
      <c r="AH9" s="15">
        <v>47584</v>
      </c>
      <c r="AI9" s="15">
        <v>46285</v>
      </c>
      <c r="AJ9" s="15">
        <v>46151</v>
      </c>
      <c r="AK9" s="15">
        <v>45992</v>
      </c>
      <c r="AL9" s="15">
        <v>46428</v>
      </c>
    </row>
    <row r="10" spans="1:38" ht="14.15" customHeight="1">
      <c r="A10" s="16">
        <v>5</v>
      </c>
      <c r="B10" s="17" t="s">
        <v>6</v>
      </c>
      <c r="C10" s="17" t="s">
        <v>124</v>
      </c>
      <c r="D10" s="15">
        <v>743627</v>
      </c>
      <c r="E10" s="15">
        <v>713061</v>
      </c>
      <c r="F10" s="15">
        <v>681957</v>
      </c>
      <c r="G10" s="15">
        <v>650357</v>
      </c>
      <c r="H10" s="15">
        <v>619405</v>
      </c>
      <c r="I10" s="15">
        <v>592349</v>
      </c>
      <c r="J10" s="15">
        <v>573424</v>
      </c>
      <c r="K10" s="15">
        <v>556475</v>
      </c>
      <c r="L10" s="15">
        <v>538386</v>
      </c>
      <c r="M10" s="15">
        <v>526973</v>
      </c>
      <c r="N10" s="15">
        <v>511786</v>
      </c>
      <c r="O10" s="15">
        <v>515990</v>
      </c>
      <c r="P10" s="15">
        <v>519275</v>
      </c>
      <c r="Q10" s="15">
        <v>520816</v>
      </c>
      <c r="R10" s="15">
        <v>519903</v>
      </c>
      <c r="S10" s="15">
        <v>518113</v>
      </c>
      <c r="T10" s="15">
        <v>532688</v>
      </c>
      <c r="U10" s="15">
        <v>544160</v>
      </c>
      <c r="V10" s="15">
        <v>561399</v>
      </c>
      <c r="W10" s="15">
        <v>585946</v>
      </c>
      <c r="X10" s="15">
        <v>611804</v>
      </c>
      <c r="Y10" s="15">
        <v>624959</v>
      </c>
      <c r="Z10" s="15">
        <v>642182</v>
      </c>
      <c r="AA10" s="15">
        <v>661248</v>
      </c>
      <c r="AB10" s="15">
        <v>680394</v>
      </c>
      <c r="AC10" s="15">
        <v>695616</v>
      </c>
      <c r="AD10" s="15">
        <v>702392</v>
      </c>
      <c r="AE10" s="15">
        <v>706606</v>
      </c>
      <c r="AF10" s="15">
        <v>711299</v>
      </c>
      <c r="AG10" s="15">
        <v>714678</v>
      </c>
      <c r="AH10" s="15">
        <v>718919</v>
      </c>
      <c r="AI10" s="15">
        <v>724448</v>
      </c>
      <c r="AJ10" s="15">
        <v>729625</v>
      </c>
      <c r="AK10" s="15">
        <v>739955</v>
      </c>
      <c r="AL10" s="15">
        <v>749620</v>
      </c>
    </row>
    <row r="11" spans="1:38" ht="14.15" customHeight="1">
      <c r="A11" s="16">
        <v>6</v>
      </c>
      <c r="B11" s="17" t="s">
        <v>7</v>
      </c>
      <c r="C11" s="17" t="s">
        <v>124</v>
      </c>
      <c r="D11" s="15">
        <v>571190</v>
      </c>
      <c r="E11" s="15">
        <v>544041</v>
      </c>
      <c r="F11" s="15">
        <v>511587</v>
      </c>
      <c r="G11" s="15">
        <v>476557</v>
      </c>
      <c r="H11" s="15">
        <v>444255</v>
      </c>
      <c r="I11" s="15">
        <v>409536</v>
      </c>
      <c r="J11" s="15">
        <v>383394</v>
      </c>
      <c r="K11" s="15">
        <v>349179</v>
      </c>
      <c r="L11" s="15">
        <v>314884</v>
      </c>
      <c r="M11" s="15">
        <v>283911</v>
      </c>
      <c r="N11" s="15">
        <v>258993</v>
      </c>
      <c r="O11" s="15">
        <v>251069</v>
      </c>
      <c r="P11" s="15">
        <v>242872</v>
      </c>
      <c r="Q11" s="15">
        <v>234741</v>
      </c>
      <c r="R11" s="15">
        <v>224713</v>
      </c>
      <c r="S11" s="15">
        <v>217144</v>
      </c>
      <c r="T11" s="15">
        <v>198086</v>
      </c>
      <c r="U11" s="15">
        <v>180379</v>
      </c>
      <c r="V11" s="15">
        <v>164197</v>
      </c>
      <c r="W11" s="15">
        <v>150005</v>
      </c>
      <c r="X11" s="15">
        <v>131911</v>
      </c>
      <c r="Y11" s="15">
        <v>119357</v>
      </c>
      <c r="Z11" s="15">
        <v>116560</v>
      </c>
      <c r="AA11" s="15">
        <v>110750</v>
      </c>
      <c r="AB11" s="15">
        <v>104008</v>
      </c>
      <c r="AC11" s="15">
        <v>98879</v>
      </c>
      <c r="AD11" s="15">
        <v>90904</v>
      </c>
      <c r="AE11" s="15">
        <v>84421</v>
      </c>
      <c r="AF11" s="15">
        <v>78982</v>
      </c>
      <c r="AG11" s="15">
        <v>74564</v>
      </c>
      <c r="AH11" s="15">
        <v>70281</v>
      </c>
      <c r="AI11" s="15">
        <v>67367</v>
      </c>
      <c r="AJ11" s="15">
        <v>65732</v>
      </c>
      <c r="AK11" s="15">
        <v>59918</v>
      </c>
      <c r="AL11" s="15">
        <v>57502</v>
      </c>
    </row>
    <row r="12" spans="1:38" ht="14.15" customHeight="1">
      <c r="A12" s="31">
        <v>7</v>
      </c>
      <c r="B12" s="33" t="s">
        <v>8</v>
      </c>
      <c r="C12" s="33" t="s">
        <v>124</v>
      </c>
      <c r="D12" s="32">
        <v>942207</v>
      </c>
      <c r="E12" s="32">
        <v>921621</v>
      </c>
      <c r="F12" s="32">
        <v>896834</v>
      </c>
      <c r="G12" s="32">
        <v>871946</v>
      </c>
      <c r="H12" s="32">
        <v>846410</v>
      </c>
      <c r="I12" s="32">
        <v>815870</v>
      </c>
      <c r="J12" s="32">
        <v>785126</v>
      </c>
      <c r="K12" s="32">
        <v>755192</v>
      </c>
      <c r="L12" s="32">
        <v>724099</v>
      </c>
      <c r="M12" s="32">
        <v>694642</v>
      </c>
      <c r="N12" s="32">
        <v>664075</v>
      </c>
      <c r="O12" s="32">
        <v>634569</v>
      </c>
      <c r="P12" s="32">
        <v>603066</v>
      </c>
      <c r="Q12" s="32">
        <v>571935</v>
      </c>
      <c r="R12" s="32">
        <v>539836</v>
      </c>
      <c r="S12" s="32">
        <v>507637</v>
      </c>
      <c r="T12" s="32">
        <v>468678</v>
      </c>
      <c r="U12" s="32">
        <v>418637</v>
      </c>
      <c r="V12" s="32">
        <v>380119</v>
      </c>
      <c r="W12" s="32">
        <v>343969</v>
      </c>
      <c r="X12" s="32">
        <v>284917</v>
      </c>
      <c r="Y12" s="32">
        <v>233294</v>
      </c>
      <c r="Z12" s="32">
        <v>189891</v>
      </c>
      <c r="AA12" s="32">
        <v>148930</v>
      </c>
      <c r="AB12" s="32">
        <v>116273</v>
      </c>
      <c r="AC12" s="32">
        <v>109701</v>
      </c>
      <c r="AD12" s="32">
        <v>103273</v>
      </c>
      <c r="AE12" s="32">
        <v>97426</v>
      </c>
      <c r="AF12" s="32">
        <v>92949</v>
      </c>
      <c r="AG12" s="32">
        <v>88253</v>
      </c>
      <c r="AH12" s="32">
        <v>84644</v>
      </c>
      <c r="AI12" s="32">
        <v>80187</v>
      </c>
      <c r="AJ12" s="32">
        <v>78148</v>
      </c>
      <c r="AK12" s="32">
        <v>75735</v>
      </c>
      <c r="AL12" s="32">
        <v>73019</v>
      </c>
    </row>
    <row r="13" spans="1:38" ht="14.15" customHeight="1">
      <c r="A13" s="16">
        <v>8</v>
      </c>
      <c r="B13" s="17" t="s">
        <v>30</v>
      </c>
      <c r="C13" s="17" t="s">
        <v>124</v>
      </c>
      <c r="D13" s="15">
        <v>852343</v>
      </c>
      <c r="E13" s="15">
        <v>874737</v>
      </c>
      <c r="F13" s="15">
        <v>883468</v>
      </c>
      <c r="G13" s="15">
        <v>890095</v>
      </c>
      <c r="H13" s="15">
        <v>895365</v>
      </c>
      <c r="I13" s="15">
        <v>887606</v>
      </c>
      <c r="J13" s="15">
        <v>897676</v>
      </c>
      <c r="K13" s="15">
        <v>902921</v>
      </c>
      <c r="L13" s="15">
        <v>901590</v>
      </c>
      <c r="M13" s="15">
        <v>895582</v>
      </c>
      <c r="N13" s="15">
        <v>899331</v>
      </c>
      <c r="O13" s="15">
        <v>910945</v>
      </c>
      <c r="P13" s="15">
        <v>912873</v>
      </c>
      <c r="Q13" s="15">
        <v>902213</v>
      </c>
      <c r="R13" s="15">
        <v>892246</v>
      </c>
      <c r="S13" s="15">
        <v>878529</v>
      </c>
      <c r="T13" s="15">
        <v>867746</v>
      </c>
      <c r="U13" s="15">
        <v>853912</v>
      </c>
      <c r="V13" s="15">
        <v>847999</v>
      </c>
      <c r="W13" s="15">
        <v>835820</v>
      </c>
      <c r="X13" s="15">
        <v>787584</v>
      </c>
      <c r="Y13" s="15">
        <v>721504</v>
      </c>
      <c r="Z13" s="15">
        <v>678723</v>
      </c>
      <c r="AA13" s="15">
        <v>639047</v>
      </c>
      <c r="AB13" s="15">
        <v>584976</v>
      </c>
      <c r="AC13" s="15">
        <v>568886</v>
      </c>
      <c r="AD13" s="15">
        <v>548776</v>
      </c>
      <c r="AE13" s="15">
        <v>531939</v>
      </c>
      <c r="AF13" s="15">
        <v>518668</v>
      </c>
      <c r="AG13" s="15">
        <v>510887</v>
      </c>
      <c r="AH13" s="15">
        <v>489972</v>
      </c>
      <c r="AI13" s="15">
        <v>461497</v>
      </c>
      <c r="AJ13" s="15">
        <v>441747</v>
      </c>
      <c r="AK13" s="15">
        <v>432495</v>
      </c>
      <c r="AL13" s="15">
        <v>417364</v>
      </c>
    </row>
    <row r="14" spans="1:38" ht="14.15" customHeight="1">
      <c r="A14" s="16">
        <v>9</v>
      </c>
      <c r="B14" s="17" t="s">
        <v>31</v>
      </c>
      <c r="C14" s="17" t="s">
        <v>124</v>
      </c>
      <c r="D14" s="15">
        <v>14684</v>
      </c>
      <c r="E14" s="15">
        <v>15988</v>
      </c>
      <c r="F14" s="15">
        <v>18164</v>
      </c>
      <c r="G14" s="15">
        <v>21222</v>
      </c>
      <c r="H14" s="15">
        <v>25039</v>
      </c>
      <c r="I14" s="15">
        <v>29586</v>
      </c>
      <c r="J14" s="15">
        <v>33637</v>
      </c>
      <c r="K14" s="15">
        <v>37047</v>
      </c>
      <c r="L14" s="15">
        <v>40066</v>
      </c>
      <c r="M14" s="15">
        <v>42982</v>
      </c>
      <c r="N14" s="15">
        <v>46819</v>
      </c>
      <c r="O14" s="15">
        <v>52767</v>
      </c>
      <c r="P14" s="15">
        <v>56939</v>
      </c>
      <c r="Q14" s="15">
        <v>60036</v>
      </c>
      <c r="R14" s="15">
        <v>63388</v>
      </c>
      <c r="S14" s="15">
        <v>66340</v>
      </c>
      <c r="T14" s="15">
        <v>68856</v>
      </c>
      <c r="U14" s="15">
        <v>70935</v>
      </c>
      <c r="V14" s="15">
        <v>73690</v>
      </c>
      <c r="W14" s="15">
        <v>75267</v>
      </c>
      <c r="X14" s="15">
        <v>76514</v>
      </c>
      <c r="Y14" s="15">
        <v>76916</v>
      </c>
      <c r="Z14" s="15">
        <v>77056</v>
      </c>
      <c r="AA14" s="15">
        <v>75807</v>
      </c>
      <c r="AB14" s="15">
        <v>74029</v>
      </c>
      <c r="AC14" s="15">
        <v>71110</v>
      </c>
      <c r="AD14" s="15">
        <v>68096</v>
      </c>
      <c r="AE14" s="15">
        <v>66509</v>
      </c>
      <c r="AF14" s="15">
        <v>65345</v>
      </c>
      <c r="AG14" s="15">
        <v>63499</v>
      </c>
      <c r="AH14" s="15">
        <v>60060</v>
      </c>
      <c r="AI14" s="15">
        <v>54936</v>
      </c>
      <c r="AJ14" s="15">
        <v>51239</v>
      </c>
      <c r="AK14" s="15">
        <v>48969</v>
      </c>
      <c r="AL14" s="15">
        <v>45951</v>
      </c>
    </row>
    <row r="15" spans="1:38" ht="14.15" customHeight="1">
      <c r="A15" s="16">
        <v>10</v>
      </c>
      <c r="B15" s="17" t="s">
        <v>9</v>
      </c>
      <c r="C15" s="17" t="s">
        <v>124</v>
      </c>
      <c r="D15" s="15">
        <v>226953</v>
      </c>
      <c r="E15" s="15">
        <v>226452</v>
      </c>
      <c r="F15" s="15">
        <v>222920</v>
      </c>
      <c r="G15" s="15">
        <v>217033</v>
      </c>
      <c r="H15" s="15">
        <v>209326</v>
      </c>
      <c r="I15" s="15">
        <v>199031</v>
      </c>
      <c r="J15" s="15">
        <v>186463</v>
      </c>
      <c r="K15" s="15">
        <v>173081</v>
      </c>
      <c r="L15" s="15">
        <v>157313</v>
      </c>
      <c r="M15" s="15">
        <v>139173</v>
      </c>
      <c r="N15" s="15">
        <v>118948</v>
      </c>
      <c r="O15" s="15">
        <v>96807</v>
      </c>
      <c r="P15" s="15">
        <v>81412</v>
      </c>
      <c r="Q15" s="15">
        <v>70146</v>
      </c>
      <c r="R15" s="15">
        <v>61153</v>
      </c>
      <c r="S15" s="15">
        <v>54917</v>
      </c>
      <c r="T15" s="15">
        <v>49749</v>
      </c>
      <c r="U15" s="15">
        <v>45400</v>
      </c>
      <c r="V15" s="15">
        <v>41216</v>
      </c>
      <c r="W15" s="15">
        <v>35824</v>
      </c>
      <c r="X15" s="15">
        <v>31053</v>
      </c>
      <c r="Y15" s="15">
        <v>27179</v>
      </c>
      <c r="Z15" s="15">
        <v>24161</v>
      </c>
      <c r="AA15" s="15">
        <v>21366</v>
      </c>
      <c r="AB15" s="15">
        <v>18591</v>
      </c>
      <c r="AC15" s="15">
        <v>16397</v>
      </c>
      <c r="AD15" s="15">
        <v>14515</v>
      </c>
      <c r="AE15" s="15">
        <v>11834</v>
      </c>
      <c r="AF15" s="15">
        <v>9613</v>
      </c>
      <c r="AG15" s="15">
        <v>8050</v>
      </c>
      <c r="AH15" s="15">
        <v>6475</v>
      </c>
      <c r="AI15" s="15">
        <v>5052</v>
      </c>
      <c r="AJ15" s="15">
        <v>4142</v>
      </c>
      <c r="AK15" s="15">
        <v>3261</v>
      </c>
      <c r="AL15" s="15">
        <v>2544</v>
      </c>
    </row>
    <row r="16" spans="1:38">
      <c r="A16" s="16" t="s">
        <v>29</v>
      </c>
      <c r="B16" s="17" t="s">
        <v>32</v>
      </c>
      <c r="C16" s="17" t="s">
        <v>124</v>
      </c>
      <c r="D16" s="15">
        <v>41462</v>
      </c>
      <c r="E16" s="15">
        <v>51361</v>
      </c>
      <c r="F16" s="15">
        <v>59204</v>
      </c>
      <c r="G16" s="15">
        <v>64368</v>
      </c>
      <c r="H16" s="15">
        <v>70385</v>
      </c>
      <c r="I16" s="15">
        <v>73899</v>
      </c>
      <c r="J16" s="15">
        <v>81133</v>
      </c>
      <c r="K16" s="15">
        <v>89402</v>
      </c>
      <c r="L16" s="15">
        <v>95189</v>
      </c>
      <c r="M16" s="15">
        <v>101581</v>
      </c>
      <c r="N16" s="15">
        <v>105828</v>
      </c>
      <c r="O16" s="15">
        <v>113933</v>
      </c>
      <c r="P16" s="15">
        <v>123193</v>
      </c>
      <c r="Q16" s="15">
        <v>130712</v>
      </c>
      <c r="R16" s="15">
        <v>133306</v>
      </c>
      <c r="S16" s="15">
        <v>140533</v>
      </c>
      <c r="T16" s="15">
        <v>149681</v>
      </c>
      <c r="U16" s="15">
        <v>155911</v>
      </c>
      <c r="V16" s="15">
        <v>166401</v>
      </c>
      <c r="W16" s="15">
        <v>174608</v>
      </c>
      <c r="X16" s="15">
        <v>186352</v>
      </c>
      <c r="Y16" s="15">
        <v>180200</v>
      </c>
      <c r="Z16" s="15">
        <v>176839</v>
      </c>
      <c r="AA16" s="15">
        <v>177629</v>
      </c>
      <c r="AB16" s="15">
        <v>174843</v>
      </c>
      <c r="AC16" s="15">
        <v>170602</v>
      </c>
      <c r="AD16" s="15">
        <v>163186</v>
      </c>
      <c r="AE16" s="15">
        <v>156099</v>
      </c>
      <c r="AF16" s="15">
        <v>150370</v>
      </c>
      <c r="AG16" s="15">
        <v>142354</v>
      </c>
      <c r="AH16" s="15">
        <v>132650</v>
      </c>
      <c r="AI16" s="15">
        <v>119149</v>
      </c>
      <c r="AJ16" s="15">
        <v>110291</v>
      </c>
      <c r="AK16" s="15">
        <v>106107</v>
      </c>
      <c r="AL16" s="15">
        <v>98400</v>
      </c>
    </row>
    <row r="17" spans="1:38" ht="13.5" customHeight="1">
      <c r="A17" s="16" t="s">
        <v>28</v>
      </c>
      <c r="B17" s="17" t="s">
        <v>111</v>
      </c>
      <c r="C17" s="17" t="s">
        <v>124</v>
      </c>
      <c r="D17" s="15">
        <v>0</v>
      </c>
      <c r="E17" s="15">
        <v>0</v>
      </c>
      <c r="F17" s="15">
        <v>0</v>
      </c>
      <c r="G17" s="15">
        <v>0</v>
      </c>
      <c r="H17" s="15">
        <v>0</v>
      </c>
      <c r="I17" s="15">
        <v>0</v>
      </c>
      <c r="J17" s="15">
        <v>0</v>
      </c>
      <c r="K17" s="15">
        <v>0</v>
      </c>
      <c r="L17" s="15">
        <v>2132</v>
      </c>
      <c r="M17" s="15">
        <v>5547</v>
      </c>
      <c r="N17" s="15">
        <v>13582</v>
      </c>
      <c r="O17" s="15">
        <v>31533</v>
      </c>
      <c r="P17" s="15">
        <v>53782</v>
      </c>
      <c r="Q17" s="15">
        <v>79362</v>
      </c>
      <c r="R17" s="15">
        <v>112895</v>
      </c>
      <c r="S17" s="15">
        <v>177748</v>
      </c>
      <c r="T17" s="15">
        <v>269472</v>
      </c>
      <c r="U17" s="15">
        <v>311851</v>
      </c>
      <c r="V17" s="15">
        <v>361691</v>
      </c>
      <c r="W17" s="15">
        <v>405544</v>
      </c>
      <c r="X17" s="15">
        <v>447264</v>
      </c>
      <c r="Y17" s="15">
        <v>470391</v>
      </c>
      <c r="Z17" s="15">
        <v>504163</v>
      </c>
      <c r="AA17" s="15">
        <v>538901</v>
      </c>
      <c r="AB17" s="15">
        <v>569286</v>
      </c>
      <c r="AC17" s="15">
        <v>591130</v>
      </c>
      <c r="AD17" s="15">
        <v>610534</v>
      </c>
      <c r="AE17" s="15">
        <v>630765</v>
      </c>
      <c r="AF17" s="15">
        <v>655750</v>
      </c>
      <c r="AG17" s="15">
        <v>678276</v>
      </c>
      <c r="AH17" s="15">
        <v>678683</v>
      </c>
      <c r="AI17" s="15">
        <v>681490</v>
      </c>
      <c r="AJ17" s="15">
        <v>754083</v>
      </c>
      <c r="AK17" s="15">
        <v>769925</v>
      </c>
      <c r="AL17" s="15">
        <v>779810</v>
      </c>
    </row>
    <row r="18" spans="1:38" ht="25.25" customHeight="1">
      <c r="A18" s="31" t="s">
        <v>35</v>
      </c>
      <c r="B18" s="33" t="s">
        <v>33</v>
      </c>
      <c r="C18" s="33" t="s">
        <v>124</v>
      </c>
      <c r="D18" s="32">
        <v>95208</v>
      </c>
      <c r="E18" s="32">
        <v>108390</v>
      </c>
      <c r="F18" s="32">
        <v>121156</v>
      </c>
      <c r="G18" s="32">
        <v>136491</v>
      </c>
      <c r="H18" s="32">
        <v>154152</v>
      </c>
      <c r="I18" s="32">
        <v>176196</v>
      </c>
      <c r="J18" s="32">
        <v>194794</v>
      </c>
      <c r="K18" s="32">
        <v>211879</v>
      </c>
      <c r="L18" s="32">
        <v>230638</v>
      </c>
      <c r="M18" s="32">
        <v>247331</v>
      </c>
      <c r="N18" s="32">
        <v>264913</v>
      </c>
      <c r="O18" s="32">
        <v>296594</v>
      </c>
      <c r="P18" s="32">
        <v>323321</v>
      </c>
      <c r="Q18" s="32">
        <v>344304</v>
      </c>
      <c r="R18" s="32">
        <v>369131</v>
      </c>
      <c r="S18" s="32">
        <v>399771</v>
      </c>
      <c r="T18" s="32">
        <v>450413</v>
      </c>
      <c r="U18" s="32">
        <v>486508</v>
      </c>
      <c r="V18" s="32">
        <v>518548</v>
      </c>
      <c r="W18" s="32">
        <v>544741</v>
      </c>
      <c r="X18" s="32">
        <v>579197</v>
      </c>
      <c r="Y18" s="32">
        <v>609817</v>
      </c>
      <c r="Z18" s="32">
        <v>650660</v>
      </c>
      <c r="AA18" s="32">
        <v>688675</v>
      </c>
      <c r="AB18" s="32">
        <v>723867</v>
      </c>
      <c r="AC18" s="32">
        <v>761013</v>
      </c>
      <c r="AD18" s="32">
        <v>793604</v>
      </c>
      <c r="AE18" s="32">
        <v>823456</v>
      </c>
      <c r="AF18" s="32">
        <v>850637</v>
      </c>
      <c r="AG18" s="32">
        <v>869049</v>
      </c>
      <c r="AH18" s="32">
        <v>891694</v>
      </c>
      <c r="AI18" s="32">
        <v>925629</v>
      </c>
      <c r="AJ18" s="32">
        <v>948662</v>
      </c>
      <c r="AK18" s="32">
        <v>974186</v>
      </c>
      <c r="AL18" s="32">
        <v>989639</v>
      </c>
    </row>
    <row r="19" spans="1:38" ht="13.5" customHeight="1">
      <c r="A19" s="16" t="s">
        <v>36</v>
      </c>
      <c r="B19" s="17" t="s">
        <v>113</v>
      </c>
      <c r="C19" s="17" t="s">
        <v>124</v>
      </c>
      <c r="D19" s="15">
        <v>0</v>
      </c>
      <c r="E19" s="15">
        <v>0</v>
      </c>
      <c r="F19" s="15">
        <v>0</v>
      </c>
      <c r="G19" s="15">
        <v>0</v>
      </c>
      <c r="H19" s="15">
        <v>0</v>
      </c>
      <c r="I19" s="15">
        <v>0</v>
      </c>
      <c r="J19" s="15">
        <v>0</v>
      </c>
      <c r="K19" s="15">
        <v>0</v>
      </c>
      <c r="L19" s="15">
        <v>0</v>
      </c>
      <c r="M19" s="15">
        <v>0</v>
      </c>
      <c r="N19" s="15">
        <v>843</v>
      </c>
      <c r="O19" s="15">
        <v>3229</v>
      </c>
      <c r="P19" s="15">
        <v>4485</v>
      </c>
      <c r="Q19" s="15">
        <v>6367</v>
      </c>
      <c r="R19" s="15">
        <v>11345</v>
      </c>
      <c r="S19" s="15">
        <v>25837</v>
      </c>
      <c r="T19" s="15">
        <v>46198</v>
      </c>
      <c r="U19" s="15">
        <v>72269</v>
      </c>
      <c r="V19" s="15">
        <v>90691</v>
      </c>
      <c r="W19" s="15">
        <v>111862</v>
      </c>
      <c r="X19" s="15">
        <v>133436</v>
      </c>
      <c r="Y19" s="15">
        <v>158589</v>
      </c>
      <c r="Z19" s="15">
        <v>181944</v>
      </c>
      <c r="AA19" s="15">
        <v>206823</v>
      </c>
      <c r="AB19" s="15">
        <v>243807</v>
      </c>
      <c r="AC19" s="15">
        <v>285021</v>
      </c>
      <c r="AD19" s="15">
        <v>322563</v>
      </c>
      <c r="AE19" s="15">
        <v>367886</v>
      </c>
      <c r="AF19" s="15">
        <v>406290</v>
      </c>
      <c r="AG19" s="15">
        <v>438827</v>
      </c>
      <c r="AH19" s="15">
        <v>478163</v>
      </c>
      <c r="AI19" s="15">
        <v>530263</v>
      </c>
      <c r="AJ19" s="15">
        <v>586230</v>
      </c>
      <c r="AK19" s="15">
        <v>634784</v>
      </c>
      <c r="AL19" s="15">
        <v>668853</v>
      </c>
    </row>
    <row r="20" spans="1:38" ht="25.25" customHeight="1">
      <c r="A20" s="16">
        <v>13</v>
      </c>
      <c r="B20" s="17" t="s">
        <v>34</v>
      </c>
      <c r="C20" s="17" t="s">
        <v>124</v>
      </c>
      <c r="D20" s="15">
        <v>173343</v>
      </c>
      <c r="E20" s="15">
        <v>190788</v>
      </c>
      <c r="F20" s="15">
        <v>201258</v>
      </c>
      <c r="G20" s="15">
        <v>211090</v>
      </c>
      <c r="H20" s="15">
        <v>219140</v>
      </c>
      <c r="I20" s="15">
        <v>227765</v>
      </c>
      <c r="J20" s="15">
        <v>238176</v>
      </c>
      <c r="K20" s="15">
        <v>242197</v>
      </c>
      <c r="L20" s="15">
        <v>243849</v>
      </c>
      <c r="M20" s="15">
        <v>246717</v>
      </c>
      <c r="N20" s="15">
        <v>248569</v>
      </c>
      <c r="O20" s="15">
        <v>253370</v>
      </c>
      <c r="P20" s="15">
        <v>255565</v>
      </c>
      <c r="Q20" s="15">
        <v>257844</v>
      </c>
      <c r="R20" s="15">
        <v>257545</v>
      </c>
      <c r="S20" s="15">
        <v>261169</v>
      </c>
      <c r="T20" s="15">
        <v>265321</v>
      </c>
      <c r="U20" s="15">
        <v>282467</v>
      </c>
      <c r="V20" s="15">
        <v>285694</v>
      </c>
      <c r="W20" s="15">
        <v>288913</v>
      </c>
      <c r="X20" s="15">
        <v>290586</v>
      </c>
      <c r="Y20" s="15">
        <v>292068</v>
      </c>
      <c r="Z20" s="15">
        <v>294210</v>
      </c>
      <c r="AA20" s="15">
        <v>296831</v>
      </c>
      <c r="AB20" s="15">
        <v>303468</v>
      </c>
      <c r="AC20" s="15">
        <v>307605</v>
      </c>
      <c r="AD20" s="15">
        <v>309670</v>
      </c>
      <c r="AE20" s="15">
        <v>318594</v>
      </c>
      <c r="AF20" s="15">
        <v>320728</v>
      </c>
      <c r="AG20" s="15">
        <v>320945</v>
      </c>
      <c r="AH20" s="15">
        <v>323430</v>
      </c>
      <c r="AI20" s="15">
        <v>324570</v>
      </c>
      <c r="AJ20" s="15">
        <v>327143</v>
      </c>
      <c r="AK20" s="15">
        <v>329595</v>
      </c>
      <c r="AL20" s="15">
        <v>331389</v>
      </c>
    </row>
    <row r="21" spans="1:38" ht="25.25" customHeight="1">
      <c r="A21" s="16" t="s">
        <v>37</v>
      </c>
      <c r="B21" s="17" t="s">
        <v>10</v>
      </c>
      <c r="C21" s="17" t="s">
        <v>124</v>
      </c>
      <c r="D21" s="15">
        <v>49096</v>
      </c>
      <c r="E21" s="15">
        <v>58547</v>
      </c>
      <c r="F21" s="15">
        <v>71721</v>
      </c>
      <c r="G21" s="15">
        <v>79514</v>
      </c>
      <c r="H21" s="15">
        <v>93181</v>
      </c>
      <c r="I21" s="15">
        <v>107623</v>
      </c>
      <c r="J21" s="15">
        <v>120073</v>
      </c>
      <c r="K21" s="15">
        <v>134433</v>
      </c>
      <c r="L21" s="15">
        <v>144654</v>
      </c>
      <c r="M21" s="15">
        <v>157226</v>
      </c>
      <c r="N21" s="15">
        <v>164778</v>
      </c>
      <c r="O21" s="15">
        <v>170979</v>
      </c>
      <c r="P21" s="15">
        <v>182199</v>
      </c>
      <c r="Q21" s="15">
        <v>189850</v>
      </c>
      <c r="R21" s="15">
        <v>201714</v>
      </c>
      <c r="S21" s="15">
        <v>214485</v>
      </c>
      <c r="T21" s="15">
        <v>235416</v>
      </c>
      <c r="U21" s="15">
        <v>258939</v>
      </c>
      <c r="V21" s="15">
        <v>281583</v>
      </c>
      <c r="W21" s="15">
        <v>304477</v>
      </c>
      <c r="X21" s="15">
        <v>319333</v>
      </c>
      <c r="Y21" s="15">
        <v>345081</v>
      </c>
      <c r="Z21" s="15">
        <v>365428</v>
      </c>
      <c r="AA21" s="15">
        <v>380250</v>
      </c>
      <c r="AB21" s="15">
        <v>395244</v>
      </c>
      <c r="AC21" s="15">
        <v>413417</v>
      </c>
      <c r="AD21" s="15">
        <v>432160</v>
      </c>
      <c r="AE21" s="15">
        <v>446298</v>
      </c>
      <c r="AF21" s="15">
        <v>458304</v>
      </c>
      <c r="AG21" s="15">
        <v>469984</v>
      </c>
      <c r="AH21" s="15">
        <v>481817</v>
      </c>
      <c r="AI21" s="15">
        <v>493019</v>
      </c>
      <c r="AJ21" s="15">
        <v>512235</v>
      </c>
      <c r="AK21" s="15">
        <v>525749</v>
      </c>
      <c r="AL21" s="15">
        <v>530518</v>
      </c>
    </row>
    <row r="22" spans="1:38" ht="13.5" customHeight="1">
      <c r="A22" s="16" t="s">
        <v>38</v>
      </c>
      <c r="B22" s="17" t="s">
        <v>114</v>
      </c>
      <c r="C22" s="17" t="s">
        <v>124</v>
      </c>
      <c r="D22" s="15">
        <v>0</v>
      </c>
      <c r="E22" s="15">
        <v>0</v>
      </c>
      <c r="F22" s="15">
        <v>0</v>
      </c>
      <c r="G22" s="15">
        <v>0</v>
      </c>
      <c r="H22" s="15">
        <v>0</v>
      </c>
      <c r="I22" s="15">
        <v>0</v>
      </c>
      <c r="J22" s="15">
        <v>0</v>
      </c>
      <c r="K22" s="15">
        <v>0</v>
      </c>
      <c r="L22" s="15">
        <v>0</v>
      </c>
      <c r="M22" s="15">
        <v>0</v>
      </c>
      <c r="N22" s="15">
        <v>0</v>
      </c>
      <c r="O22" s="15">
        <v>0</v>
      </c>
      <c r="P22" s="15">
        <v>0</v>
      </c>
      <c r="Q22" s="15">
        <v>1372</v>
      </c>
      <c r="R22" s="15">
        <v>1372</v>
      </c>
      <c r="S22" s="15">
        <v>4289</v>
      </c>
      <c r="T22" s="15">
        <v>10424</v>
      </c>
      <c r="U22" s="15">
        <v>17031</v>
      </c>
      <c r="V22" s="15">
        <v>27921</v>
      </c>
      <c r="W22" s="15">
        <v>38137</v>
      </c>
      <c r="X22" s="15">
        <v>43503</v>
      </c>
      <c r="Y22" s="15">
        <v>52949</v>
      </c>
      <c r="Z22" s="15">
        <v>60301</v>
      </c>
      <c r="AA22" s="15">
        <v>60838</v>
      </c>
      <c r="AB22" s="15">
        <v>68172</v>
      </c>
      <c r="AC22" s="15">
        <v>72823</v>
      </c>
      <c r="AD22" s="15">
        <v>82952</v>
      </c>
      <c r="AE22" s="15">
        <v>89786</v>
      </c>
      <c r="AF22" s="15">
        <v>95521</v>
      </c>
      <c r="AG22" s="15">
        <v>97131</v>
      </c>
      <c r="AH22" s="15">
        <v>99906</v>
      </c>
      <c r="AI22" s="15">
        <v>110808</v>
      </c>
      <c r="AJ22" s="15">
        <v>114451</v>
      </c>
      <c r="AK22" s="15">
        <v>122730</v>
      </c>
      <c r="AL22" s="15">
        <v>127172</v>
      </c>
    </row>
    <row r="23" spans="1:38" ht="25.25" customHeight="1">
      <c r="A23" s="16">
        <v>15</v>
      </c>
      <c r="B23" s="17" t="s">
        <v>11</v>
      </c>
      <c r="C23" s="17" t="s">
        <v>124</v>
      </c>
      <c r="D23" s="15">
        <v>79607</v>
      </c>
      <c r="E23" s="15">
        <v>87782</v>
      </c>
      <c r="F23" s="15">
        <v>96477</v>
      </c>
      <c r="G23" s="15">
        <v>101247</v>
      </c>
      <c r="H23" s="15">
        <v>105011</v>
      </c>
      <c r="I23" s="15">
        <v>110030</v>
      </c>
      <c r="J23" s="15">
        <v>111485</v>
      </c>
      <c r="K23" s="15">
        <v>115606</v>
      </c>
      <c r="L23" s="15">
        <v>114647</v>
      </c>
      <c r="M23" s="15">
        <v>117927</v>
      </c>
      <c r="N23" s="15">
        <v>120448</v>
      </c>
      <c r="O23" s="15">
        <v>121479</v>
      </c>
      <c r="P23" s="15">
        <v>122222</v>
      </c>
      <c r="Q23" s="15">
        <v>123182</v>
      </c>
      <c r="R23" s="15">
        <v>121586</v>
      </c>
      <c r="S23" s="15">
        <v>122029</v>
      </c>
      <c r="T23" s="15">
        <v>122874</v>
      </c>
      <c r="U23" s="15">
        <v>124667</v>
      </c>
      <c r="V23" s="15">
        <v>127359</v>
      </c>
      <c r="W23" s="15">
        <v>128263</v>
      </c>
      <c r="X23" s="15">
        <v>129545</v>
      </c>
      <c r="Y23" s="15">
        <v>133161</v>
      </c>
      <c r="Z23" s="15">
        <v>132483</v>
      </c>
      <c r="AA23" s="15">
        <v>134191</v>
      </c>
      <c r="AB23" s="15">
        <v>135866</v>
      </c>
      <c r="AC23" s="15">
        <v>133334</v>
      </c>
      <c r="AD23" s="15">
        <v>133481</v>
      </c>
      <c r="AE23" s="15">
        <v>135298</v>
      </c>
      <c r="AF23" s="15">
        <v>139995</v>
      </c>
      <c r="AG23" s="15">
        <v>135261</v>
      </c>
      <c r="AH23" s="15">
        <v>136040</v>
      </c>
      <c r="AI23" s="15">
        <v>135279</v>
      </c>
      <c r="AJ23" s="15">
        <v>133610</v>
      </c>
      <c r="AK23" s="15">
        <v>134934</v>
      </c>
      <c r="AL23" s="15">
        <v>134532</v>
      </c>
    </row>
    <row r="24" spans="1:38" ht="25.25" customHeight="1">
      <c r="A24" s="16" t="s">
        <v>39</v>
      </c>
      <c r="B24" s="17" t="s">
        <v>12</v>
      </c>
      <c r="C24" s="17" t="s">
        <v>124</v>
      </c>
      <c r="D24" s="15">
        <v>64049</v>
      </c>
      <c r="E24" s="15">
        <v>86094</v>
      </c>
      <c r="F24" s="15">
        <v>105882</v>
      </c>
      <c r="G24" s="15">
        <v>117614</v>
      </c>
      <c r="H24" s="15">
        <v>149620</v>
      </c>
      <c r="I24" s="15">
        <v>229390</v>
      </c>
      <c r="J24" s="15">
        <v>275520</v>
      </c>
      <c r="K24" s="15">
        <v>315200</v>
      </c>
      <c r="L24" s="15">
        <v>342577</v>
      </c>
      <c r="M24" s="15">
        <v>374160</v>
      </c>
      <c r="N24" s="15">
        <v>404992</v>
      </c>
      <c r="O24" s="15">
        <v>421951</v>
      </c>
      <c r="P24" s="15">
        <v>450327</v>
      </c>
      <c r="Q24" s="15">
        <v>480906</v>
      </c>
      <c r="R24" s="15">
        <v>506476</v>
      </c>
      <c r="S24" s="15">
        <v>522698</v>
      </c>
      <c r="T24" s="15">
        <v>594792</v>
      </c>
      <c r="U24" s="15">
        <v>678466</v>
      </c>
      <c r="V24" s="15">
        <v>788221</v>
      </c>
      <c r="W24" s="15">
        <v>889436</v>
      </c>
      <c r="X24" s="15">
        <v>967801</v>
      </c>
      <c r="Y24" s="15">
        <v>1099427</v>
      </c>
      <c r="Z24" s="15">
        <v>1203448</v>
      </c>
      <c r="AA24" s="15">
        <v>1317759</v>
      </c>
      <c r="AB24" s="15">
        <v>1428793</v>
      </c>
      <c r="AC24" s="15">
        <v>1518204</v>
      </c>
      <c r="AD24" s="15">
        <v>1613011</v>
      </c>
      <c r="AE24" s="15">
        <v>1716483</v>
      </c>
      <c r="AF24" s="15">
        <v>1771920</v>
      </c>
      <c r="AG24" s="15">
        <v>1850712</v>
      </c>
      <c r="AH24" s="15">
        <v>2020283</v>
      </c>
      <c r="AI24" s="15">
        <v>2088218</v>
      </c>
      <c r="AJ24" s="15">
        <v>2142365</v>
      </c>
      <c r="AK24" s="15">
        <v>2228000</v>
      </c>
      <c r="AL24" s="15">
        <v>2355784</v>
      </c>
    </row>
    <row r="25" spans="1:38" ht="13.5" customHeight="1">
      <c r="A25" s="16" t="s">
        <v>40</v>
      </c>
      <c r="B25" s="17" t="s">
        <v>115</v>
      </c>
      <c r="C25" s="17" t="s">
        <v>124</v>
      </c>
      <c r="D25" s="15">
        <v>0</v>
      </c>
      <c r="E25" s="15">
        <v>0</v>
      </c>
      <c r="F25" s="15">
        <v>0</v>
      </c>
      <c r="G25" s="15">
        <v>0</v>
      </c>
      <c r="H25" s="15">
        <v>0</v>
      </c>
      <c r="I25" s="15">
        <v>0</v>
      </c>
      <c r="J25" s="15">
        <v>0</v>
      </c>
      <c r="K25" s="15">
        <v>0</v>
      </c>
      <c r="L25" s="15">
        <v>0</v>
      </c>
      <c r="M25" s="15">
        <v>0</v>
      </c>
      <c r="N25" s="15">
        <v>0</v>
      </c>
      <c r="O25" s="15">
        <v>0</v>
      </c>
      <c r="P25" s="15">
        <v>0</v>
      </c>
      <c r="Q25" s="15">
        <v>0</v>
      </c>
      <c r="R25" s="15">
        <v>2146</v>
      </c>
      <c r="S25" s="15">
        <v>2146</v>
      </c>
      <c r="T25" s="15">
        <v>10393</v>
      </c>
      <c r="U25" s="15">
        <v>19190</v>
      </c>
      <c r="V25" s="15">
        <v>36475</v>
      </c>
      <c r="W25" s="15">
        <v>40154</v>
      </c>
      <c r="X25" s="15">
        <v>41402</v>
      </c>
      <c r="Y25" s="15">
        <v>60834</v>
      </c>
      <c r="Z25" s="15">
        <v>63376</v>
      </c>
      <c r="AA25" s="15">
        <v>67115</v>
      </c>
      <c r="AB25" s="15">
        <v>80201</v>
      </c>
      <c r="AC25" s="15">
        <v>82669</v>
      </c>
      <c r="AD25" s="15">
        <v>89509</v>
      </c>
      <c r="AE25" s="15">
        <v>91474</v>
      </c>
      <c r="AF25" s="15">
        <v>93680</v>
      </c>
      <c r="AG25" s="15">
        <v>98448</v>
      </c>
      <c r="AH25" s="15">
        <v>105965</v>
      </c>
      <c r="AI25" s="15">
        <v>110733</v>
      </c>
      <c r="AJ25" s="15">
        <v>117333</v>
      </c>
      <c r="AK25" s="15">
        <v>120668</v>
      </c>
      <c r="AL25" s="15">
        <v>122537</v>
      </c>
    </row>
    <row r="26" spans="1:38" ht="25.25" customHeight="1">
      <c r="A26" s="16">
        <v>17</v>
      </c>
      <c r="B26" s="17" t="s">
        <v>13</v>
      </c>
      <c r="C26" s="17" t="s">
        <v>124</v>
      </c>
      <c r="D26" s="15">
        <v>258488</v>
      </c>
      <c r="E26" s="15">
        <v>287119</v>
      </c>
      <c r="F26" s="15">
        <v>307951</v>
      </c>
      <c r="G26" s="15">
        <v>332584</v>
      </c>
      <c r="H26" s="15">
        <v>382231</v>
      </c>
      <c r="I26" s="15">
        <v>402069</v>
      </c>
      <c r="J26" s="15">
        <v>418783</v>
      </c>
      <c r="K26" s="15">
        <v>434411</v>
      </c>
      <c r="L26" s="15">
        <v>438549</v>
      </c>
      <c r="M26" s="15">
        <v>454707</v>
      </c>
      <c r="N26" s="15">
        <v>484652</v>
      </c>
      <c r="O26" s="15">
        <v>518105</v>
      </c>
      <c r="P26" s="15">
        <v>538320</v>
      </c>
      <c r="Q26" s="15">
        <v>531118</v>
      </c>
      <c r="R26" s="15">
        <v>534531</v>
      </c>
      <c r="S26" s="15">
        <v>536635</v>
      </c>
      <c r="T26" s="15">
        <v>542795</v>
      </c>
      <c r="U26" s="15">
        <v>557808</v>
      </c>
      <c r="V26" s="15">
        <v>549037</v>
      </c>
      <c r="W26" s="15">
        <v>551418</v>
      </c>
      <c r="X26" s="15">
        <v>572921</v>
      </c>
      <c r="Y26" s="15">
        <v>574227</v>
      </c>
      <c r="Z26" s="15">
        <v>571182</v>
      </c>
      <c r="AA26" s="15">
        <v>571720</v>
      </c>
      <c r="AB26" s="15">
        <v>578769</v>
      </c>
      <c r="AC26" s="15">
        <v>577117</v>
      </c>
      <c r="AD26" s="15">
        <v>565564</v>
      </c>
      <c r="AE26" s="15">
        <v>557834</v>
      </c>
      <c r="AF26" s="15">
        <v>549350</v>
      </c>
      <c r="AG26" s="15">
        <v>570248</v>
      </c>
      <c r="AH26" s="15">
        <v>565898</v>
      </c>
      <c r="AI26" s="15">
        <v>563977</v>
      </c>
      <c r="AJ26" s="15">
        <v>562875</v>
      </c>
      <c r="AK26" s="15">
        <v>588389</v>
      </c>
      <c r="AL26" s="15">
        <v>591359</v>
      </c>
    </row>
    <row r="27" spans="1:38" ht="14.15" customHeight="1">
      <c r="A27" s="16">
        <v>18</v>
      </c>
      <c r="B27" s="17" t="s">
        <v>14</v>
      </c>
      <c r="C27" s="17" t="s">
        <v>124</v>
      </c>
      <c r="D27" s="15">
        <v>0</v>
      </c>
      <c r="E27" s="15">
        <v>0</v>
      </c>
      <c r="F27" s="15">
        <v>0</v>
      </c>
      <c r="G27" s="15">
        <v>0</v>
      </c>
      <c r="H27" s="15">
        <v>0</v>
      </c>
      <c r="I27" s="15">
        <v>691</v>
      </c>
      <c r="J27" s="15">
        <v>4322</v>
      </c>
      <c r="K27" s="15">
        <v>18216</v>
      </c>
      <c r="L27" s="15">
        <v>34920</v>
      </c>
      <c r="M27" s="15">
        <v>39370</v>
      </c>
      <c r="N27" s="15">
        <v>41370</v>
      </c>
      <c r="O27" s="15">
        <v>34756</v>
      </c>
      <c r="P27" s="15">
        <v>27368</v>
      </c>
      <c r="Q27" s="15">
        <v>18320</v>
      </c>
      <c r="R27" s="15">
        <v>19452</v>
      </c>
      <c r="S27" s="15">
        <v>21323</v>
      </c>
      <c r="T27" s="15">
        <v>48321</v>
      </c>
      <c r="U27" s="15">
        <v>95027</v>
      </c>
      <c r="V27" s="15">
        <v>164232</v>
      </c>
      <c r="W27" s="15">
        <v>252120</v>
      </c>
      <c r="X27" s="15">
        <v>362842</v>
      </c>
      <c r="Y27" s="15">
        <v>356555</v>
      </c>
      <c r="Z27" s="15">
        <v>420657</v>
      </c>
      <c r="AA27" s="15">
        <v>482315</v>
      </c>
      <c r="AB27" s="15">
        <v>458137</v>
      </c>
      <c r="AC27" s="15">
        <v>556490</v>
      </c>
      <c r="AD27" s="15">
        <v>582493</v>
      </c>
      <c r="AE27" s="15">
        <v>636156</v>
      </c>
      <c r="AF27" s="15">
        <v>629455</v>
      </c>
      <c r="AG27" s="15">
        <v>873714</v>
      </c>
      <c r="AH27" s="15">
        <v>938670</v>
      </c>
      <c r="AI27" s="15">
        <v>1012515</v>
      </c>
      <c r="AJ27" s="15">
        <v>1011433</v>
      </c>
      <c r="AK27" s="15">
        <v>992039</v>
      </c>
      <c r="AL27" s="15">
        <v>1093246</v>
      </c>
    </row>
    <row r="28" spans="1:38" ht="14.15" customHeight="1">
      <c r="A28" s="31">
        <v>19</v>
      </c>
      <c r="B28" s="33" t="s">
        <v>15</v>
      </c>
      <c r="C28" s="33" t="s">
        <v>124</v>
      </c>
      <c r="D28" s="32">
        <v>180982</v>
      </c>
      <c r="E28" s="32">
        <v>178933</v>
      </c>
      <c r="F28" s="32">
        <v>210811</v>
      </c>
      <c r="G28" s="32">
        <v>238340</v>
      </c>
      <c r="H28" s="32">
        <v>283929</v>
      </c>
      <c r="I28" s="32">
        <v>342144</v>
      </c>
      <c r="J28" s="32">
        <v>489210</v>
      </c>
      <c r="K28" s="32">
        <v>352234</v>
      </c>
      <c r="L28" s="32">
        <v>315982</v>
      </c>
      <c r="M28" s="32">
        <v>288563</v>
      </c>
      <c r="N28" s="32">
        <v>407260</v>
      </c>
      <c r="O28" s="32">
        <v>421483</v>
      </c>
      <c r="P28" s="32">
        <v>451137</v>
      </c>
      <c r="Q28" s="32">
        <v>481101</v>
      </c>
      <c r="R28" s="32">
        <v>496477</v>
      </c>
      <c r="S28" s="32">
        <v>509844</v>
      </c>
      <c r="T28" s="32">
        <v>548326</v>
      </c>
      <c r="U28" s="32">
        <v>660136</v>
      </c>
      <c r="V28" s="32">
        <v>680835</v>
      </c>
      <c r="W28" s="32">
        <v>764242</v>
      </c>
      <c r="X28" s="32">
        <v>895606</v>
      </c>
      <c r="Y28" s="32">
        <v>956950</v>
      </c>
      <c r="Z28" s="32">
        <v>1006074</v>
      </c>
      <c r="AA28" s="32">
        <v>1107380</v>
      </c>
      <c r="AB28" s="32">
        <v>1125614</v>
      </c>
      <c r="AC28" s="32">
        <v>1137322</v>
      </c>
      <c r="AD28" s="32">
        <v>1273612</v>
      </c>
      <c r="AE28" s="32">
        <v>1379495</v>
      </c>
      <c r="AF28" s="32">
        <v>1311613</v>
      </c>
      <c r="AG28" s="32">
        <v>1294421</v>
      </c>
      <c r="AH28" s="32">
        <v>1333553</v>
      </c>
      <c r="AI28" s="32">
        <v>1576607</v>
      </c>
      <c r="AJ28" s="32">
        <v>1481576</v>
      </c>
      <c r="AK28" s="32">
        <v>1513704</v>
      </c>
      <c r="AL28" s="32">
        <v>1577238</v>
      </c>
    </row>
    <row r="29" spans="1:38" ht="14.15" customHeight="1" thickBot="1">
      <c r="A29" s="82">
        <v>20</v>
      </c>
      <c r="B29" s="80" t="s">
        <v>116</v>
      </c>
      <c r="C29" s="80" t="s">
        <v>124</v>
      </c>
      <c r="D29" s="83">
        <v>143855</v>
      </c>
      <c r="E29" s="83">
        <v>160827</v>
      </c>
      <c r="F29" s="83">
        <v>167246</v>
      </c>
      <c r="G29" s="83">
        <v>168690</v>
      </c>
      <c r="H29" s="83">
        <v>164130</v>
      </c>
      <c r="I29" s="83">
        <v>175282</v>
      </c>
      <c r="J29" s="83">
        <v>177879</v>
      </c>
      <c r="K29" s="83">
        <v>175058</v>
      </c>
      <c r="L29" s="83">
        <v>172639</v>
      </c>
      <c r="M29" s="83">
        <v>184973</v>
      </c>
      <c r="N29" s="83">
        <v>198426</v>
      </c>
      <c r="O29" s="83">
        <v>201904</v>
      </c>
      <c r="P29" s="83">
        <v>206567</v>
      </c>
      <c r="Q29" s="83">
        <v>219013</v>
      </c>
      <c r="R29" s="83">
        <v>234977</v>
      </c>
      <c r="S29" s="83">
        <v>244279</v>
      </c>
      <c r="T29" s="83">
        <v>259474</v>
      </c>
      <c r="U29" s="83">
        <v>252912</v>
      </c>
      <c r="V29" s="83">
        <v>260034</v>
      </c>
      <c r="W29" s="83">
        <v>286170</v>
      </c>
      <c r="X29" s="83">
        <v>313498</v>
      </c>
      <c r="Y29" s="83">
        <v>288494</v>
      </c>
      <c r="Z29" s="83">
        <v>289140</v>
      </c>
      <c r="AA29" s="83">
        <v>309301</v>
      </c>
      <c r="AB29" s="83">
        <v>301603</v>
      </c>
      <c r="AC29" s="83">
        <v>345049</v>
      </c>
      <c r="AD29" s="83">
        <v>341959</v>
      </c>
      <c r="AE29" s="83">
        <v>345409</v>
      </c>
      <c r="AF29" s="83">
        <v>348212</v>
      </c>
      <c r="AG29" s="83">
        <v>369557</v>
      </c>
      <c r="AH29" s="83">
        <v>363650</v>
      </c>
      <c r="AI29" s="83">
        <v>387462</v>
      </c>
      <c r="AJ29" s="83">
        <v>361368</v>
      </c>
      <c r="AK29" s="83">
        <v>375689</v>
      </c>
      <c r="AL29" s="83">
        <v>390002</v>
      </c>
    </row>
    <row r="30" spans="1:38" ht="16" customHeight="1">
      <c r="A30" s="96" t="s">
        <v>16</v>
      </c>
      <c r="B30" s="3" t="s">
        <v>224</v>
      </c>
      <c r="C30" s="3" t="s">
        <v>124</v>
      </c>
      <c r="D30" s="15">
        <f t="shared" ref="D30:AH30" si="0">SUM(D5:D11)</f>
        <v>1836636</v>
      </c>
      <c r="E30" s="15">
        <f t="shared" si="0"/>
        <v>1798646</v>
      </c>
      <c r="F30" s="15">
        <f t="shared" si="0"/>
        <v>1751896</v>
      </c>
      <c r="G30" s="15">
        <f t="shared" si="0"/>
        <v>1697331</v>
      </c>
      <c r="H30" s="15">
        <f t="shared" si="0"/>
        <v>1648594</v>
      </c>
      <c r="I30" s="15">
        <f t="shared" si="0"/>
        <v>1579619</v>
      </c>
      <c r="J30" s="15">
        <f t="shared" si="0"/>
        <v>1552663</v>
      </c>
      <c r="K30" s="15">
        <f t="shared" si="0"/>
        <v>1517696</v>
      </c>
      <c r="L30" s="15">
        <f t="shared" si="0"/>
        <v>1473309</v>
      </c>
      <c r="M30" s="15">
        <f t="shared" si="0"/>
        <v>1433199</v>
      </c>
      <c r="N30" s="15">
        <f t="shared" si="0"/>
        <v>1387381</v>
      </c>
      <c r="O30" s="15">
        <f t="shared" si="0"/>
        <v>1347698</v>
      </c>
      <c r="P30" s="15">
        <f t="shared" si="0"/>
        <v>1342946</v>
      </c>
      <c r="Q30" s="15">
        <f t="shared" si="0"/>
        <v>1345364</v>
      </c>
      <c r="R30" s="15">
        <f t="shared" si="0"/>
        <v>1342541</v>
      </c>
      <c r="S30" s="15">
        <f t="shared" si="0"/>
        <v>1346220</v>
      </c>
      <c r="T30" s="15">
        <f t="shared" si="0"/>
        <v>1372249</v>
      </c>
      <c r="U30" s="15">
        <f t="shared" si="0"/>
        <v>1391113</v>
      </c>
      <c r="V30" s="15">
        <f t="shared" si="0"/>
        <v>1416112</v>
      </c>
      <c r="W30" s="15">
        <f t="shared" si="0"/>
        <v>1451911</v>
      </c>
      <c r="X30" s="15">
        <f t="shared" si="0"/>
        <v>1468116</v>
      </c>
      <c r="Y30" s="15">
        <f t="shared" si="0"/>
        <v>1465804</v>
      </c>
      <c r="Z30" s="15">
        <f t="shared" si="0"/>
        <v>1479752</v>
      </c>
      <c r="AA30" s="15">
        <f t="shared" si="0"/>
        <v>1496853</v>
      </c>
      <c r="AB30" s="15">
        <f t="shared" si="0"/>
        <v>1503096</v>
      </c>
      <c r="AC30" s="15">
        <f t="shared" si="0"/>
        <v>1505386</v>
      </c>
      <c r="AD30" s="15">
        <f t="shared" si="0"/>
        <v>1494156</v>
      </c>
      <c r="AE30" s="15">
        <f t="shared" si="0"/>
        <v>1476225</v>
      </c>
      <c r="AF30" s="15">
        <f t="shared" si="0"/>
        <v>1459746</v>
      </c>
      <c r="AG30" s="15">
        <f t="shared" si="0"/>
        <v>1438425</v>
      </c>
      <c r="AH30" s="15">
        <f t="shared" si="0"/>
        <v>1422698</v>
      </c>
      <c r="AI30" s="15">
        <f>SUM(AI5:AI11)</f>
        <v>1402800</v>
      </c>
      <c r="AJ30" s="15">
        <f>SUM(AJ5:AJ11)</f>
        <v>1389780</v>
      </c>
      <c r="AK30" s="15">
        <f>SUM(AK5:AK11)</f>
        <v>1376425</v>
      </c>
      <c r="AL30" s="15">
        <f>SUM(AL5:AL11)</f>
        <v>1366908</v>
      </c>
    </row>
    <row r="31" spans="1:38" ht="16" customHeight="1">
      <c r="A31" s="96" t="s">
        <v>17</v>
      </c>
      <c r="B31" s="3" t="s">
        <v>225</v>
      </c>
      <c r="C31" s="3" t="s">
        <v>124</v>
      </c>
      <c r="D31" s="15">
        <f>SUM(D12:D17)</f>
        <v>2077649</v>
      </c>
      <c r="E31" s="15">
        <f>SUM(E12:E17)</f>
        <v>2090159</v>
      </c>
      <c r="F31" s="15">
        <f t="shared" ref="F31:AH31" si="1">SUM(F12:F17)</f>
        <v>2080590</v>
      </c>
      <c r="G31" s="15">
        <f t="shared" si="1"/>
        <v>2064664</v>
      </c>
      <c r="H31" s="15">
        <f t="shared" si="1"/>
        <v>2046525</v>
      </c>
      <c r="I31" s="15">
        <f t="shared" si="1"/>
        <v>2005992</v>
      </c>
      <c r="J31" s="15">
        <f t="shared" si="1"/>
        <v>1984035</v>
      </c>
      <c r="K31" s="15">
        <f t="shared" si="1"/>
        <v>1957643</v>
      </c>
      <c r="L31" s="15">
        <f t="shared" si="1"/>
        <v>1920389</v>
      </c>
      <c r="M31" s="15">
        <f t="shared" si="1"/>
        <v>1879507</v>
      </c>
      <c r="N31" s="15">
        <f t="shared" si="1"/>
        <v>1848583</v>
      </c>
      <c r="O31" s="15">
        <f t="shared" si="1"/>
        <v>1840554</v>
      </c>
      <c r="P31" s="15">
        <f t="shared" si="1"/>
        <v>1831265</v>
      </c>
      <c r="Q31" s="15">
        <f t="shared" si="1"/>
        <v>1814404</v>
      </c>
      <c r="R31" s="15">
        <f t="shared" si="1"/>
        <v>1802824</v>
      </c>
      <c r="S31" s="15">
        <f t="shared" si="1"/>
        <v>1825704</v>
      </c>
      <c r="T31" s="15">
        <f t="shared" si="1"/>
        <v>1874182</v>
      </c>
      <c r="U31" s="15">
        <f t="shared" si="1"/>
        <v>1856646</v>
      </c>
      <c r="V31" s="15">
        <f t="shared" si="1"/>
        <v>1871116</v>
      </c>
      <c r="W31" s="15">
        <f t="shared" si="1"/>
        <v>1871032</v>
      </c>
      <c r="X31" s="15">
        <f t="shared" si="1"/>
        <v>1813684</v>
      </c>
      <c r="Y31" s="15">
        <f t="shared" si="1"/>
        <v>1709484</v>
      </c>
      <c r="Z31" s="15">
        <f t="shared" si="1"/>
        <v>1650833</v>
      </c>
      <c r="AA31" s="15">
        <f t="shared" si="1"/>
        <v>1601680</v>
      </c>
      <c r="AB31" s="15">
        <f t="shared" si="1"/>
        <v>1537998</v>
      </c>
      <c r="AC31" s="15">
        <f t="shared" si="1"/>
        <v>1527826</v>
      </c>
      <c r="AD31" s="15">
        <f t="shared" si="1"/>
        <v>1508380</v>
      </c>
      <c r="AE31" s="15">
        <f t="shared" si="1"/>
        <v>1494572</v>
      </c>
      <c r="AF31" s="15">
        <f t="shared" si="1"/>
        <v>1492695</v>
      </c>
      <c r="AG31" s="15">
        <f t="shared" si="1"/>
        <v>1491319</v>
      </c>
      <c r="AH31" s="15">
        <f t="shared" si="1"/>
        <v>1452484</v>
      </c>
      <c r="AI31" s="15">
        <f>SUM(AI12:AI17)</f>
        <v>1402311</v>
      </c>
      <c r="AJ31" s="15">
        <f>SUM(AJ12:AJ17)</f>
        <v>1439650</v>
      </c>
      <c r="AK31" s="15">
        <f>SUM(AK12:AK17)</f>
        <v>1436492</v>
      </c>
      <c r="AL31" s="15">
        <f>SUM(AL12:AL17)</f>
        <v>1417088</v>
      </c>
    </row>
    <row r="32" spans="1:38" ht="16" customHeight="1">
      <c r="A32" s="96" t="s">
        <v>18</v>
      </c>
      <c r="B32" s="3" t="s">
        <v>226</v>
      </c>
      <c r="C32" s="3" t="s">
        <v>124</v>
      </c>
      <c r="D32" s="15">
        <f t="shared" ref="D32:AH32" si="2">SUM(D18:D27)</f>
        <v>719791</v>
      </c>
      <c r="E32" s="15">
        <f t="shared" si="2"/>
        <v>818720</v>
      </c>
      <c r="F32" s="15">
        <f t="shared" si="2"/>
        <v>904445</v>
      </c>
      <c r="G32" s="15">
        <f t="shared" si="2"/>
        <v>978540</v>
      </c>
      <c r="H32" s="15">
        <f t="shared" si="2"/>
        <v>1103335</v>
      </c>
      <c r="I32" s="15">
        <f t="shared" si="2"/>
        <v>1253764</v>
      </c>
      <c r="J32" s="15">
        <f t="shared" si="2"/>
        <v>1363153</v>
      </c>
      <c r="K32" s="15">
        <f t="shared" si="2"/>
        <v>1471942</v>
      </c>
      <c r="L32" s="15">
        <f t="shared" si="2"/>
        <v>1549834</v>
      </c>
      <c r="M32" s="15">
        <f t="shared" si="2"/>
        <v>1637438</v>
      </c>
      <c r="N32" s="15">
        <f t="shared" si="2"/>
        <v>1730565</v>
      </c>
      <c r="O32" s="15">
        <f t="shared" si="2"/>
        <v>1820463</v>
      </c>
      <c r="P32" s="15">
        <f t="shared" si="2"/>
        <v>1903807</v>
      </c>
      <c r="Q32" s="15">
        <f t="shared" si="2"/>
        <v>1953263</v>
      </c>
      <c r="R32" s="15">
        <f t="shared" si="2"/>
        <v>2025298</v>
      </c>
      <c r="S32" s="15">
        <f t="shared" si="2"/>
        <v>2110382</v>
      </c>
      <c r="T32" s="15">
        <f t="shared" si="2"/>
        <v>2326947</v>
      </c>
      <c r="U32" s="15">
        <f t="shared" si="2"/>
        <v>2592372</v>
      </c>
      <c r="V32" s="15">
        <f t="shared" si="2"/>
        <v>2869761</v>
      </c>
      <c r="W32" s="15">
        <f t="shared" si="2"/>
        <v>3149521</v>
      </c>
      <c r="X32" s="15">
        <f t="shared" si="2"/>
        <v>3440566</v>
      </c>
      <c r="Y32" s="15">
        <f t="shared" si="2"/>
        <v>3682708</v>
      </c>
      <c r="Z32" s="15">
        <f t="shared" si="2"/>
        <v>3943689</v>
      </c>
      <c r="AA32" s="15">
        <f t="shared" si="2"/>
        <v>4206517</v>
      </c>
      <c r="AB32" s="15">
        <f t="shared" si="2"/>
        <v>4416324</v>
      </c>
      <c r="AC32" s="15">
        <f t="shared" si="2"/>
        <v>4707693</v>
      </c>
      <c r="AD32" s="15">
        <f t="shared" si="2"/>
        <v>4925007</v>
      </c>
      <c r="AE32" s="15">
        <f t="shared" si="2"/>
        <v>5183265</v>
      </c>
      <c r="AF32" s="15">
        <f t="shared" si="2"/>
        <v>5315880</v>
      </c>
      <c r="AG32" s="15">
        <f t="shared" si="2"/>
        <v>5724319</v>
      </c>
      <c r="AH32" s="15">
        <f t="shared" si="2"/>
        <v>6041866</v>
      </c>
      <c r="AI32" s="15">
        <f>SUM(AI18:AI27)</f>
        <v>6295011</v>
      </c>
      <c r="AJ32" s="15">
        <f>SUM(AJ18:AJ27)</f>
        <v>6456337</v>
      </c>
      <c r="AK32" s="15">
        <f>SUM(AK18:AK27)</f>
        <v>6651074</v>
      </c>
      <c r="AL32" s="15">
        <f>SUM(AL18:AL27)</f>
        <v>6945029</v>
      </c>
    </row>
    <row r="33" spans="1:38" ht="16" customHeight="1" thickBot="1">
      <c r="A33" s="97" t="s">
        <v>19</v>
      </c>
      <c r="B33" s="84" t="s">
        <v>227</v>
      </c>
      <c r="C33" s="84" t="s">
        <v>124</v>
      </c>
      <c r="D33" s="83">
        <f t="shared" ref="D33:AH33" si="3">D28+D29</f>
        <v>324837</v>
      </c>
      <c r="E33" s="83">
        <f t="shared" si="3"/>
        <v>339760</v>
      </c>
      <c r="F33" s="83">
        <f t="shared" si="3"/>
        <v>378057</v>
      </c>
      <c r="G33" s="83">
        <f t="shared" si="3"/>
        <v>407030</v>
      </c>
      <c r="H33" s="83">
        <f t="shared" si="3"/>
        <v>448059</v>
      </c>
      <c r="I33" s="83">
        <f t="shared" si="3"/>
        <v>517426</v>
      </c>
      <c r="J33" s="83">
        <f t="shared" si="3"/>
        <v>667089</v>
      </c>
      <c r="K33" s="83">
        <f t="shared" si="3"/>
        <v>527292</v>
      </c>
      <c r="L33" s="83">
        <f t="shared" si="3"/>
        <v>488621</v>
      </c>
      <c r="M33" s="83">
        <f t="shared" si="3"/>
        <v>473536</v>
      </c>
      <c r="N33" s="83">
        <f t="shared" si="3"/>
        <v>605686</v>
      </c>
      <c r="O33" s="83">
        <f t="shared" si="3"/>
        <v>623387</v>
      </c>
      <c r="P33" s="83">
        <f t="shared" si="3"/>
        <v>657704</v>
      </c>
      <c r="Q33" s="83">
        <f t="shared" si="3"/>
        <v>700114</v>
      </c>
      <c r="R33" s="83">
        <f t="shared" si="3"/>
        <v>731454</v>
      </c>
      <c r="S33" s="83">
        <f t="shared" si="3"/>
        <v>754123</v>
      </c>
      <c r="T33" s="83">
        <f t="shared" si="3"/>
        <v>807800</v>
      </c>
      <c r="U33" s="83">
        <f t="shared" si="3"/>
        <v>913048</v>
      </c>
      <c r="V33" s="83">
        <f t="shared" si="3"/>
        <v>940869</v>
      </c>
      <c r="W33" s="83">
        <f t="shared" si="3"/>
        <v>1050412</v>
      </c>
      <c r="X33" s="83">
        <f t="shared" si="3"/>
        <v>1209104</v>
      </c>
      <c r="Y33" s="83">
        <f t="shared" si="3"/>
        <v>1245444</v>
      </c>
      <c r="Z33" s="83">
        <f t="shared" si="3"/>
        <v>1295214</v>
      </c>
      <c r="AA33" s="83">
        <f t="shared" si="3"/>
        <v>1416681</v>
      </c>
      <c r="AB33" s="83">
        <f t="shared" si="3"/>
        <v>1427217</v>
      </c>
      <c r="AC33" s="83">
        <f t="shared" si="3"/>
        <v>1482371</v>
      </c>
      <c r="AD33" s="83">
        <f t="shared" si="3"/>
        <v>1615571</v>
      </c>
      <c r="AE33" s="83">
        <f t="shared" si="3"/>
        <v>1724904</v>
      </c>
      <c r="AF33" s="83">
        <f t="shared" si="3"/>
        <v>1659825</v>
      </c>
      <c r="AG33" s="83">
        <f t="shared" si="3"/>
        <v>1663978</v>
      </c>
      <c r="AH33" s="83">
        <f t="shared" si="3"/>
        <v>1697203</v>
      </c>
      <c r="AI33" s="83">
        <f>AI28+AI29</f>
        <v>1964069</v>
      </c>
      <c r="AJ33" s="83">
        <f>AJ28+AJ29</f>
        <v>1842944</v>
      </c>
      <c r="AK33" s="83">
        <f>AK28+AK29</f>
        <v>1889393</v>
      </c>
      <c r="AL33" s="83">
        <f>AL28+AL29</f>
        <v>1967240</v>
      </c>
    </row>
    <row r="34" spans="1:38" ht="16" customHeight="1">
      <c r="A34" s="96" t="s">
        <v>20</v>
      </c>
      <c r="B34" s="3" t="s">
        <v>229</v>
      </c>
      <c r="C34" s="3" t="s">
        <v>124</v>
      </c>
      <c r="D34" s="15">
        <f t="shared" ref="D34:J34" si="4">D30+D31+D32+D33</f>
        <v>4958913</v>
      </c>
      <c r="E34" s="15">
        <f t="shared" si="4"/>
        <v>5047285</v>
      </c>
      <c r="F34" s="15">
        <f t="shared" si="4"/>
        <v>5114988</v>
      </c>
      <c r="G34" s="15">
        <f t="shared" si="4"/>
        <v>5147565</v>
      </c>
      <c r="H34" s="15">
        <f t="shared" si="4"/>
        <v>5246513</v>
      </c>
      <c r="I34" s="15">
        <f t="shared" si="4"/>
        <v>5356801</v>
      </c>
      <c r="J34" s="15">
        <f t="shared" si="4"/>
        <v>5566940</v>
      </c>
      <c r="K34" s="15">
        <f t="shared" ref="K34:AK34" si="5">SUM(K30:K33)</f>
        <v>5474573</v>
      </c>
      <c r="L34" s="15">
        <f t="shared" si="5"/>
        <v>5432153</v>
      </c>
      <c r="M34" s="15">
        <f t="shared" si="5"/>
        <v>5423680</v>
      </c>
      <c r="N34" s="15">
        <f t="shared" si="5"/>
        <v>5572215</v>
      </c>
      <c r="O34" s="15">
        <f t="shared" si="5"/>
        <v>5632102</v>
      </c>
      <c r="P34" s="15">
        <f t="shared" si="5"/>
        <v>5735722</v>
      </c>
      <c r="Q34" s="15">
        <f t="shared" si="5"/>
        <v>5813145</v>
      </c>
      <c r="R34" s="15">
        <f t="shared" si="5"/>
        <v>5902117</v>
      </c>
      <c r="S34" s="15">
        <f t="shared" si="5"/>
        <v>6036429</v>
      </c>
      <c r="T34" s="15">
        <f t="shared" si="5"/>
        <v>6381178</v>
      </c>
      <c r="U34" s="15">
        <f t="shared" si="5"/>
        <v>6753179</v>
      </c>
      <c r="V34" s="15">
        <f t="shared" si="5"/>
        <v>7097858</v>
      </c>
      <c r="W34" s="15">
        <f t="shared" si="5"/>
        <v>7522876</v>
      </c>
      <c r="X34" s="15">
        <f t="shared" si="5"/>
        <v>7931470</v>
      </c>
      <c r="Y34" s="15">
        <f t="shared" si="5"/>
        <v>8103440</v>
      </c>
      <c r="Z34" s="15">
        <f t="shared" si="5"/>
        <v>8369488</v>
      </c>
      <c r="AA34" s="15">
        <f t="shared" si="5"/>
        <v>8721731</v>
      </c>
      <c r="AB34" s="15">
        <f t="shared" si="5"/>
        <v>8884635</v>
      </c>
      <c r="AC34" s="15">
        <f t="shared" si="5"/>
        <v>9223276</v>
      </c>
      <c r="AD34" s="15">
        <f t="shared" si="5"/>
        <v>9543114</v>
      </c>
      <c r="AE34" s="15">
        <f t="shared" si="5"/>
        <v>9878966</v>
      </c>
      <c r="AF34" s="15">
        <f t="shared" si="5"/>
        <v>9928146</v>
      </c>
      <c r="AG34" s="15">
        <f t="shared" si="5"/>
        <v>10318041</v>
      </c>
      <c r="AH34" s="15">
        <f t="shared" si="5"/>
        <v>10614251</v>
      </c>
      <c r="AI34" s="15">
        <f t="shared" si="5"/>
        <v>11064191</v>
      </c>
      <c r="AJ34" s="15">
        <f t="shared" si="5"/>
        <v>11128711</v>
      </c>
      <c r="AK34" s="15">
        <f t="shared" si="5"/>
        <v>11353384</v>
      </c>
      <c r="AL34" s="15">
        <f t="shared" ref="AL34" si="6">SUM(AL30:AL33)</f>
        <v>11696265</v>
      </c>
    </row>
    <row r="35" spans="1:38" ht="16" customHeight="1" thickBot="1">
      <c r="A35" s="97" t="s">
        <v>215</v>
      </c>
      <c r="B35" s="80" t="s">
        <v>228</v>
      </c>
      <c r="C35" s="80" t="s">
        <v>124</v>
      </c>
      <c r="D35" s="83">
        <f t="shared" ref="D35:AK35" si="7">D34-D29</f>
        <v>4815058</v>
      </c>
      <c r="E35" s="83">
        <f t="shared" si="7"/>
        <v>4886458</v>
      </c>
      <c r="F35" s="83">
        <f t="shared" si="7"/>
        <v>4947742</v>
      </c>
      <c r="G35" s="83">
        <f t="shared" si="7"/>
        <v>4978875</v>
      </c>
      <c r="H35" s="83">
        <f t="shared" si="7"/>
        <v>5082383</v>
      </c>
      <c r="I35" s="83">
        <f t="shared" si="7"/>
        <v>5181519</v>
      </c>
      <c r="J35" s="83">
        <f t="shared" si="7"/>
        <v>5389061</v>
      </c>
      <c r="K35" s="83">
        <f t="shared" si="7"/>
        <v>5299515</v>
      </c>
      <c r="L35" s="83">
        <f t="shared" si="7"/>
        <v>5259514</v>
      </c>
      <c r="M35" s="83">
        <f t="shared" si="7"/>
        <v>5238707</v>
      </c>
      <c r="N35" s="83">
        <f t="shared" si="7"/>
        <v>5373789</v>
      </c>
      <c r="O35" s="83">
        <f t="shared" si="7"/>
        <v>5430198</v>
      </c>
      <c r="P35" s="83">
        <f t="shared" si="7"/>
        <v>5529155</v>
      </c>
      <c r="Q35" s="83">
        <f t="shared" si="7"/>
        <v>5594132</v>
      </c>
      <c r="R35" s="83">
        <f t="shared" si="7"/>
        <v>5667140</v>
      </c>
      <c r="S35" s="83">
        <f t="shared" si="7"/>
        <v>5792150</v>
      </c>
      <c r="T35" s="83">
        <f t="shared" si="7"/>
        <v>6121704</v>
      </c>
      <c r="U35" s="83">
        <f t="shared" si="7"/>
        <v>6500267</v>
      </c>
      <c r="V35" s="83">
        <f t="shared" si="7"/>
        <v>6837824</v>
      </c>
      <c r="W35" s="83">
        <f t="shared" si="7"/>
        <v>7236706</v>
      </c>
      <c r="X35" s="83">
        <f t="shared" si="7"/>
        <v>7617972</v>
      </c>
      <c r="Y35" s="83">
        <f t="shared" si="7"/>
        <v>7814946</v>
      </c>
      <c r="Z35" s="83">
        <f t="shared" si="7"/>
        <v>8080348</v>
      </c>
      <c r="AA35" s="83">
        <f t="shared" si="7"/>
        <v>8412430</v>
      </c>
      <c r="AB35" s="83">
        <f t="shared" si="7"/>
        <v>8583032</v>
      </c>
      <c r="AC35" s="83">
        <f t="shared" si="7"/>
        <v>8878227</v>
      </c>
      <c r="AD35" s="83">
        <f t="shared" si="7"/>
        <v>9201155</v>
      </c>
      <c r="AE35" s="83">
        <f t="shared" si="7"/>
        <v>9533557</v>
      </c>
      <c r="AF35" s="83">
        <f t="shared" si="7"/>
        <v>9579934</v>
      </c>
      <c r="AG35" s="83">
        <f t="shared" si="7"/>
        <v>9948484</v>
      </c>
      <c r="AH35" s="83">
        <f t="shared" si="7"/>
        <v>10250601</v>
      </c>
      <c r="AI35" s="83">
        <f t="shared" si="7"/>
        <v>10676729</v>
      </c>
      <c r="AJ35" s="83">
        <f t="shared" si="7"/>
        <v>10767343</v>
      </c>
      <c r="AK35" s="83">
        <f t="shared" si="7"/>
        <v>10977695</v>
      </c>
      <c r="AL35" s="83">
        <f t="shared" ref="AL35" si="8">AL34-AL29</f>
        <v>11306263</v>
      </c>
    </row>
    <row r="36" spans="1:38">
      <c r="Q36" s="15"/>
    </row>
    <row r="39" spans="1:38">
      <c r="Z39" s="15"/>
      <c r="AA39" s="15"/>
      <c r="AB39" s="15"/>
    </row>
    <row r="40" spans="1:38">
      <c r="Z40" s="15"/>
      <c r="AA40" s="15"/>
      <c r="AB40" s="15"/>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43" orientation="landscape" r:id="rId1"/>
  <headerFooter alignWithMargins="0"/>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1505" r:id="rId5" name="Button 1">
              <controlPr defaultSize="0" print="0" autoFill="0" autoPict="0" macro="[0]!Change_Unit">
                <anchor moveWithCells="1" sizeWithCells="1">
                  <from>
                    <xdr:col>4</xdr:col>
                    <xdr:colOff>558800</xdr:colOff>
                    <xdr:row>0</xdr:row>
                    <xdr:rowOff>31750</xdr:rowOff>
                  </from>
                  <to>
                    <xdr:col>7</xdr:col>
                    <xdr:colOff>114300</xdr:colOff>
                    <xdr:row>2</xdr:row>
                    <xdr:rowOff>139700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8">
    <pageSetUpPr fitToPage="1"/>
  </sheetPr>
  <dimension ref="A1:AL36"/>
  <sheetViews>
    <sheetView workbookViewId="0">
      <selection activeCell="D5" sqref="D5:AL29"/>
    </sheetView>
  </sheetViews>
  <sheetFormatPr baseColWidth="10" defaultColWidth="11.453125" defaultRowHeight="11.5"/>
  <cols>
    <col min="1" max="1" width="5.1796875" style="3" customWidth="1"/>
    <col min="2" max="2" width="35" style="3" customWidth="1"/>
    <col min="3" max="3" width="6.1796875" style="3" bestFit="1" customWidth="1"/>
    <col min="4" max="12" width="6.81640625" style="3" bestFit="1" customWidth="1"/>
    <col min="13" max="38" width="7.81640625" style="3" bestFit="1" customWidth="1"/>
    <col min="39" max="16384" width="11.453125" style="3"/>
  </cols>
  <sheetData>
    <row r="1" spans="1:38" ht="18.75" customHeight="1">
      <c r="A1" s="35" t="str">
        <f>'1'!A1</f>
        <v>Schweizerische Holzenergiestatistik EJ 2024</v>
      </c>
    </row>
    <row r="2" spans="1:38" ht="18.75" customHeight="1">
      <c r="A2" s="34" t="str">
        <f>CONCATENATE(Übersicht!B19,": ",Übersicht!C19)</f>
        <v>Tabelle 5.5: Nutzenergie elektrisch (Produktion), effektiv</v>
      </c>
    </row>
    <row r="3" spans="1:38" ht="18.75" customHeight="1">
      <c r="A3" s="38"/>
    </row>
    <row r="4" spans="1:38" ht="18.75" customHeight="1">
      <c r="A4" s="24" t="s">
        <v>0</v>
      </c>
      <c r="B4" s="24" t="s">
        <v>1</v>
      </c>
      <c r="C4" s="24" t="s">
        <v>129</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c r="AL4" s="24">
        <v>2024</v>
      </c>
    </row>
    <row r="5" spans="1:38" ht="14.15" customHeight="1">
      <c r="A5" s="16">
        <v>1</v>
      </c>
      <c r="B5" s="17" t="s">
        <v>2</v>
      </c>
      <c r="C5" s="17" t="s">
        <v>124</v>
      </c>
      <c r="D5" s="46">
        <v>0</v>
      </c>
      <c r="E5" s="46">
        <v>0</v>
      </c>
      <c r="F5" s="46">
        <v>0</v>
      </c>
      <c r="G5" s="46">
        <v>0</v>
      </c>
      <c r="H5" s="46">
        <v>0</v>
      </c>
      <c r="I5" s="46">
        <v>0</v>
      </c>
      <c r="J5" s="46">
        <v>0</v>
      </c>
      <c r="K5" s="46">
        <v>0</v>
      </c>
      <c r="L5" s="46">
        <v>0</v>
      </c>
      <c r="M5" s="46">
        <v>0</v>
      </c>
      <c r="N5" s="46">
        <v>0</v>
      </c>
      <c r="O5" s="46">
        <v>0</v>
      </c>
      <c r="P5" s="46">
        <v>0</v>
      </c>
      <c r="Q5" s="46">
        <v>0</v>
      </c>
      <c r="R5" s="46">
        <v>0</v>
      </c>
      <c r="S5" s="46">
        <v>0</v>
      </c>
      <c r="T5" s="46">
        <v>0</v>
      </c>
      <c r="U5" s="46">
        <v>0</v>
      </c>
      <c r="V5" s="46">
        <v>0</v>
      </c>
      <c r="W5" s="46">
        <v>0</v>
      </c>
      <c r="X5" s="46">
        <v>0</v>
      </c>
      <c r="Y5" s="46">
        <v>0</v>
      </c>
      <c r="Z5" s="46">
        <v>0</v>
      </c>
      <c r="AA5" s="46">
        <v>0</v>
      </c>
      <c r="AB5" s="46">
        <v>0</v>
      </c>
      <c r="AC5" s="46">
        <v>0</v>
      </c>
      <c r="AD5" s="46">
        <v>0</v>
      </c>
      <c r="AE5" s="46">
        <v>0</v>
      </c>
      <c r="AF5" s="46">
        <v>0</v>
      </c>
      <c r="AG5" s="46">
        <v>0</v>
      </c>
      <c r="AH5" s="46">
        <v>0</v>
      </c>
      <c r="AI5" s="46">
        <v>0</v>
      </c>
      <c r="AJ5" s="46">
        <v>0</v>
      </c>
      <c r="AK5" s="46">
        <v>0</v>
      </c>
      <c r="AL5" s="46">
        <v>0</v>
      </c>
    </row>
    <row r="6" spans="1:38" ht="14.15" customHeight="1">
      <c r="A6" s="16">
        <v>2</v>
      </c>
      <c r="B6" s="17" t="s">
        <v>3</v>
      </c>
      <c r="C6" s="17" t="s">
        <v>124</v>
      </c>
      <c r="D6" s="46">
        <v>0</v>
      </c>
      <c r="E6" s="46">
        <v>0</v>
      </c>
      <c r="F6" s="46">
        <v>0</v>
      </c>
      <c r="G6" s="46">
        <v>0</v>
      </c>
      <c r="H6" s="46">
        <v>0</v>
      </c>
      <c r="I6" s="46">
        <v>0</v>
      </c>
      <c r="J6" s="46">
        <v>0</v>
      </c>
      <c r="K6" s="46">
        <v>0</v>
      </c>
      <c r="L6" s="46">
        <v>0</v>
      </c>
      <c r="M6" s="46">
        <v>0</v>
      </c>
      <c r="N6" s="46">
        <v>0</v>
      </c>
      <c r="O6" s="46">
        <v>0</v>
      </c>
      <c r="P6" s="46">
        <v>0</v>
      </c>
      <c r="Q6" s="46">
        <v>0</v>
      </c>
      <c r="R6" s="46">
        <v>0</v>
      </c>
      <c r="S6" s="46">
        <v>0</v>
      </c>
      <c r="T6" s="46">
        <v>0</v>
      </c>
      <c r="U6" s="46">
        <v>0</v>
      </c>
      <c r="V6" s="46">
        <v>0</v>
      </c>
      <c r="W6" s="46">
        <v>0</v>
      </c>
      <c r="X6" s="46">
        <v>0</v>
      </c>
      <c r="Y6" s="46">
        <v>0</v>
      </c>
      <c r="Z6" s="46">
        <v>0</v>
      </c>
      <c r="AA6" s="46">
        <v>0</v>
      </c>
      <c r="AB6" s="46">
        <v>0</v>
      </c>
      <c r="AC6" s="46">
        <v>0</v>
      </c>
      <c r="AD6" s="46">
        <v>0</v>
      </c>
      <c r="AE6" s="46">
        <v>0</v>
      </c>
      <c r="AF6" s="46">
        <v>0</v>
      </c>
      <c r="AG6" s="46">
        <v>0</v>
      </c>
      <c r="AH6" s="46">
        <v>0</v>
      </c>
      <c r="AI6" s="46">
        <v>0</v>
      </c>
      <c r="AJ6" s="46">
        <v>0</v>
      </c>
      <c r="AK6" s="46">
        <v>0</v>
      </c>
      <c r="AL6" s="46">
        <v>0</v>
      </c>
    </row>
    <row r="7" spans="1:38" ht="14.15" customHeight="1">
      <c r="A7" s="16">
        <v>3</v>
      </c>
      <c r="B7" s="17" t="s">
        <v>4</v>
      </c>
      <c r="C7" s="17" t="s">
        <v>124</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row>
    <row r="8" spans="1:38" ht="14.15" customHeight="1">
      <c r="A8" s="16" t="s">
        <v>27</v>
      </c>
      <c r="B8" s="17" t="s">
        <v>5</v>
      </c>
      <c r="C8" s="17" t="s">
        <v>124</v>
      </c>
      <c r="D8" s="46">
        <v>0</v>
      </c>
      <c r="E8" s="46">
        <v>0</v>
      </c>
      <c r="F8" s="46">
        <v>0</v>
      </c>
      <c r="G8" s="46">
        <v>0</v>
      </c>
      <c r="H8" s="46">
        <v>0</v>
      </c>
      <c r="I8" s="46">
        <v>0</v>
      </c>
      <c r="J8" s="46">
        <v>0</v>
      </c>
      <c r="K8" s="46">
        <v>0</v>
      </c>
      <c r="L8" s="46">
        <v>0</v>
      </c>
      <c r="M8" s="46">
        <v>0</v>
      </c>
      <c r="N8" s="46">
        <v>0</v>
      </c>
      <c r="O8" s="46">
        <v>0</v>
      </c>
      <c r="P8" s="46">
        <v>0</v>
      </c>
      <c r="Q8" s="46">
        <v>0</v>
      </c>
      <c r="R8" s="46">
        <v>0</v>
      </c>
      <c r="S8" s="46">
        <v>0</v>
      </c>
      <c r="T8" s="46">
        <v>0</v>
      </c>
      <c r="U8" s="46">
        <v>0</v>
      </c>
      <c r="V8" s="46">
        <v>0</v>
      </c>
      <c r="W8" s="46">
        <v>0</v>
      </c>
      <c r="X8" s="46">
        <v>0</v>
      </c>
      <c r="Y8" s="46">
        <v>0</v>
      </c>
      <c r="Z8" s="46">
        <v>0</v>
      </c>
      <c r="AA8" s="46">
        <v>0</v>
      </c>
      <c r="AB8" s="46">
        <v>0</v>
      </c>
      <c r="AC8" s="46">
        <v>0</v>
      </c>
      <c r="AD8" s="46">
        <v>0</v>
      </c>
      <c r="AE8" s="46">
        <v>0</v>
      </c>
      <c r="AF8" s="46">
        <v>0</v>
      </c>
      <c r="AG8" s="46">
        <v>0</v>
      </c>
      <c r="AH8" s="46">
        <v>0</v>
      </c>
      <c r="AI8" s="46">
        <v>0</v>
      </c>
      <c r="AJ8" s="46">
        <v>0</v>
      </c>
      <c r="AK8" s="46">
        <v>0</v>
      </c>
      <c r="AL8" s="46">
        <v>0</v>
      </c>
    </row>
    <row r="9" spans="1:38" ht="14.15" customHeight="1">
      <c r="A9" s="16" t="s">
        <v>26</v>
      </c>
      <c r="B9" s="17" t="s">
        <v>112</v>
      </c>
      <c r="C9" s="17" t="s">
        <v>124</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row>
    <row r="10" spans="1:38" ht="14.15" customHeight="1">
      <c r="A10" s="16">
        <v>5</v>
      </c>
      <c r="B10" s="17" t="s">
        <v>6</v>
      </c>
      <c r="C10" s="17" t="s">
        <v>124</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row>
    <row r="11" spans="1:38" ht="14.15" customHeight="1">
      <c r="A11" s="16">
        <v>6</v>
      </c>
      <c r="B11" s="17" t="s">
        <v>7</v>
      </c>
      <c r="C11" s="17" t="s">
        <v>124</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row>
    <row r="12" spans="1:38" ht="14.15" customHeight="1">
      <c r="A12" s="31">
        <v>7</v>
      </c>
      <c r="B12" s="33" t="s">
        <v>8</v>
      </c>
      <c r="C12" s="33" t="s">
        <v>124</v>
      </c>
      <c r="D12" s="108">
        <v>0</v>
      </c>
      <c r="E12" s="108">
        <v>0</v>
      </c>
      <c r="F12" s="108">
        <v>0</v>
      </c>
      <c r="G12" s="108">
        <v>0</v>
      </c>
      <c r="H12" s="108">
        <v>0</v>
      </c>
      <c r="I12" s="108">
        <v>0</v>
      </c>
      <c r="J12" s="108">
        <v>0</v>
      </c>
      <c r="K12" s="108">
        <v>0</v>
      </c>
      <c r="L12" s="108">
        <v>0</v>
      </c>
      <c r="M12" s="108">
        <v>0</v>
      </c>
      <c r="N12" s="108">
        <v>0</v>
      </c>
      <c r="O12" s="108">
        <v>0</v>
      </c>
      <c r="P12" s="108">
        <v>0</v>
      </c>
      <c r="Q12" s="108">
        <v>0</v>
      </c>
      <c r="R12" s="108">
        <v>0</v>
      </c>
      <c r="S12" s="108">
        <v>0</v>
      </c>
      <c r="T12" s="108">
        <v>0</v>
      </c>
      <c r="U12" s="108">
        <v>0</v>
      </c>
      <c r="V12" s="108">
        <v>0</v>
      </c>
      <c r="W12" s="108">
        <v>0</v>
      </c>
      <c r="X12" s="108">
        <v>0</v>
      </c>
      <c r="Y12" s="108">
        <v>0</v>
      </c>
      <c r="Z12" s="108">
        <v>0</v>
      </c>
      <c r="AA12" s="108">
        <v>0</v>
      </c>
      <c r="AB12" s="108">
        <v>0</v>
      </c>
      <c r="AC12" s="108">
        <v>0</v>
      </c>
      <c r="AD12" s="108">
        <v>0</v>
      </c>
      <c r="AE12" s="108">
        <v>0</v>
      </c>
      <c r="AF12" s="108">
        <v>0</v>
      </c>
      <c r="AG12" s="108">
        <v>0</v>
      </c>
      <c r="AH12" s="108">
        <v>0</v>
      </c>
      <c r="AI12" s="108">
        <v>0</v>
      </c>
      <c r="AJ12" s="108">
        <v>0</v>
      </c>
      <c r="AK12" s="108">
        <v>0</v>
      </c>
      <c r="AL12" s="108">
        <v>0</v>
      </c>
    </row>
    <row r="13" spans="1:38" ht="14.15" customHeight="1">
      <c r="A13" s="16">
        <v>8</v>
      </c>
      <c r="B13" s="17" t="s">
        <v>30</v>
      </c>
      <c r="C13" s="17" t="s">
        <v>124</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row>
    <row r="14" spans="1:38" ht="14.15" customHeight="1">
      <c r="A14" s="16">
        <v>9</v>
      </c>
      <c r="B14" s="17" t="s">
        <v>31</v>
      </c>
      <c r="C14" s="17" t="s">
        <v>124</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row>
    <row r="15" spans="1:38" ht="14.15" customHeight="1">
      <c r="A15" s="16">
        <v>10</v>
      </c>
      <c r="B15" s="17" t="s">
        <v>9</v>
      </c>
      <c r="C15" s="17" t="s">
        <v>124</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row>
    <row r="16" spans="1:38">
      <c r="A16" s="16" t="s">
        <v>29</v>
      </c>
      <c r="B16" s="17" t="s">
        <v>32</v>
      </c>
      <c r="C16" s="17" t="s">
        <v>124</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row>
    <row r="17" spans="1:38" ht="13.5" customHeight="1">
      <c r="A17" s="16" t="s">
        <v>28</v>
      </c>
      <c r="B17" s="17" t="s">
        <v>111</v>
      </c>
      <c r="C17" s="17" t="s">
        <v>124</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row>
    <row r="18" spans="1:38" ht="25.25" customHeight="1">
      <c r="A18" s="31" t="s">
        <v>35</v>
      </c>
      <c r="B18" s="33" t="s">
        <v>33</v>
      </c>
      <c r="C18" s="33" t="s">
        <v>124</v>
      </c>
      <c r="D18" s="108">
        <v>0</v>
      </c>
      <c r="E18" s="108">
        <v>0</v>
      </c>
      <c r="F18" s="108">
        <v>0</v>
      </c>
      <c r="G18" s="108">
        <v>0</v>
      </c>
      <c r="H18" s="108">
        <v>0</v>
      </c>
      <c r="I18" s="108">
        <v>0</v>
      </c>
      <c r="J18" s="108">
        <v>0</v>
      </c>
      <c r="K18" s="108">
        <v>0</v>
      </c>
      <c r="L18" s="108">
        <v>0</v>
      </c>
      <c r="M18" s="108">
        <v>0</v>
      </c>
      <c r="N18" s="108">
        <v>0</v>
      </c>
      <c r="O18" s="108">
        <v>0</v>
      </c>
      <c r="P18" s="108">
        <v>0</v>
      </c>
      <c r="Q18" s="108">
        <v>0</v>
      </c>
      <c r="R18" s="108">
        <v>0</v>
      </c>
      <c r="S18" s="108">
        <v>0</v>
      </c>
      <c r="T18" s="108">
        <v>0</v>
      </c>
      <c r="U18" s="108">
        <v>0</v>
      </c>
      <c r="V18" s="108">
        <v>0</v>
      </c>
      <c r="W18" s="108">
        <v>0</v>
      </c>
      <c r="X18" s="108">
        <v>0</v>
      </c>
      <c r="Y18" s="108">
        <v>0</v>
      </c>
      <c r="Z18" s="108">
        <v>0</v>
      </c>
      <c r="AA18" s="108">
        <v>0</v>
      </c>
      <c r="AB18" s="108">
        <v>0</v>
      </c>
      <c r="AC18" s="108">
        <v>0</v>
      </c>
      <c r="AD18" s="108">
        <v>0</v>
      </c>
      <c r="AE18" s="108">
        <v>0</v>
      </c>
      <c r="AF18" s="108">
        <v>0</v>
      </c>
      <c r="AG18" s="108">
        <v>0</v>
      </c>
      <c r="AH18" s="108">
        <v>0</v>
      </c>
      <c r="AI18" s="108">
        <v>0</v>
      </c>
      <c r="AJ18" s="108">
        <v>0</v>
      </c>
      <c r="AK18" s="108">
        <v>0</v>
      </c>
      <c r="AL18" s="108">
        <v>0</v>
      </c>
    </row>
    <row r="19" spans="1:38" ht="13.5" customHeight="1">
      <c r="A19" s="16" t="s">
        <v>36</v>
      </c>
      <c r="B19" s="17" t="s">
        <v>113</v>
      </c>
      <c r="C19" s="17" t="s">
        <v>124</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row>
    <row r="20" spans="1:38" ht="25.25" customHeight="1">
      <c r="A20" s="16">
        <v>13</v>
      </c>
      <c r="B20" s="17" t="s">
        <v>34</v>
      </c>
      <c r="C20" s="17" t="s">
        <v>124</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row>
    <row r="21" spans="1:38" ht="25.25" customHeight="1">
      <c r="A21" s="16" t="s">
        <v>37</v>
      </c>
      <c r="B21" s="17" t="s">
        <v>10</v>
      </c>
      <c r="C21" s="17" t="s">
        <v>124</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row>
    <row r="22" spans="1:38" ht="13.5" customHeight="1">
      <c r="A22" s="16" t="s">
        <v>38</v>
      </c>
      <c r="B22" s="17" t="s">
        <v>114</v>
      </c>
      <c r="C22" s="17" t="s">
        <v>124</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row>
    <row r="23" spans="1:38" ht="25.25" customHeight="1">
      <c r="A23" s="16">
        <v>15</v>
      </c>
      <c r="B23" s="17" t="s">
        <v>11</v>
      </c>
      <c r="C23" s="17" t="s">
        <v>124</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row>
    <row r="24" spans="1:38" ht="25.25" customHeight="1">
      <c r="A24" s="16" t="s">
        <v>39</v>
      </c>
      <c r="B24" s="17" t="s">
        <v>12</v>
      </c>
      <c r="C24" s="17" t="s">
        <v>124</v>
      </c>
      <c r="D24" s="46">
        <v>0</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row>
    <row r="25" spans="1:38" ht="13.5" customHeight="1">
      <c r="A25" s="16" t="s">
        <v>40</v>
      </c>
      <c r="B25" s="17" t="s">
        <v>115</v>
      </c>
      <c r="C25" s="17" t="s">
        <v>124</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row>
    <row r="26" spans="1:38" ht="25.25" customHeight="1">
      <c r="A26" s="16">
        <v>17</v>
      </c>
      <c r="B26" s="17" t="s">
        <v>13</v>
      </c>
      <c r="C26" s="17" t="s">
        <v>124</v>
      </c>
      <c r="D26" s="46">
        <v>0</v>
      </c>
      <c r="E26" s="46">
        <v>0</v>
      </c>
      <c r="F26" s="46">
        <v>0</v>
      </c>
      <c r="G26" s="46">
        <v>0</v>
      </c>
      <c r="H26" s="46">
        <v>0</v>
      </c>
      <c r="I26" s="46">
        <v>0</v>
      </c>
      <c r="J26" s="46">
        <v>0</v>
      </c>
      <c r="K26" s="46">
        <v>0</v>
      </c>
      <c r="L26" s="46">
        <v>0</v>
      </c>
      <c r="M26" s="46">
        <v>0</v>
      </c>
      <c r="N26" s="46">
        <v>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row>
    <row r="27" spans="1:38" ht="14.15" customHeight="1">
      <c r="A27" s="16">
        <v>18</v>
      </c>
      <c r="B27" s="17" t="s">
        <v>14</v>
      </c>
      <c r="C27" s="17" t="s">
        <v>124</v>
      </c>
      <c r="D27" s="47">
        <v>0</v>
      </c>
      <c r="E27" s="47">
        <v>0</v>
      </c>
      <c r="F27" s="47">
        <v>0</v>
      </c>
      <c r="G27" s="47">
        <v>0</v>
      </c>
      <c r="H27" s="47">
        <v>0</v>
      </c>
      <c r="I27" s="47">
        <v>77</v>
      </c>
      <c r="J27" s="47">
        <v>480</v>
      </c>
      <c r="K27" s="47">
        <v>2024</v>
      </c>
      <c r="L27" s="47">
        <v>2640</v>
      </c>
      <c r="M27" s="47">
        <v>2360</v>
      </c>
      <c r="N27" s="47">
        <v>3214</v>
      </c>
      <c r="O27" s="47">
        <v>2676</v>
      </c>
      <c r="P27" s="47">
        <v>1930</v>
      </c>
      <c r="Q27" s="47">
        <v>2267</v>
      </c>
      <c r="R27" s="47">
        <v>2190</v>
      </c>
      <c r="S27" s="47">
        <v>1979</v>
      </c>
      <c r="T27" s="47">
        <v>1998</v>
      </c>
      <c r="U27" s="47">
        <v>43823</v>
      </c>
      <c r="V27" s="47">
        <v>81958</v>
      </c>
      <c r="W27" s="47">
        <v>105567</v>
      </c>
      <c r="X27" s="47">
        <v>84086</v>
      </c>
      <c r="Y27" s="47">
        <v>147050</v>
      </c>
      <c r="Z27" s="47">
        <v>205351</v>
      </c>
      <c r="AA27" s="47">
        <v>223912</v>
      </c>
      <c r="AB27" s="47">
        <v>225739</v>
      </c>
      <c r="AC27" s="47">
        <v>125691</v>
      </c>
      <c r="AD27" s="47">
        <v>123104</v>
      </c>
      <c r="AE27" s="47">
        <v>207176</v>
      </c>
      <c r="AF27" s="47">
        <v>191067</v>
      </c>
      <c r="AG27" s="47">
        <v>217134</v>
      </c>
      <c r="AH27" s="47">
        <v>304607</v>
      </c>
      <c r="AI27" s="47">
        <v>324120</v>
      </c>
      <c r="AJ27" s="47">
        <v>361640</v>
      </c>
      <c r="AK27" s="47">
        <v>388407</v>
      </c>
      <c r="AL27" s="47">
        <v>389358</v>
      </c>
    </row>
    <row r="28" spans="1:38" ht="14.15" customHeight="1">
      <c r="A28" s="31">
        <v>19</v>
      </c>
      <c r="B28" s="33" t="s">
        <v>15</v>
      </c>
      <c r="C28" s="33" t="s">
        <v>124</v>
      </c>
      <c r="D28" s="109">
        <v>5700</v>
      </c>
      <c r="E28" s="109">
        <v>6018</v>
      </c>
      <c r="F28" s="109">
        <v>10656</v>
      </c>
      <c r="G28" s="109">
        <v>7786</v>
      </c>
      <c r="H28" s="109">
        <v>10425</v>
      </c>
      <c r="I28" s="109">
        <v>9259</v>
      </c>
      <c r="J28" s="109">
        <v>13488</v>
      </c>
      <c r="K28" s="109">
        <v>8223</v>
      </c>
      <c r="L28" s="109">
        <v>9889</v>
      </c>
      <c r="M28" s="109">
        <v>10770</v>
      </c>
      <c r="N28" s="109">
        <v>10470</v>
      </c>
      <c r="O28" s="109">
        <v>11125</v>
      </c>
      <c r="P28" s="109">
        <v>20445</v>
      </c>
      <c r="Q28" s="109">
        <v>25008</v>
      </c>
      <c r="R28" s="109">
        <v>26881</v>
      </c>
      <c r="S28" s="109">
        <v>30599</v>
      </c>
      <c r="T28" s="109">
        <v>41977</v>
      </c>
      <c r="U28" s="109">
        <v>48476</v>
      </c>
      <c r="V28" s="109">
        <v>49415</v>
      </c>
      <c r="W28" s="109">
        <v>48612</v>
      </c>
      <c r="X28" s="109">
        <v>50481</v>
      </c>
      <c r="Y28" s="109">
        <v>45588</v>
      </c>
      <c r="Z28" s="109">
        <v>46183</v>
      </c>
      <c r="AA28" s="109">
        <v>53678</v>
      </c>
      <c r="AB28" s="109">
        <v>47585</v>
      </c>
      <c r="AC28" s="109">
        <v>57865</v>
      </c>
      <c r="AD28" s="109">
        <v>99706</v>
      </c>
      <c r="AE28" s="109">
        <v>114600</v>
      </c>
      <c r="AF28" s="109">
        <v>99239</v>
      </c>
      <c r="AG28" s="109">
        <v>95605</v>
      </c>
      <c r="AH28" s="109">
        <v>119922</v>
      </c>
      <c r="AI28" s="109">
        <v>213883</v>
      </c>
      <c r="AJ28" s="109">
        <v>203491</v>
      </c>
      <c r="AK28" s="109">
        <v>217340</v>
      </c>
      <c r="AL28" s="109">
        <v>230619</v>
      </c>
    </row>
    <row r="29" spans="1:38" ht="14.15" customHeight="1" thickBot="1">
      <c r="A29" s="82">
        <v>20</v>
      </c>
      <c r="B29" s="80" t="s">
        <v>116</v>
      </c>
      <c r="C29" s="80" t="s">
        <v>124</v>
      </c>
      <c r="D29" s="90">
        <v>52467</v>
      </c>
      <c r="E29" s="90">
        <v>50855</v>
      </c>
      <c r="F29" s="90">
        <v>57551</v>
      </c>
      <c r="G29" s="90">
        <v>58910</v>
      </c>
      <c r="H29" s="90">
        <v>64107</v>
      </c>
      <c r="I29" s="90">
        <v>67854</v>
      </c>
      <c r="J29" s="90">
        <v>75337</v>
      </c>
      <c r="K29" s="90">
        <v>80886</v>
      </c>
      <c r="L29" s="90">
        <v>82583</v>
      </c>
      <c r="M29" s="90">
        <v>91291</v>
      </c>
      <c r="N29" s="90">
        <v>104433</v>
      </c>
      <c r="O29" s="90">
        <v>110400</v>
      </c>
      <c r="P29" s="90">
        <v>115937</v>
      </c>
      <c r="Q29" s="90">
        <v>119220</v>
      </c>
      <c r="R29" s="90">
        <v>130855</v>
      </c>
      <c r="S29" s="90">
        <v>136338</v>
      </c>
      <c r="T29" s="90">
        <v>154046</v>
      </c>
      <c r="U29" s="90">
        <v>150150</v>
      </c>
      <c r="V29" s="90">
        <v>149035</v>
      </c>
      <c r="W29" s="90">
        <v>147255</v>
      </c>
      <c r="X29" s="90">
        <v>152979</v>
      </c>
      <c r="Y29" s="90">
        <v>155560</v>
      </c>
      <c r="Z29" s="90">
        <v>164567</v>
      </c>
      <c r="AA29" s="90">
        <v>184549</v>
      </c>
      <c r="AB29" s="90">
        <v>191343</v>
      </c>
      <c r="AC29" s="90">
        <v>200958</v>
      </c>
      <c r="AD29" s="90">
        <v>201004</v>
      </c>
      <c r="AE29" s="90">
        <v>200083</v>
      </c>
      <c r="AF29" s="90">
        <v>197793</v>
      </c>
      <c r="AG29" s="90">
        <v>200018</v>
      </c>
      <c r="AH29" s="90">
        <v>200119</v>
      </c>
      <c r="AI29" s="90">
        <v>191931</v>
      </c>
      <c r="AJ29" s="90">
        <v>186566</v>
      </c>
      <c r="AK29" s="90">
        <v>181830</v>
      </c>
      <c r="AL29" s="90">
        <v>188757</v>
      </c>
    </row>
    <row r="30" spans="1:38" ht="16" customHeight="1">
      <c r="A30" s="96" t="s">
        <v>16</v>
      </c>
      <c r="B30" s="3" t="s">
        <v>224</v>
      </c>
      <c r="C30" s="3" t="s">
        <v>124</v>
      </c>
      <c r="D30" s="47">
        <f t="shared" ref="D30:AH30" si="0">SUM(D5:D11)</f>
        <v>0</v>
      </c>
      <c r="E30" s="47">
        <f t="shared" si="0"/>
        <v>0</v>
      </c>
      <c r="F30" s="47">
        <f t="shared" si="0"/>
        <v>0</v>
      </c>
      <c r="G30" s="47">
        <f t="shared" si="0"/>
        <v>0</v>
      </c>
      <c r="H30" s="47">
        <f t="shared" si="0"/>
        <v>0</v>
      </c>
      <c r="I30" s="47">
        <f t="shared" si="0"/>
        <v>0</v>
      </c>
      <c r="J30" s="47">
        <f t="shared" si="0"/>
        <v>0</v>
      </c>
      <c r="K30" s="47">
        <f t="shared" si="0"/>
        <v>0</v>
      </c>
      <c r="L30" s="47">
        <f t="shared" si="0"/>
        <v>0</v>
      </c>
      <c r="M30" s="47">
        <f t="shared" si="0"/>
        <v>0</v>
      </c>
      <c r="N30" s="47">
        <f t="shared" si="0"/>
        <v>0</v>
      </c>
      <c r="O30" s="47">
        <f t="shared" si="0"/>
        <v>0</v>
      </c>
      <c r="P30" s="47">
        <f t="shared" si="0"/>
        <v>0</v>
      </c>
      <c r="Q30" s="47">
        <f t="shared" si="0"/>
        <v>0</v>
      </c>
      <c r="R30" s="47">
        <f t="shared" si="0"/>
        <v>0</v>
      </c>
      <c r="S30" s="47">
        <f t="shared" si="0"/>
        <v>0</v>
      </c>
      <c r="T30" s="47">
        <f t="shared" si="0"/>
        <v>0</v>
      </c>
      <c r="U30" s="47">
        <f t="shared" si="0"/>
        <v>0</v>
      </c>
      <c r="V30" s="47">
        <f t="shared" si="0"/>
        <v>0</v>
      </c>
      <c r="W30" s="47">
        <f t="shared" si="0"/>
        <v>0</v>
      </c>
      <c r="X30" s="47">
        <f t="shared" si="0"/>
        <v>0</v>
      </c>
      <c r="Y30" s="47">
        <f t="shared" si="0"/>
        <v>0</v>
      </c>
      <c r="Z30" s="47">
        <f t="shared" si="0"/>
        <v>0</v>
      </c>
      <c r="AA30" s="47">
        <f t="shared" si="0"/>
        <v>0</v>
      </c>
      <c r="AB30" s="47">
        <f t="shared" si="0"/>
        <v>0</v>
      </c>
      <c r="AC30" s="47">
        <f t="shared" si="0"/>
        <v>0</v>
      </c>
      <c r="AD30" s="47">
        <f t="shared" si="0"/>
        <v>0</v>
      </c>
      <c r="AE30" s="47">
        <f t="shared" si="0"/>
        <v>0</v>
      </c>
      <c r="AF30" s="47">
        <f t="shared" si="0"/>
        <v>0</v>
      </c>
      <c r="AG30" s="47">
        <f t="shared" si="0"/>
        <v>0</v>
      </c>
      <c r="AH30" s="47">
        <f t="shared" si="0"/>
        <v>0</v>
      </c>
      <c r="AI30" s="47">
        <f>SUM(AI5:AI11)</f>
        <v>0</v>
      </c>
      <c r="AJ30" s="47">
        <f>SUM(AJ5:AJ11)</f>
        <v>0</v>
      </c>
      <c r="AK30" s="47">
        <f>SUM(AK5:AK11)</f>
        <v>0</v>
      </c>
      <c r="AL30" s="47">
        <f>SUM(AL5:AL11)</f>
        <v>0</v>
      </c>
    </row>
    <row r="31" spans="1:38" ht="16" customHeight="1">
      <c r="A31" s="96" t="s">
        <v>17</v>
      </c>
      <c r="B31" s="3" t="s">
        <v>225</v>
      </c>
      <c r="C31" s="3" t="s">
        <v>124</v>
      </c>
      <c r="D31" s="47">
        <f t="shared" ref="D31:AH31" si="1">SUM(D12:D17)</f>
        <v>0</v>
      </c>
      <c r="E31" s="47">
        <f t="shared" si="1"/>
        <v>0</v>
      </c>
      <c r="F31" s="47">
        <f t="shared" si="1"/>
        <v>0</v>
      </c>
      <c r="G31" s="47">
        <f t="shared" si="1"/>
        <v>0</v>
      </c>
      <c r="H31" s="47">
        <f t="shared" si="1"/>
        <v>0</v>
      </c>
      <c r="I31" s="47">
        <f t="shared" si="1"/>
        <v>0</v>
      </c>
      <c r="J31" s="47">
        <f t="shared" si="1"/>
        <v>0</v>
      </c>
      <c r="K31" s="47">
        <f t="shared" si="1"/>
        <v>0</v>
      </c>
      <c r="L31" s="47">
        <f t="shared" si="1"/>
        <v>0</v>
      </c>
      <c r="M31" s="47">
        <f t="shared" si="1"/>
        <v>0</v>
      </c>
      <c r="N31" s="47">
        <f t="shared" si="1"/>
        <v>0</v>
      </c>
      <c r="O31" s="47">
        <f t="shared" si="1"/>
        <v>0</v>
      </c>
      <c r="P31" s="47">
        <f t="shared" si="1"/>
        <v>0</v>
      </c>
      <c r="Q31" s="47">
        <f t="shared" si="1"/>
        <v>0</v>
      </c>
      <c r="R31" s="47">
        <f t="shared" si="1"/>
        <v>0</v>
      </c>
      <c r="S31" s="47">
        <f t="shared" si="1"/>
        <v>0</v>
      </c>
      <c r="T31" s="47">
        <f t="shared" si="1"/>
        <v>0</v>
      </c>
      <c r="U31" s="47">
        <f t="shared" si="1"/>
        <v>0</v>
      </c>
      <c r="V31" s="47">
        <f t="shared" si="1"/>
        <v>0</v>
      </c>
      <c r="W31" s="47">
        <f t="shared" si="1"/>
        <v>0</v>
      </c>
      <c r="X31" s="47">
        <f t="shared" si="1"/>
        <v>0</v>
      </c>
      <c r="Y31" s="47">
        <f t="shared" si="1"/>
        <v>0</v>
      </c>
      <c r="Z31" s="47">
        <f t="shared" si="1"/>
        <v>0</v>
      </c>
      <c r="AA31" s="47">
        <f t="shared" si="1"/>
        <v>0</v>
      </c>
      <c r="AB31" s="47">
        <f t="shared" si="1"/>
        <v>0</v>
      </c>
      <c r="AC31" s="47">
        <f t="shared" si="1"/>
        <v>0</v>
      </c>
      <c r="AD31" s="47">
        <f t="shared" si="1"/>
        <v>0</v>
      </c>
      <c r="AE31" s="47">
        <f t="shared" si="1"/>
        <v>0</v>
      </c>
      <c r="AF31" s="47">
        <f t="shared" si="1"/>
        <v>0</v>
      </c>
      <c r="AG31" s="47">
        <f t="shared" si="1"/>
        <v>0</v>
      </c>
      <c r="AH31" s="47">
        <f t="shared" si="1"/>
        <v>0</v>
      </c>
      <c r="AI31" s="47">
        <f>SUM(AI12:AI17)</f>
        <v>0</v>
      </c>
      <c r="AJ31" s="47">
        <f>SUM(AJ12:AJ17)</f>
        <v>0</v>
      </c>
      <c r="AK31" s="47">
        <f>SUM(AK12:AK17)</f>
        <v>0</v>
      </c>
      <c r="AL31" s="47">
        <f>SUM(AL12:AL17)</f>
        <v>0</v>
      </c>
    </row>
    <row r="32" spans="1:38" ht="16" customHeight="1">
      <c r="A32" s="96" t="s">
        <v>18</v>
      </c>
      <c r="B32" s="3" t="s">
        <v>226</v>
      </c>
      <c r="C32" s="3" t="s">
        <v>124</v>
      </c>
      <c r="D32" s="47">
        <f t="shared" ref="D32:AH32" si="2">SUM(D18:D27)</f>
        <v>0</v>
      </c>
      <c r="E32" s="47">
        <f t="shared" si="2"/>
        <v>0</v>
      </c>
      <c r="F32" s="47">
        <f t="shared" si="2"/>
        <v>0</v>
      </c>
      <c r="G32" s="47">
        <f t="shared" si="2"/>
        <v>0</v>
      </c>
      <c r="H32" s="47">
        <f t="shared" si="2"/>
        <v>0</v>
      </c>
      <c r="I32" s="47">
        <f t="shared" si="2"/>
        <v>77</v>
      </c>
      <c r="J32" s="47">
        <f t="shared" si="2"/>
        <v>480</v>
      </c>
      <c r="K32" s="47">
        <f t="shared" si="2"/>
        <v>2024</v>
      </c>
      <c r="L32" s="47">
        <f t="shared" si="2"/>
        <v>2640</v>
      </c>
      <c r="M32" s="47">
        <f t="shared" si="2"/>
        <v>2360</v>
      </c>
      <c r="N32" s="47">
        <f t="shared" si="2"/>
        <v>3214</v>
      </c>
      <c r="O32" s="47">
        <f t="shared" si="2"/>
        <v>2676</v>
      </c>
      <c r="P32" s="47">
        <f t="shared" si="2"/>
        <v>1930</v>
      </c>
      <c r="Q32" s="47">
        <f t="shared" si="2"/>
        <v>2267</v>
      </c>
      <c r="R32" s="47">
        <f t="shared" si="2"/>
        <v>2190</v>
      </c>
      <c r="S32" s="47">
        <f t="shared" si="2"/>
        <v>1979</v>
      </c>
      <c r="T32" s="47">
        <f t="shared" si="2"/>
        <v>1998</v>
      </c>
      <c r="U32" s="47">
        <f t="shared" si="2"/>
        <v>43823</v>
      </c>
      <c r="V32" s="47">
        <f t="shared" si="2"/>
        <v>81958</v>
      </c>
      <c r="W32" s="47">
        <f t="shared" si="2"/>
        <v>105567</v>
      </c>
      <c r="X32" s="47">
        <f t="shared" si="2"/>
        <v>84086</v>
      </c>
      <c r="Y32" s="47">
        <f t="shared" si="2"/>
        <v>147050</v>
      </c>
      <c r="Z32" s="47">
        <f t="shared" si="2"/>
        <v>205351</v>
      </c>
      <c r="AA32" s="47">
        <f t="shared" si="2"/>
        <v>223912</v>
      </c>
      <c r="AB32" s="47">
        <f t="shared" si="2"/>
        <v>225739</v>
      </c>
      <c r="AC32" s="47">
        <f t="shared" si="2"/>
        <v>125691</v>
      </c>
      <c r="AD32" s="47">
        <f t="shared" si="2"/>
        <v>123104</v>
      </c>
      <c r="AE32" s="47">
        <f t="shared" si="2"/>
        <v>207176</v>
      </c>
      <c r="AF32" s="47">
        <f t="shared" si="2"/>
        <v>191067</v>
      </c>
      <c r="AG32" s="47">
        <f t="shared" si="2"/>
        <v>217134</v>
      </c>
      <c r="AH32" s="47">
        <f t="shared" si="2"/>
        <v>304607</v>
      </c>
      <c r="AI32" s="47">
        <f>SUM(AI18:AI27)</f>
        <v>324120</v>
      </c>
      <c r="AJ32" s="47">
        <f>SUM(AJ18:AJ27)</f>
        <v>361640</v>
      </c>
      <c r="AK32" s="47">
        <f>SUM(AK18:AK27)</f>
        <v>388407</v>
      </c>
      <c r="AL32" s="47">
        <f>SUM(AL18:AL27)</f>
        <v>389358</v>
      </c>
    </row>
    <row r="33" spans="1:38" ht="16" customHeight="1" thickBot="1">
      <c r="A33" s="97" t="s">
        <v>19</v>
      </c>
      <c r="B33" s="84" t="s">
        <v>227</v>
      </c>
      <c r="C33" s="84" t="s">
        <v>124</v>
      </c>
      <c r="D33" s="90">
        <f>D28+D29</f>
        <v>58167</v>
      </c>
      <c r="E33" s="90">
        <f>SUM(E28:E29)</f>
        <v>56873</v>
      </c>
      <c r="F33" s="90">
        <f t="shared" ref="F33:AH33" si="3">SUM(F28:F29)</f>
        <v>68207</v>
      </c>
      <c r="G33" s="90">
        <f t="shared" si="3"/>
        <v>66696</v>
      </c>
      <c r="H33" s="90">
        <f t="shared" si="3"/>
        <v>74532</v>
      </c>
      <c r="I33" s="90">
        <f t="shared" si="3"/>
        <v>77113</v>
      </c>
      <c r="J33" s="90">
        <f t="shared" si="3"/>
        <v>88825</v>
      </c>
      <c r="K33" s="90">
        <f t="shared" si="3"/>
        <v>89109</v>
      </c>
      <c r="L33" s="90">
        <f t="shared" si="3"/>
        <v>92472</v>
      </c>
      <c r="M33" s="90">
        <f t="shared" si="3"/>
        <v>102061</v>
      </c>
      <c r="N33" s="90">
        <f t="shared" si="3"/>
        <v>114903</v>
      </c>
      <c r="O33" s="90">
        <f t="shared" si="3"/>
        <v>121525</v>
      </c>
      <c r="P33" s="90">
        <f t="shared" si="3"/>
        <v>136382</v>
      </c>
      <c r="Q33" s="90">
        <f t="shared" si="3"/>
        <v>144228</v>
      </c>
      <c r="R33" s="90">
        <f t="shared" si="3"/>
        <v>157736</v>
      </c>
      <c r="S33" s="90">
        <f t="shared" si="3"/>
        <v>166937</v>
      </c>
      <c r="T33" s="90">
        <f t="shared" si="3"/>
        <v>196023</v>
      </c>
      <c r="U33" s="90">
        <f t="shared" si="3"/>
        <v>198626</v>
      </c>
      <c r="V33" s="90">
        <f t="shared" si="3"/>
        <v>198450</v>
      </c>
      <c r="W33" s="90">
        <f t="shared" si="3"/>
        <v>195867</v>
      </c>
      <c r="X33" s="90">
        <f t="shared" si="3"/>
        <v>203460</v>
      </c>
      <c r="Y33" s="90">
        <f t="shared" si="3"/>
        <v>201148</v>
      </c>
      <c r="Z33" s="90">
        <f t="shared" si="3"/>
        <v>210750</v>
      </c>
      <c r="AA33" s="90">
        <f t="shared" si="3"/>
        <v>238227</v>
      </c>
      <c r="AB33" s="90">
        <f t="shared" si="3"/>
        <v>238928</v>
      </c>
      <c r="AC33" s="90">
        <f t="shared" si="3"/>
        <v>258823</v>
      </c>
      <c r="AD33" s="90">
        <f t="shared" si="3"/>
        <v>300710</v>
      </c>
      <c r="AE33" s="90">
        <f t="shared" si="3"/>
        <v>314683</v>
      </c>
      <c r="AF33" s="90">
        <f t="shared" si="3"/>
        <v>297032</v>
      </c>
      <c r="AG33" s="90">
        <f t="shared" si="3"/>
        <v>295623</v>
      </c>
      <c r="AH33" s="90">
        <f t="shared" si="3"/>
        <v>320041</v>
      </c>
      <c r="AI33" s="90">
        <f>SUM(AI28:AI29)</f>
        <v>405814</v>
      </c>
      <c r="AJ33" s="90">
        <f>SUM(AJ28:AJ29)</f>
        <v>390057</v>
      </c>
      <c r="AK33" s="90">
        <f>SUM(AK28:AK29)</f>
        <v>399170</v>
      </c>
      <c r="AL33" s="90">
        <f>SUM(AL28:AL29)</f>
        <v>419376</v>
      </c>
    </row>
    <row r="34" spans="1:38" ht="16" customHeight="1">
      <c r="A34" s="96" t="s">
        <v>20</v>
      </c>
      <c r="B34" s="3" t="s">
        <v>229</v>
      </c>
      <c r="C34" s="3" t="s">
        <v>124</v>
      </c>
      <c r="D34" s="47">
        <f t="shared" ref="D34:AK34" si="4">D30+D31+D32+D33</f>
        <v>58167</v>
      </c>
      <c r="E34" s="47">
        <f t="shared" si="4"/>
        <v>56873</v>
      </c>
      <c r="F34" s="47">
        <f t="shared" si="4"/>
        <v>68207</v>
      </c>
      <c r="G34" s="47">
        <f t="shared" si="4"/>
        <v>66696</v>
      </c>
      <c r="H34" s="47">
        <f t="shared" si="4"/>
        <v>74532</v>
      </c>
      <c r="I34" s="47">
        <f t="shared" si="4"/>
        <v>77190</v>
      </c>
      <c r="J34" s="47">
        <f t="shared" si="4"/>
        <v>89305</v>
      </c>
      <c r="K34" s="47">
        <f t="shared" si="4"/>
        <v>91133</v>
      </c>
      <c r="L34" s="47">
        <f t="shared" si="4"/>
        <v>95112</v>
      </c>
      <c r="M34" s="47">
        <f t="shared" si="4"/>
        <v>104421</v>
      </c>
      <c r="N34" s="47">
        <f t="shared" si="4"/>
        <v>118117</v>
      </c>
      <c r="O34" s="47">
        <f t="shared" si="4"/>
        <v>124201</v>
      </c>
      <c r="P34" s="47">
        <f t="shared" si="4"/>
        <v>138312</v>
      </c>
      <c r="Q34" s="47">
        <f t="shared" si="4"/>
        <v>146495</v>
      </c>
      <c r="R34" s="47">
        <f t="shared" si="4"/>
        <v>159926</v>
      </c>
      <c r="S34" s="47">
        <f t="shared" si="4"/>
        <v>168916</v>
      </c>
      <c r="T34" s="47">
        <f t="shared" si="4"/>
        <v>198021</v>
      </c>
      <c r="U34" s="47">
        <f t="shared" si="4"/>
        <v>242449</v>
      </c>
      <c r="V34" s="47">
        <f t="shared" si="4"/>
        <v>280408</v>
      </c>
      <c r="W34" s="47">
        <f t="shared" si="4"/>
        <v>301434</v>
      </c>
      <c r="X34" s="47">
        <f t="shared" si="4"/>
        <v>287546</v>
      </c>
      <c r="Y34" s="47">
        <f t="shared" si="4"/>
        <v>348198</v>
      </c>
      <c r="Z34" s="47">
        <f t="shared" si="4"/>
        <v>416101</v>
      </c>
      <c r="AA34" s="47">
        <f t="shared" si="4"/>
        <v>462139</v>
      </c>
      <c r="AB34" s="47">
        <f t="shared" si="4"/>
        <v>464667</v>
      </c>
      <c r="AC34" s="47">
        <f t="shared" si="4"/>
        <v>384514</v>
      </c>
      <c r="AD34" s="47">
        <f t="shared" si="4"/>
        <v>423814</v>
      </c>
      <c r="AE34" s="47">
        <f t="shared" si="4"/>
        <v>521859</v>
      </c>
      <c r="AF34" s="47">
        <f t="shared" si="4"/>
        <v>488099</v>
      </c>
      <c r="AG34" s="47">
        <f t="shared" si="4"/>
        <v>512757</v>
      </c>
      <c r="AH34" s="47">
        <f t="shared" si="4"/>
        <v>624648</v>
      </c>
      <c r="AI34" s="47">
        <f t="shared" si="4"/>
        <v>729934</v>
      </c>
      <c r="AJ34" s="47">
        <f t="shared" si="4"/>
        <v>751697</v>
      </c>
      <c r="AK34" s="47">
        <f t="shared" si="4"/>
        <v>787577</v>
      </c>
      <c r="AL34" s="47">
        <f t="shared" ref="AL34" si="5">AL30+AL31+AL32+AL33</f>
        <v>808734</v>
      </c>
    </row>
    <row r="35" spans="1:38" ht="16" customHeight="1" thickBot="1">
      <c r="A35" s="97" t="s">
        <v>215</v>
      </c>
      <c r="B35" s="80" t="s">
        <v>228</v>
      </c>
      <c r="C35" s="80" t="s">
        <v>124</v>
      </c>
      <c r="D35" s="90">
        <f t="shared" ref="D35:AK35" si="6">D34-D29</f>
        <v>5700</v>
      </c>
      <c r="E35" s="90">
        <f t="shared" si="6"/>
        <v>6018</v>
      </c>
      <c r="F35" s="90">
        <f t="shared" si="6"/>
        <v>10656</v>
      </c>
      <c r="G35" s="90">
        <f t="shared" si="6"/>
        <v>7786</v>
      </c>
      <c r="H35" s="90">
        <f t="shared" si="6"/>
        <v>10425</v>
      </c>
      <c r="I35" s="90">
        <f t="shared" si="6"/>
        <v>9336</v>
      </c>
      <c r="J35" s="90">
        <f t="shared" si="6"/>
        <v>13968</v>
      </c>
      <c r="K35" s="90">
        <f t="shared" si="6"/>
        <v>10247</v>
      </c>
      <c r="L35" s="90">
        <f t="shared" si="6"/>
        <v>12529</v>
      </c>
      <c r="M35" s="90">
        <f t="shared" si="6"/>
        <v>13130</v>
      </c>
      <c r="N35" s="90">
        <f t="shared" si="6"/>
        <v>13684</v>
      </c>
      <c r="O35" s="90">
        <f t="shared" si="6"/>
        <v>13801</v>
      </c>
      <c r="P35" s="90">
        <f t="shared" si="6"/>
        <v>22375</v>
      </c>
      <c r="Q35" s="90">
        <f t="shared" si="6"/>
        <v>27275</v>
      </c>
      <c r="R35" s="90">
        <f t="shared" si="6"/>
        <v>29071</v>
      </c>
      <c r="S35" s="90">
        <f t="shared" si="6"/>
        <v>32578</v>
      </c>
      <c r="T35" s="90">
        <f t="shared" si="6"/>
        <v>43975</v>
      </c>
      <c r="U35" s="90">
        <f t="shared" si="6"/>
        <v>92299</v>
      </c>
      <c r="V35" s="90">
        <f t="shared" si="6"/>
        <v>131373</v>
      </c>
      <c r="W35" s="90">
        <f t="shared" si="6"/>
        <v>154179</v>
      </c>
      <c r="X35" s="90">
        <f t="shared" si="6"/>
        <v>134567</v>
      </c>
      <c r="Y35" s="90">
        <f t="shared" si="6"/>
        <v>192638</v>
      </c>
      <c r="Z35" s="90">
        <f t="shared" si="6"/>
        <v>251534</v>
      </c>
      <c r="AA35" s="90">
        <f t="shared" si="6"/>
        <v>277590</v>
      </c>
      <c r="AB35" s="90">
        <f t="shared" si="6"/>
        <v>273324</v>
      </c>
      <c r="AC35" s="90">
        <f t="shared" si="6"/>
        <v>183556</v>
      </c>
      <c r="AD35" s="90">
        <f t="shared" si="6"/>
        <v>222810</v>
      </c>
      <c r="AE35" s="90">
        <f t="shared" si="6"/>
        <v>321776</v>
      </c>
      <c r="AF35" s="90">
        <f t="shared" si="6"/>
        <v>290306</v>
      </c>
      <c r="AG35" s="90">
        <f t="shared" si="6"/>
        <v>312739</v>
      </c>
      <c r="AH35" s="90">
        <f t="shared" si="6"/>
        <v>424529</v>
      </c>
      <c r="AI35" s="90">
        <f t="shared" si="6"/>
        <v>538003</v>
      </c>
      <c r="AJ35" s="90">
        <f t="shared" si="6"/>
        <v>565131</v>
      </c>
      <c r="AK35" s="90">
        <f t="shared" si="6"/>
        <v>605747</v>
      </c>
      <c r="AL35" s="90">
        <f t="shared" ref="AL35" si="7">AL34-AL29</f>
        <v>619977</v>
      </c>
    </row>
    <row r="36" spans="1:38">
      <c r="Q36" s="15"/>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45" orientation="landscape" r:id="rId1"/>
  <headerFooter alignWithMargins="0"/>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2529" r:id="rId5" name="Button 1">
              <controlPr defaultSize="0" print="0" autoFill="0" autoPict="0" macro="[0]!Change_Unit">
                <anchor moveWithCells="1" sizeWithCells="1">
                  <from>
                    <xdr:col>8</xdr:col>
                    <xdr:colOff>431800</xdr:colOff>
                    <xdr:row>0</xdr:row>
                    <xdr:rowOff>31750</xdr:rowOff>
                  </from>
                  <to>
                    <xdr:col>11</xdr:col>
                    <xdr:colOff>342900</xdr:colOff>
                    <xdr:row>2</xdr:row>
                    <xdr:rowOff>88900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9">
    <pageSetUpPr fitToPage="1"/>
  </sheetPr>
  <dimension ref="A1:P35"/>
  <sheetViews>
    <sheetView workbookViewId="0">
      <selection activeCell="D5" sqref="D5:P29"/>
    </sheetView>
  </sheetViews>
  <sheetFormatPr baseColWidth="10" defaultColWidth="11.453125" defaultRowHeight="18" customHeight="1"/>
  <cols>
    <col min="1" max="1" width="5.1796875" style="3" customWidth="1"/>
    <col min="2" max="2" width="34.453125" style="3" customWidth="1"/>
    <col min="3" max="3" width="6.453125" style="3" bestFit="1" customWidth="1"/>
    <col min="4" max="4" width="18.54296875" style="4" bestFit="1" customWidth="1"/>
    <col min="5" max="16" width="8.81640625" style="3" customWidth="1"/>
    <col min="17" max="16384" width="11.453125" style="3"/>
  </cols>
  <sheetData>
    <row r="1" spans="1:16" ht="18.75" customHeight="1">
      <c r="A1" s="35" t="str">
        <f>'1'!A1</f>
        <v>Schweizerische Holzenergiestatistik EJ 2024</v>
      </c>
      <c r="D1" s="3"/>
      <c r="E1" s="41"/>
      <c r="F1" s="41"/>
      <c r="G1" s="41"/>
      <c r="H1" s="41"/>
      <c r="I1" s="41"/>
      <c r="J1" s="41"/>
      <c r="K1" s="41"/>
      <c r="L1" s="41"/>
      <c r="M1" s="41"/>
      <c r="N1" s="41"/>
      <c r="O1" s="41"/>
      <c r="P1" s="41"/>
    </row>
    <row r="2" spans="1:16" ht="18.75" customHeight="1">
      <c r="A2" s="34" t="str">
        <f>CONCATENATE(Übersicht!B21,": ",Übersicht!C21)</f>
        <v>Tabelle 6.1: Bruttoenergieverbrauch Holz im Erhebungsjahr, effektiv (nach Verbrauchergruppe)</v>
      </c>
      <c r="D2" s="3"/>
      <c r="E2" s="41"/>
      <c r="F2" s="41"/>
      <c r="G2" s="41"/>
      <c r="H2" s="41"/>
      <c r="I2" s="41"/>
      <c r="J2" s="41"/>
      <c r="K2" s="41"/>
      <c r="L2" s="41"/>
      <c r="M2" s="41"/>
      <c r="N2" s="41"/>
      <c r="O2" s="41"/>
      <c r="P2" s="41"/>
    </row>
    <row r="3" spans="1:16" ht="18.75" customHeight="1">
      <c r="A3" s="38"/>
      <c r="D3" s="3"/>
      <c r="E3" s="41"/>
      <c r="F3" s="41"/>
      <c r="G3" s="41"/>
      <c r="H3" s="41"/>
      <c r="I3" s="41"/>
      <c r="J3" s="41"/>
      <c r="K3" s="41"/>
      <c r="L3" s="41"/>
      <c r="M3" s="41"/>
      <c r="N3" s="41"/>
      <c r="O3" s="41"/>
      <c r="P3" s="41"/>
    </row>
    <row r="4" spans="1:16" ht="18.75" customHeight="1">
      <c r="A4" s="24" t="s">
        <v>0</v>
      </c>
      <c r="B4" s="24" t="s">
        <v>1</v>
      </c>
      <c r="C4" s="24" t="s">
        <v>129</v>
      </c>
      <c r="D4" s="24" t="s">
        <v>173</v>
      </c>
      <c r="E4" s="139" t="s">
        <v>21</v>
      </c>
      <c r="F4" s="139"/>
      <c r="G4" s="139" t="s">
        <v>23</v>
      </c>
      <c r="H4" s="139"/>
      <c r="I4" s="139" t="s">
        <v>24</v>
      </c>
      <c r="J4" s="139"/>
      <c r="K4" s="139" t="s">
        <v>22</v>
      </c>
      <c r="L4" s="139"/>
      <c r="M4" s="139" t="s">
        <v>42</v>
      </c>
      <c r="N4" s="139"/>
      <c r="O4" s="139" t="s">
        <v>41</v>
      </c>
      <c r="P4" s="139"/>
    </row>
    <row r="5" spans="1:16" ht="14.15" customHeight="1">
      <c r="A5" s="16">
        <v>1</v>
      </c>
      <c r="B5" s="17" t="s">
        <v>2</v>
      </c>
      <c r="C5" s="17" t="s">
        <v>127</v>
      </c>
      <c r="D5" s="48">
        <v>27</v>
      </c>
      <c r="E5" s="49">
        <v>0.8</v>
      </c>
      <c r="F5" s="50">
        <v>22</v>
      </c>
      <c r="G5" s="49">
        <v>0</v>
      </c>
      <c r="H5" s="50">
        <v>0</v>
      </c>
      <c r="I5" s="49">
        <v>0</v>
      </c>
      <c r="J5" s="50">
        <v>0</v>
      </c>
      <c r="K5" s="49">
        <v>0.2</v>
      </c>
      <c r="L5" s="50">
        <v>5</v>
      </c>
      <c r="M5" s="49">
        <v>0</v>
      </c>
      <c r="N5" s="50">
        <v>0</v>
      </c>
      <c r="O5" s="49">
        <v>0</v>
      </c>
      <c r="P5" s="50">
        <v>0</v>
      </c>
    </row>
    <row r="6" spans="1:16" ht="14.15" customHeight="1">
      <c r="A6" s="16">
        <v>2</v>
      </c>
      <c r="B6" s="17" t="s">
        <v>3</v>
      </c>
      <c r="C6" s="17" t="s">
        <v>127</v>
      </c>
      <c r="D6" s="48">
        <v>547</v>
      </c>
      <c r="E6" s="49">
        <v>0.8</v>
      </c>
      <c r="F6" s="50">
        <v>438</v>
      </c>
      <c r="G6" s="49">
        <v>0</v>
      </c>
      <c r="H6" s="50">
        <v>0</v>
      </c>
      <c r="I6" s="49">
        <v>0</v>
      </c>
      <c r="J6" s="50">
        <v>0</v>
      </c>
      <c r="K6" s="49">
        <v>0.2</v>
      </c>
      <c r="L6" s="50">
        <v>109</v>
      </c>
      <c r="M6" s="49">
        <v>0</v>
      </c>
      <c r="N6" s="50">
        <v>0</v>
      </c>
      <c r="O6" s="49">
        <v>0</v>
      </c>
      <c r="P6" s="50">
        <v>0</v>
      </c>
    </row>
    <row r="7" spans="1:16" ht="14.15" customHeight="1">
      <c r="A7" s="16">
        <v>3</v>
      </c>
      <c r="B7" s="17" t="s">
        <v>4</v>
      </c>
      <c r="C7" s="17" t="s">
        <v>127</v>
      </c>
      <c r="D7" s="48">
        <v>2526</v>
      </c>
      <c r="E7" s="49">
        <v>0.8</v>
      </c>
      <c r="F7" s="50">
        <v>2021</v>
      </c>
      <c r="G7" s="49">
        <v>0</v>
      </c>
      <c r="H7" s="50">
        <v>0</v>
      </c>
      <c r="I7" s="49">
        <v>0</v>
      </c>
      <c r="J7" s="50">
        <v>0</v>
      </c>
      <c r="K7" s="49">
        <v>0.2</v>
      </c>
      <c r="L7" s="50">
        <v>505</v>
      </c>
      <c r="M7" s="49">
        <v>0</v>
      </c>
      <c r="N7" s="50">
        <v>0</v>
      </c>
      <c r="O7" s="49">
        <v>0</v>
      </c>
      <c r="P7" s="50">
        <v>0</v>
      </c>
    </row>
    <row r="8" spans="1:16" ht="14.15" customHeight="1">
      <c r="A8" s="16" t="s">
        <v>27</v>
      </c>
      <c r="B8" s="17" t="s">
        <v>5</v>
      </c>
      <c r="C8" s="17" t="s">
        <v>127</v>
      </c>
      <c r="D8" s="48">
        <v>75</v>
      </c>
      <c r="E8" s="49">
        <v>0.8</v>
      </c>
      <c r="F8" s="50">
        <v>60</v>
      </c>
      <c r="G8" s="49">
        <v>0</v>
      </c>
      <c r="H8" s="50">
        <v>0</v>
      </c>
      <c r="I8" s="49">
        <v>0</v>
      </c>
      <c r="J8" s="50">
        <v>0</v>
      </c>
      <c r="K8" s="49">
        <v>0.2</v>
      </c>
      <c r="L8" s="50">
        <v>15</v>
      </c>
      <c r="M8" s="49">
        <v>0</v>
      </c>
      <c r="N8" s="50">
        <v>0</v>
      </c>
      <c r="O8" s="49">
        <v>0</v>
      </c>
      <c r="P8" s="50">
        <v>0</v>
      </c>
    </row>
    <row r="9" spans="1:16" ht="14.15" customHeight="1">
      <c r="A9" s="16" t="s">
        <v>26</v>
      </c>
      <c r="B9" s="51" t="s">
        <v>112</v>
      </c>
      <c r="C9" s="51" t="s">
        <v>127</v>
      </c>
      <c r="D9" s="48">
        <v>174</v>
      </c>
      <c r="E9" s="49">
        <v>0.8</v>
      </c>
      <c r="F9" s="50">
        <v>139</v>
      </c>
      <c r="G9" s="49">
        <v>0</v>
      </c>
      <c r="H9" s="50">
        <v>0</v>
      </c>
      <c r="I9" s="49">
        <v>0</v>
      </c>
      <c r="J9" s="50">
        <v>0</v>
      </c>
      <c r="K9" s="49">
        <v>0.2</v>
      </c>
      <c r="L9" s="50">
        <v>35</v>
      </c>
      <c r="M9" s="49">
        <v>0</v>
      </c>
      <c r="N9" s="50">
        <v>0</v>
      </c>
      <c r="O9" s="49">
        <v>0</v>
      </c>
      <c r="P9" s="50">
        <v>0</v>
      </c>
    </row>
    <row r="10" spans="1:16" ht="14.15" customHeight="1">
      <c r="A10" s="16">
        <v>5</v>
      </c>
      <c r="B10" s="17" t="s">
        <v>6</v>
      </c>
      <c r="C10" s="17" t="s">
        <v>127</v>
      </c>
      <c r="D10" s="48">
        <v>3001</v>
      </c>
      <c r="E10" s="49">
        <v>0.8</v>
      </c>
      <c r="F10" s="50">
        <v>2401</v>
      </c>
      <c r="G10" s="49">
        <v>0</v>
      </c>
      <c r="H10" s="50">
        <v>0</v>
      </c>
      <c r="I10" s="49">
        <v>0</v>
      </c>
      <c r="J10" s="50">
        <v>0</v>
      </c>
      <c r="K10" s="49">
        <v>0.2</v>
      </c>
      <c r="L10" s="50">
        <v>600</v>
      </c>
      <c r="M10" s="49">
        <v>0</v>
      </c>
      <c r="N10" s="50">
        <v>0</v>
      </c>
      <c r="O10" s="49">
        <v>0</v>
      </c>
      <c r="P10" s="50">
        <v>0</v>
      </c>
    </row>
    <row r="11" spans="1:16" ht="14.15" customHeight="1">
      <c r="A11" s="16">
        <v>6</v>
      </c>
      <c r="B11" s="17" t="s">
        <v>7</v>
      </c>
      <c r="C11" s="17" t="s">
        <v>127</v>
      </c>
      <c r="D11" s="48">
        <v>286</v>
      </c>
      <c r="E11" s="49">
        <v>1</v>
      </c>
      <c r="F11" s="50">
        <v>286</v>
      </c>
      <c r="G11" s="49">
        <v>0</v>
      </c>
      <c r="H11" s="50">
        <v>0</v>
      </c>
      <c r="I11" s="49">
        <v>0</v>
      </c>
      <c r="J11" s="50">
        <v>0</v>
      </c>
      <c r="K11" s="49">
        <v>0</v>
      </c>
      <c r="L11" s="50">
        <v>0</v>
      </c>
      <c r="M11" s="49">
        <v>0</v>
      </c>
      <c r="N11" s="50">
        <v>0</v>
      </c>
      <c r="O11" s="49">
        <v>0</v>
      </c>
      <c r="P11" s="50">
        <v>0</v>
      </c>
    </row>
    <row r="12" spans="1:16" ht="14.15" customHeight="1">
      <c r="A12" s="31">
        <v>7</v>
      </c>
      <c r="B12" s="33" t="s">
        <v>8</v>
      </c>
      <c r="C12" s="33" t="s">
        <v>127</v>
      </c>
      <c r="D12" s="52">
        <v>290</v>
      </c>
      <c r="E12" s="53">
        <v>1</v>
      </c>
      <c r="F12" s="54">
        <v>290</v>
      </c>
      <c r="G12" s="53">
        <v>0</v>
      </c>
      <c r="H12" s="54">
        <v>0</v>
      </c>
      <c r="I12" s="53">
        <v>0</v>
      </c>
      <c r="J12" s="54">
        <v>0</v>
      </c>
      <c r="K12" s="53">
        <v>0</v>
      </c>
      <c r="L12" s="54">
        <v>0</v>
      </c>
      <c r="M12" s="53">
        <v>0</v>
      </c>
      <c r="N12" s="54">
        <v>0</v>
      </c>
      <c r="O12" s="53">
        <v>0</v>
      </c>
      <c r="P12" s="54">
        <v>0</v>
      </c>
    </row>
    <row r="13" spans="1:16" ht="14.15" customHeight="1">
      <c r="A13" s="16">
        <v>8</v>
      </c>
      <c r="B13" s="51" t="s">
        <v>30</v>
      </c>
      <c r="C13" s="51" t="s">
        <v>127</v>
      </c>
      <c r="D13" s="48">
        <v>1784</v>
      </c>
      <c r="E13" s="49">
        <v>0.88</v>
      </c>
      <c r="F13" s="50">
        <v>1570</v>
      </c>
      <c r="G13" s="49">
        <v>0.05</v>
      </c>
      <c r="H13" s="50">
        <v>89</v>
      </c>
      <c r="I13" s="49">
        <v>0.03</v>
      </c>
      <c r="J13" s="50">
        <v>54</v>
      </c>
      <c r="K13" s="49">
        <v>0.04</v>
      </c>
      <c r="L13" s="50">
        <v>71</v>
      </c>
      <c r="M13" s="49">
        <v>0</v>
      </c>
      <c r="N13" s="50">
        <v>0</v>
      </c>
      <c r="O13" s="49">
        <v>0</v>
      </c>
      <c r="P13" s="50">
        <v>0</v>
      </c>
    </row>
    <row r="14" spans="1:16" ht="14.15" customHeight="1">
      <c r="A14" s="16">
        <v>9</v>
      </c>
      <c r="B14" s="17" t="s">
        <v>31</v>
      </c>
      <c r="C14" s="17" t="s">
        <v>127</v>
      </c>
      <c r="D14" s="48">
        <v>202</v>
      </c>
      <c r="E14" s="49">
        <v>0.3</v>
      </c>
      <c r="F14" s="50">
        <v>61</v>
      </c>
      <c r="G14" s="49">
        <v>0.1</v>
      </c>
      <c r="H14" s="50">
        <v>20</v>
      </c>
      <c r="I14" s="49">
        <v>0.4</v>
      </c>
      <c r="J14" s="50">
        <v>81</v>
      </c>
      <c r="K14" s="49">
        <v>0.2</v>
      </c>
      <c r="L14" s="50">
        <v>40</v>
      </c>
      <c r="M14" s="49">
        <v>0</v>
      </c>
      <c r="N14" s="50">
        <v>0</v>
      </c>
      <c r="O14" s="49">
        <v>0</v>
      </c>
      <c r="P14" s="50">
        <v>0</v>
      </c>
    </row>
    <row r="15" spans="1:16" ht="14.15" customHeight="1">
      <c r="A15" s="16">
        <v>10</v>
      </c>
      <c r="B15" s="17" t="s">
        <v>9</v>
      </c>
      <c r="C15" s="17" t="s">
        <v>127</v>
      </c>
      <c r="D15" s="48">
        <v>17</v>
      </c>
      <c r="E15" s="49">
        <v>0.87</v>
      </c>
      <c r="F15" s="50">
        <v>15</v>
      </c>
      <c r="G15" s="49">
        <v>0.05</v>
      </c>
      <c r="H15" s="50">
        <v>1</v>
      </c>
      <c r="I15" s="49">
        <v>0.08</v>
      </c>
      <c r="J15" s="50">
        <v>1</v>
      </c>
      <c r="K15" s="49">
        <v>0</v>
      </c>
      <c r="L15" s="50">
        <v>0</v>
      </c>
      <c r="M15" s="49">
        <v>0</v>
      </c>
      <c r="N15" s="50">
        <v>0</v>
      </c>
      <c r="O15" s="49">
        <v>0</v>
      </c>
      <c r="P15" s="50">
        <v>0</v>
      </c>
    </row>
    <row r="16" spans="1:16" ht="14.15" customHeight="1">
      <c r="A16" s="16" t="s">
        <v>29</v>
      </c>
      <c r="B16" s="17" t="s">
        <v>32</v>
      </c>
      <c r="C16" s="17" t="s">
        <v>127</v>
      </c>
      <c r="D16" s="48">
        <v>423</v>
      </c>
      <c r="E16" s="49">
        <v>0.65700000000000003</v>
      </c>
      <c r="F16" s="50">
        <v>278</v>
      </c>
      <c r="G16" s="49">
        <v>0.30499999999999999</v>
      </c>
      <c r="H16" s="50">
        <v>129</v>
      </c>
      <c r="I16" s="49">
        <v>3.7999999999999999E-2</v>
      </c>
      <c r="J16" s="50">
        <v>16</v>
      </c>
      <c r="K16" s="49">
        <v>0</v>
      </c>
      <c r="L16" s="50">
        <v>0</v>
      </c>
      <c r="M16" s="49">
        <v>0</v>
      </c>
      <c r="N16" s="50">
        <v>0</v>
      </c>
      <c r="O16" s="49">
        <v>0</v>
      </c>
      <c r="P16" s="50">
        <v>0</v>
      </c>
    </row>
    <row r="17" spans="1:16" ht="14.15" customHeight="1">
      <c r="A17" s="16" t="s">
        <v>28</v>
      </c>
      <c r="B17" s="17" t="s">
        <v>111</v>
      </c>
      <c r="C17" s="17" t="s">
        <v>127</v>
      </c>
      <c r="D17" s="48">
        <v>2904</v>
      </c>
      <c r="E17" s="49">
        <v>0.998</v>
      </c>
      <c r="F17" s="50">
        <v>2897</v>
      </c>
      <c r="G17" s="49">
        <v>0</v>
      </c>
      <c r="H17" s="50">
        <v>0</v>
      </c>
      <c r="I17" s="49">
        <v>0</v>
      </c>
      <c r="J17" s="50">
        <v>0</v>
      </c>
      <c r="K17" s="49">
        <v>2E-3</v>
      </c>
      <c r="L17" s="50">
        <v>7</v>
      </c>
      <c r="M17" s="49">
        <v>0</v>
      </c>
      <c r="N17" s="50">
        <v>0</v>
      </c>
      <c r="O17" s="49">
        <v>0</v>
      </c>
      <c r="P17" s="50">
        <v>0</v>
      </c>
    </row>
    <row r="18" spans="1:16" ht="25.25" customHeight="1">
      <c r="A18" s="31" t="s">
        <v>35</v>
      </c>
      <c r="B18" s="33" t="s">
        <v>33</v>
      </c>
      <c r="C18" s="33" t="s">
        <v>127</v>
      </c>
      <c r="D18" s="52">
        <v>3642</v>
      </c>
      <c r="E18" s="53">
        <v>0.51600000000000001</v>
      </c>
      <c r="F18" s="54">
        <v>1880</v>
      </c>
      <c r="G18" s="53">
        <v>4.5999999999999999E-2</v>
      </c>
      <c r="H18" s="54">
        <v>167</v>
      </c>
      <c r="I18" s="53">
        <v>8.5000000000000006E-2</v>
      </c>
      <c r="J18" s="54">
        <v>309</v>
      </c>
      <c r="K18" s="53">
        <v>0.35299999999999998</v>
      </c>
      <c r="L18" s="54">
        <v>1286</v>
      </c>
      <c r="M18" s="53">
        <v>0</v>
      </c>
      <c r="N18" s="54">
        <v>0</v>
      </c>
      <c r="O18" s="53">
        <v>0</v>
      </c>
      <c r="P18" s="54">
        <v>0</v>
      </c>
    </row>
    <row r="19" spans="1:16" ht="13.5" customHeight="1">
      <c r="A19" s="16" t="s">
        <v>36</v>
      </c>
      <c r="B19" s="17" t="s">
        <v>113</v>
      </c>
      <c r="C19" s="17" t="s">
        <v>127</v>
      </c>
      <c r="D19" s="48">
        <v>2381</v>
      </c>
      <c r="E19" s="49">
        <v>0.68400000000000005</v>
      </c>
      <c r="F19" s="50">
        <v>1630</v>
      </c>
      <c r="G19" s="49">
        <v>0</v>
      </c>
      <c r="H19" s="50">
        <v>0</v>
      </c>
      <c r="I19" s="49">
        <v>0.10199999999999999</v>
      </c>
      <c r="J19" s="50">
        <v>243</v>
      </c>
      <c r="K19" s="49">
        <v>0.21299999999999999</v>
      </c>
      <c r="L19" s="50">
        <v>508</v>
      </c>
      <c r="M19" s="49">
        <v>0</v>
      </c>
      <c r="N19" s="50">
        <v>0</v>
      </c>
      <c r="O19" s="49">
        <v>0</v>
      </c>
      <c r="P19" s="50">
        <v>0</v>
      </c>
    </row>
    <row r="20" spans="1:16" ht="25.25" customHeight="1">
      <c r="A20" s="16">
        <v>13</v>
      </c>
      <c r="B20" s="17" t="s">
        <v>34</v>
      </c>
      <c r="C20" s="17" t="s">
        <v>127</v>
      </c>
      <c r="D20" s="48">
        <v>1402</v>
      </c>
      <c r="E20" s="49">
        <v>0.314</v>
      </c>
      <c r="F20" s="50">
        <v>440</v>
      </c>
      <c r="G20" s="49">
        <v>0</v>
      </c>
      <c r="H20" s="50">
        <v>0</v>
      </c>
      <c r="I20" s="49">
        <v>0.64600000000000002</v>
      </c>
      <c r="J20" s="50">
        <v>906</v>
      </c>
      <c r="K20" s="49">
        <v>0.04</v>
      </c>
      <c r="L20" s="50">
        <v>56</v>
      </c>
      <c r="M20" s="49">
        <v>0</v>
      </c>
      <c r="N20" s="50">
        <v>0</v>
      </c>
      <c r="O20" s="49">
        <v>0</v>
      </c>
      <c r="P20" s="50">
        <v>0</v>
      </c>
    </row>
    <row r="21" spans="1:16" ht="25.25" customHeight="1">
      <c r="A21" s="16" t="s">
        <v>37</v>
      </c>
      <c r="B21" s="17" t="s">
        <v>10</v>
      </c>
      <c r="C21" s="17" t="s">
        <v>127</v>
      </c>
      <c r="D21" s="48">
        <v>1939</v>
      </c>
      <c r="E21" s="49">
        <v>0.14599999999999999</v>
      </c>
      <c r="F21" s="50">
        <v>283</v>
      </c>
      <c r="G21" s="49">
        <v>1.2999999999999999E-2</v>
      </c>
      <c r="H21" s="50">
        <v>26</v>
      </c>
      <c r="I21" s="49">
        <v>8.5000000000000006E-2</v>
      </c>
      <c r="J21" s="50">
        <v>165</v>
      </c>
      <c r="K21" s="49">
        <v>0.74299999999999999</v>
      </c>
      <c r="L21" s="50">
        <v>1441</v>
      </c>
      <c r="M21" s="49">
        <v>0</v>
      </c>
      <c r="N21" s="50">
        <v>0</v>
      </c>
      <c r="O21" s="49">
        <v>1.2E-2</v>
      </c>
      <c r="P21" s="50">
        <v>24</v>
      </c>
    </row>
    <row r="22" spans="1:16" ht="13.5" customHeight="1">
      <c r="A22" s="16" t="s">
        <v>38</v>
      </c>
      <c r="B22" s="17" t="s">
        <v>114</v>
      </c>
      <c r="C22" s="17" t="s">
        <v>127</v>
      </c>
      <c r="D22" s="48">
        <v>442</v>
      </c>
      <c r="E22" s="49">
        <v>0.34100000000000003</v>
      </c>
      <c r="F22" s="50">
        <v>151</v>
      </c>
      <c r="G22" s="49">
        <v>0</v>
      </c>
      <c r="H22" s="50">
        <v>0</v>
      </c>
      <c r="I22" s="49">
        <v>0.17899999999999999</v>
      </c>
      <c r="J22" s="50">
        <v>79</v>
      </c>
      <c r="K22" s="49">
        <v>0.443</v>
      </c>
      <c r="L22" s="50">
        <v>196</v>
      </c>
      <c r="M22" s="49">
        <v>0</v>
      </c>
      <c r="N22" s="50">
        <v>0</v>
      </c>
      <c r="O22" s="49">
        <v>3.6999999999999998E-2</v>
      </c>
      <c r="P22" s="50">
        <v>16</v>
      </c>
    </row>
    <row r="23" spans="1:16" ht="25.25" customHeight="1">
      <c r="A23" s="16">
        <v>15</v>
      </c>
      <c r="B23" s="17" t="s">
        <v>11</v>
      </c>
      <c r="C23" s="17" t="s">
        <v>127</v>
      </c>
      <c r="D23" s="48">
        <v>562</v>
      </c>
      <c r="E23" s="49">
        <v>0.14499999999999999</v>
      </c>
      <c r="F23" s="50">
        <v>82</v>
      </c>
      <c r="G23" s="49">
        <v>0</v>
      </c>
      <c r="H23" s="50">
        <v>0</v>
      </c>
      <c r="I23" s="49">
        <v>0.81699999999999995</v>
      </c>
      <c r="J23" s="50">
        <v>459</v>
      </c>
      <c r="K23" s="49">
        <v>3.6999999999999998E-2</v>
      </c>
      <c r="L23" s="50">
        <v>21</v>
      </c>
      <c r="M23" s="49">
        <v>0</v>
      </c>
      <c r="N23" s="50">
        <v>0</v>
      </c>
      <c r="O23" s="49">
        <v>0</v>
      </c>
      <c r="P23" s="50">
        <v>0</v>
      </c>
    </row>
    <row r="24" spans="1:16" ht="25.25" customHeight="1">
      <c r="A24" s="16" t="s">
        <v>39</v>
      </c>
      <c r="B24" s="17" t="s">
        <v>12</v>
      </c>
      <c r="C24" s="17" t="s">
        <v>127</v>
      </c>
      <c r="D24" s="48">
        <v>7948</v>
      </c>
      <c r="E24" s="49">
        <v>0.29199999999999998</v>
      </c>
      <c r="F24" s="50">
        <v>2319</v>
      </c>
      <c r="G24" s="49">
        <v>4.2999999999999997E-2</v>
      </c>
      <c r="H24" s="50">
        <v>341</v>
      </c>
      <c r="I24" s="49">
        <v>0.14899999999999999</v>
      </c>
      <c r="J24" s="50">
        <v>1185</v>
      </c>
      <c r="K24" s="49">
        <v>0.44400000000000001</v>
      </c>
      <c r="L24" s="50">
        <v>3526</v>
      </c>
      <c r="M24" s="49">
        <v>0</v>
      </c>
      <c r="N24" s="50">
        <v>0</v>
      </c>
      <c r="O24" s="49">
        <v>7.2999999999999995E-2</v>
      </c>
      <c r="P24" s="50">
        <v>577</v>
      </c>
    </row>
    <row r="25" spans="1:16" ht="13.5" customHeight="1">
      <c r="A25" s="16" t="s">
        <v>40</v>
      </c>
      <c r="B25" s="17" t="s">
        <v>115</v>
      </c>
      <c r="C25" s="17" t="s">
        <v>127</v>
      </c>
      <c r="D25" s="48">
        <v>426</v>
      </c>
      <c r="E25" s="49">
        <v>0.32800000000000001</v>
      </c>
      <c r="F25" s="50">
        <v>140</v>
      </c>
      <c r="G25" s="49">
        <v>0</v>
      </c>
      <c r="H25" s="50">
        <v>0</v>
      </c>
      <c r="I25" s="49">
        <v>0.104</v>
      </c>
      <c r="J25" s="50">
        <v>44</v>
      </c>
      <c r="K25" s="49">
        <v>0.53300000000000003</v>
      </c>
      <c r="L25" s="50">
        <v>227</v>
      </c>
      <c r="M25" s="49">
        <v>0</v>
      </c>
      <c r="N25" s="50">
        <v>0</v>
      </c>
      <c r="O25" s="49">
        <v>3.5000000000000003E-2</v>
      </c>
      <c r="P25" s="50">
        <v>15</v>
      </c>
    </row>
    <row r="26" spans="1:16" ht="25.25" customHeight="1">
      <c r="A26" s="16">
        <v>17</v>
      </c>
      <c r="B26" s="17" t="s">
        <v>13</v>
      </c>
      <c r="C26" s="17" t="s">
        <v>127</v>
      </c>
      <c r="D26" s="48">
        <v>2118</v>
      </c>
      <c r="E26" s="49">
        <v>0.17499999999999999</v>
      </c>
      <c r="F26" s="50">
        <v>371</v>
      </c>
      <c r="G26" s="49">
        <v>0</v>
      </c>
      <c r="H26" s="50">
        <v>0</v>
      </c>
      <c r="I26" s="49">
        <v>0.56399999999999995</v>
      </c>
      <c r="J26" s="50">
        <v>1195</v>
      </c>
      <c r="K26" s="49">
        <v>0.13100000000000001</v>
      </c>
      <c r="L26" s="50">
        <v>279</v>
      </c>
      <c r="M26" s="49">
        <v>0</v>
      </c>
      <c r="N26" s="50">
        <v>0</v>
      </c>
      <c r="O26" s="49">
        <v>0.129</v>
      </c>
      <c r="P26" s="50">
        <v>273</v>
      </c>
    </row>
    <row r="27" spans="1:16" ht="14.15" customHeight="1">
      <c r="A27" s="16">
        <v>18</v>
      </c>
      <c r="B27" s="17" t="s">
        <v>14</v>
      </c>
      <c r="C27" s="17" t="s">
        <v>127</v>
      </c>
      <c r="D27" s="48">
        <v>8221</v>
      </c>
      <c r="E27" s="49">
        <v>4.1000000000000002E-2</v>
      </c>
      <c r="F27" s="50">
        <v>337</v>
      </c>
      <c r="G27" s="49">
        <v>5.0000000000000001E-3</v>
      </c>
      <c r="H27" s="50">
        <v>43</v>
      </c>
      <c r="I27" s="49">
        <v>0.29899999999999999</v>
      </c>
      <c r="J27" s="50">
        <v>2460</v>
      </c>
      <c r="K27" s="49">
        <v>3.9E-2</v>
      </c>
      <c r="L27" s="50">
        <v>320</v>
      </c>
      <c r="M27" s="49">
        <v>0.307</v>
      </c>
      <c r="N27" s="50">
        <v>2521</v>
      </c>
      <c r="O27" s="49">
        <v>0.309</v>
      </c>
      <c r="P27" s="50">
        <v>2540</v>
      </c>
    </row>
    <row r="28" spans="1:16" ht="14.15" customHeight="1">
      <c r="A28" s="31">
        <v>19</v>
      </c>
      <c r="B28" s="33" t="s">
        <v>15</v>
      </c>
      <c r="C28" s="33" t="s">
        <v>127</v>
      </c>
      <c r="D28" s="52">
        <v>9615</v>
      </c>
      <c r="E28" s="53">
        <v>6.7000000000000004E-2</v>
      </c>
      <c r="F28" s="54">
        <v>641</v>
      </c>
      <c r="G28" s="53">
        <v>1E-3</v>
      </c>
      <c r="H28" s="54">
        <v>5</v>
      </c>
      <c r="I28" s="53">
        <v>0.54900000000000004</v>
      </c>
      <c r="J28" s="54">
        <v>5279</v>
      </c>
      <c r="K28" s="53">
        <v>4.8000000000000001E-2</v>
      </c>
      <c r="L28" s="54">
        <v>464</v>
      </c>
      <c r="M28" s="53">
        <v>0.185</v>
      </c>
      <c r="N28" s="54">
        <v>1777</v>
      </c>
      <c r="O28" s="53">
        <v>0.151</v>
      </c>
      <c r="P28" s="54">
        <v>1449</v>
      </c>
    </row>
    <row r="29" spans="1:16" ht="14.15" customHeight="1" thickBot="1">
      <c r="A29" s="82">
        <v>20</v>
      </c>
      <c r="B29" s="80" t="s">
        <v>116</v>
      </c>
      <c r="C29" s="80" t="s">
        <v>127</v>
      </c>
      <c r="D29" s="85">
        <v>4165</v>
      </c>
      <c r="E29" s="86">
        <v>0</v>
      </c>
      <c r="F29" s="89">
        <v>0</v>
      </c>
      <c r="G29" s="86">
        <v>0</v>
      </c>
      <c r="H29" s="89">
        <v>0</v>
      </c>
      <c r="I29" s="86">
        <v>0</v>
      </c>
      <c r="J29" s="89">
        <v>0</v>
      </c>
      <c r="K29" s="86">
        <v>0</v>
      </c>
      <c r="L29" s="89">
        <v>0</v>
      </c>
      <c r="M29" s="86">
        <v>0.315</v>
      </c>
      <c r="N29" s="89">
        <v>1310</v>
      </c>
      <c r="O29" s="86">
        <v>0.68500000000000005</v>
      </c>
      <c r="P29" s="89">
        <v>2855</v>
      </c>
    </row>
    <row r="30" spans="1:16" ht="16" customHeight="1">
      <c r="A30" s="96" t="s">
        <v>16</v>
      </c>
      <c r="B30" s="3" t="s">
        <v>224</v>
      </c>
      <c r="C30" s="3" t="s">
        <v>127</v>
      </c>
      <c r="D30" s="48">
        <f>SUM(D5:D11)</f>
        <v>6636</v>
      </c>
      <c r="E30" s="49">
        <f t="shared" ref="E30:E35" si="0">F30/$D30</f>
        <v>0.80877034358047017</v>
      </c>
      <c r="F30" s="48">
        <f>SUM(F5:F11)</f>
        <v>5367</v>
      </c>
      <c r="G30" s="49">
        <f t="shared" ref="G30:G35" si="1">H30/$D30</f>
        <v>0</v>
      </c>
      <c r="H30" s="48">
        <f>SUM(H5:H11)</f>
        <v>0</v>
      </c>
      <c r="I30" s="49">
        <f t="shared" ref="I30:I35" si="2">J30/$D30</f>
        <v>0</v>
      </c>
      <c r="J30" s="48">
        <f>SUM(J5:J11)</f>
        <v>0</v>
      </c>
      <c r="K30" s="49">
        <f t="shared" ref="K30:K35" si="3">L30/$D30</f>
        <v>0.19122965641952983</v>
      </c>
      <c r="L30" s="48">
        <f>SUM(L5:L11)</f>
        <v>1269</v>
      </c>
      <c r="M30" s="49">
        <f t="shared" ref="M30:M35" si="4">N30/$D30</f>
        <v>0</v>
      </c>
      <c r="N30" s="48">
        <f>SUM(N5:N11)</f>
        <v>0</v>
      </c>
      <c r="O30" s="49">
        <f t="shared" ref="O30:O35" si="5">P30/$D30</f>
        <v>0</v>
      </c>
      <c r="P30" s="48">
        <f>SUM(P5:P11)</f>
        <v>0</v>
      </c>
    </row>
    <row r="31" spans="1:16" ht="16" customHeight="1">
      <c r="A31" s="96" t="s">
        <v>17</v>
      </c>
      <c r="B31" s="3" t="s">
        <v>225</v>
      </c>
      <c r="C31" s="3" t="s">
        <v>127</v>
      </c>
      <c r="D31" s="48">
        <f>SUM(D12:D17)</f>
        <v>5620</v>
      </c>
      <c r="E31" s="49">
        <f t="shared" si="0"/>
        <v>0.9094306049822064</v>
      </c>
      <c r="F31" s="48">
        <f>SUM(F12:F17)</f>
        <v>5111</v>
      </c>
      <c r="G31" s="49">
        <f t="shared" si="1"/>
        <v>4.2526690391459072E-2</v>
      </c>
      <c r="H31" s="48">
        <f>SUM(H12:H17)</f>
        <v>239</v>
      </c>
      <c r="I31" s="49">
        <f t="shared" si="2"/>
        <v>2.7046263345195731E-2</v>
      </c>
      <c r="J31" s="48">
        <f>SUM(J12:J17)</f>
        <v>152</v>
      </c>
      <c r="K31" s="49">
        <f t="shared" si="3"/>
        <v>2.099644128113879E-2</v>
      </c>
      <c r="L31" s="48">
        <f>SUM(L12:L17)</f>
        <v>118</v>
      </c>
      <c r="M31" s="49">
        <f t="shared" si="4"/>
        <v>0</v>
      </c>
      <c r="N31" s="48">
        <f>SUM(N12:N17)</f>
        <v>0</v>
      </c>
      <c r="O31" s="49">
        <f t="shared" si="5"/>
        <v>0</v>
      </c>
      <c r="P31" s="48">
        <f>SUM(P12:P17)</f>
        <v>0</v>
      </c>
    </row>
    <row r="32" spans="1:16" ht="16" customHeight="1">
      <c r="A32" s="96" t="s">
        <v>18</v>
      </c>
      <c r="B32" s="3" t="s">
        <v>226</v>
      </c>
      <c r="C32" s="3" t="s">
        <v>127</v>
      </c>
      <c r="D32" s="48">
        <f>SUM(D18:D27)</f>
        <v>29081</v>
      </c>
      <c r="E32" s="49">
        <f t="shared" si="0"/>
        <v>0.26247378013135725</v>
      </c>
      <c r="F32" s="48">
        <f>SUM(F18:F27)</f>
        <v>7633</v>
      </c>
      <c r="G32" s="49">
        <f t="shared" si="1"/>
        <v>1.9841133386059626E-2</v>
      </c>
      <c r="H32" s="48">
        <f>SUM(H18:H27)</f>
        <v>577</v>
      </c>
      <c r="I32" s="49">
        <f t="shared" si="2"/>
        <v>0.24225439290258244</v>
      </c>
      <c r="J32" s="48">
        <f>SUM(J18:J27)</f>
        <v>7045</v>
      </c>
      <c r="K32" s="49">
        <f t="shared" si="3"/>
        <v>0.27027956397647951</v>
      </c>
      <c r="L32" s="48">
        <f>SUM(L18:L27)</f>
        <v>7860</v>
      </c>
      <c r="M32" s="49">
        <f t="shared" si="4"/>
        <v>8.6688903407723256E-2</v>
      </c>
      <c r="N32" s="48">
        <f>SUM(N18:N27)</f>
        <v>2521</v>
      </c>
      <c r="O32" s="49">
        <f t="shared" si="5"/>
        <v>0.11846222619579794</v>
      </c>
      <c r="P32" s="48">
        <f>SUM(P18:P27)</f>
        <v>3445</v>
      </c>
    </row>
    <row r="33" spans="1:16" ht="16" customHeight="1" thickBot="1">
      <c r="A33" s="97" t="s">
        <v>19</v>
      </c>
      <c r="B33" s="84" t="s">
        <v>227</v>
      </c>
      <c r="C33" s="84" t="s">
        <v>127</v>
      </c>
      <c r="D33" s="85">
        <f>SUM(D28:D29)</f>
        <v>13780</v>
      </c>
      <c r="E33" s="86">
        <f t="shared" si="0"/>
        <v>4.6516690856313499E-2</v>
      </c>
      <c r="F33" s="85">
        <f>SUM(F28:F29)</f>
        <v>641</v>
      </c>
      <c r="G33" s="86">
        <f t="shared" si="1"/>
        <v>3.6284470246734398E-4</v>
      </c>
      <c r="H33" s="85">
        <f>SUM(H28:H29)</f>
        <v>5</v>
      </c>
      <c r="I33" s="86">
        <f t="shared" si="2"/>
        <v>0.38309143686502178</v>
      </c>
      <c r="J33" s="85">
        <f>SUM(J28:J29)</f>
        <v>5279</v>
      </c>
      <c r="K33" s="86">
        <f t="shared" si="3"/>
        <v>3.3671988388969523E-2</v>
      </c>
      <c r="L33" s="85">
        <f>SUM(L28:L29)</f>
        <v>464</v>
      </c>
      <c r="M33" s="86">
        <f t="shared" si="4"/>
        <v>0.22402031930333818</v>
      </c>
      <c r="N33" s="85">
        <f>SUM(N28:N29)</f>
        <v>3087</v>
      </c>
      <c r="O33" s="86">
        <f t="shared" si="5"/>
        <v>0.31233671988388967</v>
      </c>
      <c r="P33" s="85">
        <f>SUM(P28:P29)</f>
        <v>4304</v>
      </c>
    </row>
    <row r="34" spans="1:16" ht="16" customHeight="1">
      <c r="A34" s="96" t="s">
        <v>20</v>
      </c>
      <c r="B34" s="3" t="s">
        <v>229</v>
      </c>
      <c r="C34" s="3" t="s">
        <v>127</v>
      </c>
      <c r="D34" s="48">
        <f>SUM(D30:D33)</f>
        <v>55117</v>
      </c>
      <c r="E34" s="49">
        <f t="shared" si="0"/>
        <v>0.34022171018016217</v>
      </c>
      <c r="F34" s="50">
        <f>SUM(F30:F33)</f>
        <v>18752</v>
      </c>
      <c r="G34" s="49">
        <f t="shared" si="1"/>
        <v>1.4895585753941615E-2</v>
      </c>
      <c r="H34" s="50">
        <f>SUM(H30:H33)</f>
        <v>821</v>
      </c>
      <c r="I34" s="49">
        <f t="shared" si="2"/>
        <v>0.22635484514759513</v>
      </c>
      <c r="J34" s="50">
        <f>SUM(J30:J33)</f>
        <v>12476</v>
      </c>
      <c r="K34" s="49">
        <f t="shared" si="3"/>
        <v>0.17618883466081245</v>
      </c>
      <c r="L34" s="50">
        <f>SUM(L30:L33)</f>
        <v>9711</v>
      </c>
      <c r="M34" s="49">
        <f t="shared" si="4"/>
        <v>0.10174719233630278</v>
      </c>
      <c r="N34" s="50">
        <f>SUM(N30:N33)</f>
        <v>5608</v>
      </c>
      <c r="O34" s="49">
        <f t="shared" si="5"/>
        <v>0.14059183192118585</v>
      </c>
      <c r="P34" s="50">
        <f>SUM(P30:P33)</f>
        <v>7749</v>
      </c>
    </row>
    <row r="35" spans="1:16" ht="16" customHeight="1" thickBot="1">
      <c r="A35" s="97" t="s">
        <v>215</v>
      </c>
      <c r="B35" s="80" t="s">
        <v>228</v>
      </c>
      <c r="C35" s="84" t="s">
        <v>127</v>
      </c>
      <c r="D35" s="85">
        <f>D34-D29</f>
        <v>50952</v>
      </c>
      <c r="E35" s="86">
        <f t="shared" si="0"/>
        <v>0.3680326581880986</v>
      </c>
      <c r="F35" s="85">
        <f>F34-F29</f>
        <v>18752</v>
      </c>
      <c r="G35" s="86">
        <f t="shared" si="1"/>
        <v>1.6113204584707174E-2</v>
      </c>
      <c r="H35" s="85">
        <f>H34-H29</f>
        <v>821</v>
      </c>
      <c r="I35" s="86">
        <f t="shared" si="2"/>
        <v>0.24485790547966713</v>
      </c>
      <c r="J35" s="85">
        <f>J34-J29</f>
        <v>12476</v>
      </c>
      <c r="K35" s="86">
        <f t="shared" si="3"/>
        <v>0.19059114460668866</v>
      </c>
      <c r="L35" s="85">
        <f>L34-L29</f>
        <v>9711</v>
      </c>
      <c r="M35" s="86">
        <f t="shared" si="4"/>
        <v>8.4353901711414658E-2</v>
      </c>
      <c r="N35" s="85">
        <f>N34-N29</f>
        <v>4298</v>
      </c>
      <c r="O35" s="86">
        <f t="shared" si="5"/>
        <v>9.6051185429423772E-2</v>
      </c>
      <c r="P35" s="85">
        <f>P34-P29</f>
        <v>4894</v>
      </c>
    </row>
  </sheetData>
  <mergeCells count="6">
    <mergeCell ref="O4:P4"/>
    <mergeCell ref="E4:F4"/>
    <mergeCell ref="G4:H4"/>
    <mergeCell ref="I4:J4"/>
    <mergeCell ref="K4:L4"/>
    <mergeCell ref="M4:N4"/>
  </mergeCells>
  <phoneticPr fontId="0" type="noConversion"/>
  <printOptions horizontalCentered="1" verticalCentered="1"/>
  <pageMargins left="0.59055118110236227" right="0.59055118110236227" top="0.94488188976377963" bottom="0.94488188976377963" header="0.51181102362204722" footer="0.43307086614173229"/>
  <pageSetup paperSize="9" scale="80" orientation="landscape" r:id="rId1"/>
  <headerFooter alignWithMargins="0"/>
  <customProperties>
    <customPr name="EpmWorksheetKeyString_GU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30">
    <pageSetUpPr fitToPage="1"/>
  </sheetPr>
  <dimension ref="A1:T36"/>
  <sheetViews>
    <sheetView workbookViewId="0">
      <selection activeCell="D5" sqref="D5:T29"/>
    </sheetView>
  </sheetViews>
  <sheetFormatPr baseColWidth="10" defaultColWidth="11.453125" defaultRowHeight="18" customHeight="1"/>
  <cols>
    <col min="1" max="1" width="5.1796875" style="3" customWidth="1"/>
    <col min="2" max="2" width="34.453125" style="3" customWidth="1"/>
    <col min="3" max="3" width="6.453125" style="3" bestFit="1" customWidth="1"/>
    <col min="4" max="4" width="19.81640625" style="4" customWidth="1"/>
    <col min="5" max="5" width="9" style="3" customWidth="1"/>
    <col min="6" max="6" width="9.1796875" style="3" customWidth="1"/>
    <col min="7" max="7" width="9" style="3" customWidth="1"/>
    <col min="8" max="8" width="7" style="3" customWidth="1"/>
    <col min="9" max="9" width="9" style="3" customWidth="1"/>
    <col min="10" max="10" width="6.453125" style="3" customWidth="1"/>
    <col min="11" max="11" width="9" style="3" customWidth="1"/>
    <col min="12" max="12" width="9.1796875" style="3" customWidth="1"/>
    <col min="13" max="13" width="9" style="3" customWidth="1"/>
    <col min="14" max="14" width="7.54296875" style="3" customWidth="1"/>
    <col min="15" max="15" width="9" style="3" customWidth="1"/>
    <col min="16" max="16" width="6.453125" style="3" customWidth="1"/>
    <col min="17" max="17" width="9" style="3" customWidth="1"/>
    <col min="18" max="18" width="6.453125" style="3" customWidth="1"/>
    <col min="19" max="19" width="9" style="3" customWidth="1"/>
    <col min="20" max="20" width="6.453125" style="3" customWidth="1"/>
    <col min="21" max="16384" width="11.453125" style="3"/>
  </cols>
  <sheetData>
    <row r="1" spans="1:20" ht="18.75" customHeight="1">
      <c r="A1" s="35" t="str">
        <f>'1'!A1</f>
        <v>Schweizerische Holzenergiestatistik EJ 2024</v>
      </c>
      <c r="D1" s="3"/>
      <c r="E1" s="41"/>
      <c r="F1" s="41"/>
      <c r="G1" s="41"/>
      <c r="H1" s="41"/>
      <c r="I1" s="41"/>
      <c r="J1" s="41"/>
      <c r="K1" s="41"/>
      <c r="L1" s="41"/>
      <c r="M1" s="41"/>
      <c r="N1" s="41"/>
      <c r="O1" s="41"/>
      <c r="P1" s="41"/>
      <c r="Q1" s="41"/>
      <c r="R1" s="41"/>
      <c r="S1" s="41"/>
      <c r="T1" s="41"/>
    </row>
    <row r="2" spans="1:20" ht="18.75" customHeight="1">
      <c r="A2" s="34" t="str">
        <f>CONCATENATE(Übersicht!B22,": ",Übersicht!C22)</f>
        <v>Tabelle 6.2: Umwandlungsverluste und Nutzenergie im Erhebungsjahr, effektiv (nach Verbrauchergruppe)</v>
      </c>
      <c r="D2" s="3"/>
      <c r="E2" s="41"/>
      <c r="F2" s="41"/>
      <c r="G2" s="41"/>
      <c r="H2" s="41"/>
      <c r="I2" s="41"/>
      <c r="J2" s="41"/>
      <c r="K2" s="41"/>
      <c r="L2" s="41"/>
      <c r="M2" s="41"/>
      <c r="N2" s="41"/>
      <c r="O2" s="41"/>
      <c r="P2" s="41"/>
      <c r="Q2" s="41"/>
      <c r="R2" s="41"/>
      <c r="S2" s="41"/>
      <c r="T2" s="41"/>
    </row>
    <row r="3" spans="1:20" ht="18.75" customHeight="1">
      <c r="A3" s="38"/>
      <c r="D3" s="3"/>
      <c r="E3" s="41"/>
      <c r="F3" s="41"/>
      <c r="G3" s="41"/>
      <c r="H3" s="41"/>
      <c r="I3" s="41"/>
      <c r="J3" s="41"/>
      <c r="K3" s="41"/>
      <c r="L3" s="41"/>
      <c r="M3" s="41"/>
      <c r="N3" s="41"/>
      <c r="O3" s="41"/>
      <c r="P3" s="41"/>
      <c r="Q3" s="41"/>
      <c r="R3" s="41"/>
      <c r="S3" s="41"/>
      <c r="T3" s="41"/>
    </row>
    <row r="4" spans="1:20" ht="18.75" customHeight="1">
      <c r="A4" s="24" t="s">
        <v>0</v>
      </c>
      <c r="B4" s="24" t="s">
        <v>1</v>
      </c>
      <c r="C4" s="24" t="s">
        <v>129</v>
      </c>
      <c r="D4" s="24" t="s">
        <v>173</v>
      </c>
      <c r="E4" s="139" t="s">
        <v>43</v>
      </c>
      <c r="F4" s="139"/>
      <c r="G4" s="139" t="s">
        <v>44</v>
      </c>
      <c r="H4" s="139"/>
      <c r="I4" s="139" t="s">
        <v>21</v>
      </c>
      <c r="J4" s="139"/>
      <c r="K4" s="139" t="s">
        <v>23</v>
      </c>
      <c r="L4" s="139"/>
      <c r="M4" s="139" t="s">
        <v>24</v>
      </c>
      <c r="N4" s="139"/>
      <c r="O4" s="139" t="s">
        <v>22</v>
      </c>
      <c r="P4" s="139"/>
      <c r="Q4" s="139" t="s">
        <v>42</v>
      </c>
      <c r="R4" s="139"/>
      <c r="S4" s="139" t="s">
        <v>41</v>
      </c>
      <c r="T4" s="139"/>
    </row>
    <row r="5" spans="1:20" ht="14.15" customHeight="1">
      <c r="A5" s="16">
        <v>1</v>
      </c>
      <c r="B5" s="17" t="s">
        <v>2</v>
      </c>
      <c r="C5" s="17" t="s">
        <v>127</v>
      </c>
      <c r="D5" s="48">
        <v>27</v>
      </c>
      <c r="E5" s="49">
        <v>1</v>
      </c>
      <c r="F5" s="21">
        <v>27</v>
      </c>
      <c r="G5" s="49">
        <v>0</v>
      </c>
      <c r="H5" s="22">
        <v>0</v>
      </c>
      <c r="I5" s="49">
        <v>0</v>
      </c>
      <c r="J5" s="50">
        <v>0</v>
      </c>
      <c r="K5" s="49">
        <v>0</v>
      </c>
      <c r="L5" s="50">
        <v>0</v>
      </c>
      <c r="M5" s="49">
        <v>0</v>
      </c>
      <c r="N5" s="50">
        <v>0</v>
      </c>
      <c r="O5" s="49">
        <v>0</v>
      </c>
      <c r="P5" s="50">
        <v>0</v>
      </c>
      <c r="Q5" s="49">
        <v>0</v>
      </c>
      <c r="R5" s="50">
        <v>0</v>
      </c>
      <c r="S5" s="49">
        <v>0</v>
      </c>
      <c r="T5" s="50">
        <v>0</v>
      </c>
    </row>
    <row r="6" spans="1:20" ht="14.15" customHeight="1">
      <c r="A6" s="16">
        <v>2</v>
      </c>
      <c r="B6" s="17" t="s">
        <v>3</v>
      </c>
      <c r="C6" s="17" t="s">
        <v>127</v>
      </c>
      <c r="D6" s="48">
        <v>547</v>
      </c>
      <c r="E6" s="49">
        <v>0.6</v>
      </c>
      <c r="F6" s="22">
        <v>328</v>
      </c>
      <c r="G6" s="49">
        <v>0.4</v>
      </c>
      <c r="H6" s="22">
        <v>219</v>
      </c>
      <c r="I6" s="49">
        <v>0.32</v>
      </c>
      <c r="J6" s="50">
        <v>175</v>
      </c>
      <c r="K6" s="49">
        <v>0</v>
      </c>
      <c r="L6" s="50">
        <v>0</v>
      </c>
      <c r="M6" s="49">
        <v>0</v>
      </c>
      <c r="N6" s="50">
        <v>0</v>
      </c>
      <c r="O6" s="49">
        <v>0.08</v>
      </c>
      <c r="P6" s="50">
        <v>44</v>
      </c>
      <c r="Q6" s="49">
        <v>0</v>
      </c>
      <c r="R6" s="50">
        <v>0</v>
      </c>
      <c r="S6" s="49">
        <v>0</v>
      </c>
      <c r="T6" s="50">
        <v>0</v>
      </c>
    </row>
    <row r="7" spans="1:20" ht="14.15" customHeight="1">
      <c r="A7" s="16">
        <v>3</v>
      </c>
      <c r="B7" s="17" t="s">
        <v>4</v>
      </c>
      <c r="C7" s="17" t="s">
        <v>127</v>
      </c>
      <c r="D7" s="48">
        <v>2526</v>
      </c>
      <c r="E7" s="49">
        <v>0.5</v>
      </c>
      <c r="F7" s="22">
        <v>1263</v>
      </c>
      <c r="G7" s="49">
        <v>0.5</v>
      </c>
      <c r="H7" s="22">
        <v>1263</v>
      </c>
      <c r="I7" s="49">
        <v>0.4</v>
      </c>
      <c r="J7" s="50">
        <v>1010</v>
      </c>
      <c r="K7" s="49">
        <v>0</v>
      </c>
      <c r="L7" s="50">
        <v>0</v>
      </c>
      <c r="M7" s="49">
        <v>0</v>
      </c>
      <c r="N7" s="50">
        <v>0</v>
      </c>
      <c r="O7" s="49">
        <v>0.1</v>
      </c>
      <c r="P7" s="50">
        <v>253</v>
      </c>
      <c r="Q7" s="49">
        <v>0</v>
      </c>
      <c r="R7" s="50">
        <v>0</v>
      </c>
      <c r="S7" s="49">
        <v>0</v>
      </c>
      <c r="T7" s="50">
        <v>0</v>
      </c>
    </row>
    <row r="8" spans="1:20" ht="14.15" customHeight="1">
      <c r="A8" s="16" t="s">
        <v>27</v>
      </c>
      <c r="B8" s="17" t="s">
        <v>5</v>
      </c>
      <c r="C8" s="17" t="s">
        <v>127</v>
      </c>
      <c r="D8" s="48">
        <v>76</v>
      </c>
      <c r="E8" s="49">
        <v>0.26300000000000001</v>
      </c>
      <c r="F8" s="22">
        <v>20</v>
      </c>
      <c r="G8" s="49">
        <v>0.73699999999999999</v>
      </c>
      <c r="H8" s="22">
        <v>56</v>
      </c>
      <c r="I8" s="49">
        <v>0.59199999999999997</v>
      </c>
      <c r="J8" s="50">
        <v>45</v>
      </c>
      <c r="K8" s="49">
        <v>0</v>
      </c>
      <c r="L8" s="50">
        <v>0</v>
      </c>
      <c r="M8" s="49">
        <v>0</v>
      </c>
      <c r="N8" s="50">
        <v>0</v>
      </c>
      <c r="O8" s="49">
        <v>0.14499999999999999</v>
      </c>
      <c r="P8" s="50">
        <v>11</v>
      </c>
      <c r="Q8" s="49">
        <v>0</v>
      </c>
      <c r="R8" s="50">
        <v>0</v>
      </c>
      <c r="S8" s="49">
        <v>0</v>
      </c>
      <c r="T8" s="50">
        <v>0</v>
      </c>
    </row>
    <row r="9" spans="1:20" ht="14.15" customHeight="1">
      <c r="A9" s="16" t="s">
        <v>26</v>
      </c>
      <c r="B9" s="51" t="s">
        <v>112</v>
      </c>
      <c r="C9" s="51" t="s">
        <v>127</v>
      </c>
      <c r="D9" s="48">
        <v>174</v>
      </c>
      <c r="E9" s="49">
        <v>0.20100000000000001</v>
      </c>
      <c r="F9" s="22">
        <v>35</v>
      </c>
      <c r="G9" s="49">
        <v>0.79900000000000004</v>
      </c>
      <c r="H9" s="22">
        <v>139</v>
      </c>
      <c r="I9" s="49">
        <v>0.63800000000000001</v>
      </c>
      <c r="J9" s="50">
        <v>111</v>
      </c>
      <c r="K9" s="49">
        <v>0</v>
      </c>
      <c r="L9" s="50">
        <v>0</v>
      </c>
      <c r="M9" s="49">
        <v>0</v>
      </c>
      <c r="N9" s="50">
        <v>0</v>
      </c>
      <c r="O9" s="49">
        <v>0.161</v>
      </c>
      <c r="P9" s="50">
        <v>28</v>
      </c>
      <c r="Q9" s="49">
        <v>0</v>
      </c>
      <c r="R9" s="50">
        <v>0</v>
      </c>
      <c r="S9" s="49">
        <v>0</v>
      </c>
      <c r="T9" s="50">
        <v>0</v>
      </c>
    </row>
    <row r="10" spans="1:20" ht="14.15" customHeight="1">
      <c r="A10" s="16">
        <v>5</v>
      </c>
      <c r="B10" s="17" t="s">
        <v>6</v>
      </c>
      <c r="C10" s="17" t="s">
        <v>127</v>
      </c>
      <c r="D10" s="48">
        <v>3001</v>
      </c>
      <c r="E10" s="49">
        <v>0.252</v>
      </c>
      <c r="F10" s="22">
        <v>755</v>
      </c>
      <c r="G10" s="49">
        <v>0.748</v>
      </c>
      <c r="H10" s="22">
        <v>2246</v>
      </c>
      <c r="I10" s="49">
        <v>0.59899999999999998</v>
      </c>
      <c r="J10" s="50">
        <v>1797</v>
      </c>
      <c r="K10" s="49">
        <v>0</v>
      </c>
      <c r="L10" s="50">
        <v>0</v>
      </c>
      <c r="M10" s="49">
        <v>0</v>
      </c>
      <c r="N10" s="50">
        <v>0</v>
      </c>
      <c r="O10" s="49">
        <v>0.15</v>
      </c>
      <c r="P10" s="50">
        <v>449</v>
      </c>
      <c r="Q10" s="49">
        <v>0</v>
      </c>
      <c r="R10" s="50">
        <v>0</v>
      </c>
      <c r="S10" s="49">
        <v>0</v>
      </c>
      <c r="T10" s="50">
        <v>0</v>
      </c>
    </row>
    <row r="11" spans="1:20" ht="14.15" customHeight="1">
      <c r="A11" s="16">
        <v>6</v>
      </c>
      <c r="B11" s="17" t="s">
        <v>7</v>
      </c>
      <c r="C11" s="17" t="s">
        <v>127</v>
      </c>
      <c r="D11" s="48">
        <v>286</v>
      </c>
      <c r="E11" s="49">
        <v>0.40200000000000002</v>
      </c>
      <c r="F11" s="22">
        <v>115</v>
      </c>
      <c r="G11" s="49">
        <v>0.59799999999999998</v>
      </c>
      <c r="H11" s="22">
        <v>171</v>
      </c>
      <c r="I11" s="49">
        <v>0.59799999999999998</v>
      </c>
      <c r="J11" s="50">
        <v>171</v>
      </c>
      <c r="K11" s="49">
        <v>0</v>
      </c>
      <c r="L11" s="50">
        <v>0</v>
      </c>
      <c r="M11" s="49">
        <v>0</v>
      </c>
      <c r="N11" s="50">
        <v>0</v>
      </c>
      <c r="O11" s="49">
        <v>0</v>
      </c>
      <c r="P11" s="50">
        <v>0</v>
      </c>
      <c r="Q11" s="49">
        <v>0</v>
      </c>
      <c r="R11" s="50">
        <v>0</v>
      </c>
      <c r="S11" s="49">
        <v>0</v>
      </c>
      <c r="T11" s="50">
        <v>0</v>
      </c>
    </row>
    <row r="12" spans="1:20" ht="14.15" customHeight="1">
      <c r="A12" s="31">
        <v>7</v>
      </c>
      <c r="B12" s="33" t="s">
        <v>8</v>
      </c>
      <c r="C12" s="33" t="s">
        <v>127</v>
      </c>
      <c r="D12" s="52">
        <v>290</v>
      </c>
      <c r="E12" s="53">
        <v>0.248</v>
      </c>
      <c r="F12" s="23">
        <v>72</v>
      </c>
      <c r="G12" s="53">
        <v>0.752</v>
      </c>
      <c r="H12" s="23">
        <v>218</v>
      </c>
      <c r="I12" s="53">
        <v>0.752</v>
      </c>
      <c r="J12" s="54">
        <v>218</v>
      </c>
      <c r="K12" s="53">
        <v>0</v>
      </c>
      <c r="L12" s="54">
        <v>0</v>
      </c>
      <c r="M12" s="53">
        <v>0</v>
      </c>
      <c r="N12" s="54">
        <v>0</v>
      </c>
      <c r="O12" s="53">
        <v>0</v>
      </c>
      <c r="P12" s="54">
        <v>0</v>
      </c>
      <c r="Q12" s="53">
        <v>0</v>
      </c>
      <c r="R12" s="54">
        <v>0</v>
      </c>
      <c r="S12" s="53">
        <v>0</v>
      </c>
      <c r="T12" s="54">
        <v>0</v>
      </c>
    </row>
    <row r="13" spans="1:20" ht="14.15" customHeight="1">
      <c r="A13" s="16">
        <v>8</v>
      </c>
      <c r="B13" s="51" t="s">
        <v>30</v>
      </c>
      <c r="C13" s="51" t="s">
        <v>127</v>
      </c>
      <c r="D13" s="48">
        <v>1784</v>
      </c>
      <c r="E13" s="49">
        <v>0.3</v>
      </c>
      <c r="F13" s="22">
        <v>536</v>
      </c>
      <c r="G13" s="49">
        <v>0.7</v>
      </c>
      <c r="H13" s="22">
        <v>1248</v>
      </c>
      <c r="I13" s="49">
        <v>0.61599999999999999</v>
      </c>
      <c r="J13" s="50">
        <v>1099</v>
      </c>
      <c r="K13" s="49">
        <v>3.5000000000000003E-2</v>
      </c>
      <c r="L13" s="50">
        <v>62</v>
      </c>
      <c r="M13" s="49">
        <v>2.1000000000000001E-2</v>
      </c>
      <c r="N13" s="50">
        <v>37</v>
      </c>
      <c r="O13" s="49">
        <v>2.8000000000000001E-2</v>
      </c>
      <c r="P13" s="50">
        <v>50</v>
      </c>
      <c r="Q13" s="49">
        <v>0</v>
      </c>
      <c r="R13" s="50">
        <v>0</v>
      </c>
      <c r="S13" s="49">
        <v>0</v>
      </c>
      <c r="T13" s="50">
        <v>0</v>
      </c>
    </row>
    <row r="14" spans="1:20" ht="14.15" customHeight="1">
      <c r="A14" s="16">
        <v>9</v>
      </c>
      <c r="B14" s="17" t="s">
        <v>31</v>
      </c>
      <c r="C14" s="17" t="s">
        <v>127</v>
      </c>
      <c r="D14" s="48">
        <v>202</v>
      </c>
      <c r="E14" s="49">
        <v>0.30199999999999999</v>
      </c>
      <c r="F14" s="22">
        <v>61</v>
      </c>
      <c r="G14" s="49">
        <v>0.69799999999999995</v>
      </c>
      <c r="H14" s="22">
        <v>141</v>
      </c>
      <c r="I14" s="49">
        <v>0.20799999999999999</v>
      </c>
      <c r="J14" s="50">
        <v>42</v>
      </c>
      <c r="K14" s="49">
        <v>6.9000000000000006E-2</v>
      </c>
      <c r="L14" s="50">
        <v>14</v>
      </c>
      <c r="M14" s="49">
        <v>0.28199999999999997</v>
      </c>
      <c r="N14" s="50">
        <v>57</v>
      </c>
      <c r="O14" s="49">
        <v>0.13900000000000001</v>
      </c>
      <c r="P14" s="50">
        <v>28</v>
      </c>
      <c r="Q14" s="49">
        <v>0</v>
      </c>
      <c r="R14" s="50">
        <v>0</v>
      </c>
      <c r="S14" s="49">
        <v>0</v>
      </c>
      <c r="T14" s="50">
        <v>0</v>
      </c>
    </row>
    <row r="15" spans="1:20" ht="14.15" customHeight="1">
      <c r="A15" s="16">
        <v>10</v>
      </c>
      <c r="B15" s="17" t="s">
        <v>9</v>
      </c>
      <c r="C15" s="17" t="s">
        <v>127</v>
      </c>
      <c r="D15" s="48">
        <v>17</v>
      </c>
      <c r="E15" s="49">
        <v>0.52900000000000003</v>
      </c>
      <c r="F15" s="22">
        <v>9</v>
      </c>
      <c r="G15" s="49">
        <v>0.47099999999999997</v>
      </c>
      <c r="H15" s="22">
        <v>8</v>
      </c>
      <c r="I15" s="49">
        <v>0.41199999999999998</v>
      </c>
      <c r="J15" s="50">
        <v>7</v>
      </c>
      <c r="K15" s="49">
        <v>0</v>
      </c>
      <c r="L15" s="50">
        <v>0</v>
      </c>
      <c r="M15" s="49">
        <v>5.8999999999999997E-2</v>
      </c>
      <c r="N15" s="50">
        <v>1</v>
      </c>
      <c r="O15" s="49">
        <v>0</v>
      </c>
      <c r="P15" s="50">
        <v>0</v>
      </c>
      <c r="Q15" s="49">
        <v>0</v>
      </c>
      <c r="R15" s="50">
        <v>0</v>
      </c>
      <c r="S15" s="49">
        <v>0</v>
      </c>
      <c r="T15" s="50">
        <v>0</v>
      </c>
    </row>
    <row r="16" spans="1:20" ht="14.15" customHeight="1">
      <c r="A16" s="16" t="s">
        <v>29</v>
      </c>
      <c r="B16" s="17" t="s">
        <v>32</v>
      </c>
      <c r="C16" s="17" t="s">
        <v>127</v>
      </c>
      <c r="D16" s="48">
        <v>424</v>
      </c>
      <c r="E16" s="49">
        <v>0.30199999999999999</v>
      </c>
      <c r="F16" s="22">
        <v>128</v>
      </c>
      <c r="G16" s="49">
        <v>0.69799999999999995</v>
      </c>
      <c r="H16" s="22">
        <v>296</v>
      </c>
      <c r="I16" s="49">
        <v>0.46</v>
      </c>
      <c r="J16" s="50">
        <v>195</v>
      </c>
      <c r="K16" s="49">
        <v>0.21199999999999999</v>
      </c>
      <c r="L16" s="50">
        <v>90</v>
      </c>
      <c r="M16" s="49">
        <v>2.5999999999999999E-2</v>
      </c>
      <c r="N16" s="50">
        <v>11</v>
      </c>
      <c r="O16" s="49">
        <v>0</v>
      </c>
      <c r="P16" s="50">
        <v>0</v>
      </c>
      <c r="Q16" s="49">
        <v>0</v>
      </c>
      <c r="R16" s="50">
        <v>0</v>
      </c>
      <c r="S16" s="49">
        <v>0</v>
      </c>
      <c r="T16" s="50">
        <v>0</v>
      </c>
    </row>
    <row r="17" spans="1:20" ht="14.15" customHeight="1">
      <c r="A17" s="16" t="s">
        <v>28</v>
      </c>
      <c r="B17" s="17" t="s">
        <v>111</v>
      </c>
      <c r="C17" s="17" t="s">
        <v>127</v>
      </c>
      <c r="D17" s="48">
        <v>2904</v>
      </c>
      <c r="E17" s="49">
        <v>0.2</v>
      </c>
      <c r="F17" s="22">
        <v>581</v>
      </c>
      <c r="G17" s="49">
        <v>0.8</v>
      </c>
      <c r="H17" s="22">
        <v>2323</v>
      </c>
      <c r="I17" s="49">
        <v>0.79800000000000004</v>
      </c>
      <c r="J17" s="50">
        <v>2318</v>
      </c>
      <c r="K17" s="49">
        <v>0</v>
      </c>
      <c r="L17" s="50">
        <v>0</v>
      </c>
      <c r="M17" s="49">
        <v>0</v>
      </c>
      <c r="N17" s="50">
        <v>0</v>
      </c>
      <c r="O17" s="49">
        <v>2E-3</v>
      </c>
      <c r="P17" s="50">
        <v>5</v>
      </c>
      <c r="Q17" s="49">
        <v>0</v>
      </c>
      <c r="R17" s="50">
        <v>0</v>
      </c>
      <c r="S17" s="49">
        <v>0</v>
      </c>
      <c r="T17" s="50">
        <v>0</v>
      </c>
    </row>
    <row r="18" spans="1:20" ht="25.25" customHeight="1">
      <c r="A18" s="31" t="s">
        <v>35</v>
      </c>
      <c r="B18" s="33" t="s">
        <v>33</v>
      </c>
      <c r="C18" s="33" t="s">
        <v>127</v>
      </c>
      <c r="D18" s="52">
        <v>3642</v>
      </c>
      <c r="E18" s="53">
        <v>0.17599999999999999</v>
      </c>
      <c r="F18" s="23">
        <v>642</v>
      </c>
      <c r="G18" s="53">
        <v>0.82399999999999995</v>
      </c>
      <c r="H18" s="23">
        <v>3000</v>
      </c>
      <c r="I18" s="53">
        <v>0.42499999999999999</v>
      </c>
      <c r="J18" s="54">
        <v>1548</v>
      </c>
      <c r="K18" s="53">
        <v>3.7999999999999999E-2</v>
      </c>
      <c r="L18" s="54">
        <v>138</v>
      </c>
      <c r="M18" s="53">
        <v>7.0000000000000007E-2</v>
      </c>
      <c r="N18" s="54">
        <v>255</v>
      </c>
      <c r="O18" s="53">
        <v>0.29099999999999998</v>
      </c>
      <c r="P18" s="54">
        <v>1059</v>
      </c>
      <c r="Q18" s="53">
        <v>0</v>
      </c>
      <c r="R18" s="54">
        <v>0</v>
      </c>
      <c r="S18" s="53">
        <v>0</v>
      </c>
      <c r="T18" s="54">
        <v>0</v>
      </c>
    </row>
    <row r="19" spans="1:20" ht="13.5" customHeight="1">
      <c r="A19" s="16" t="s">
        <v>36</v>
      </c>
      <c r="B19" s="17" t="s">
        <v>113</v>
      </c>
      <c r="C19" s="17" t="s">
        <v>127</v>
      </c>
      <c r="D19" s="48">
        <v>2382</v>
      </c>
      <c r="E19" s="49">
        <v>0.153</v>
      </c>
      <c r="F19" s="22">
        <v>364</v>
      </c>
      <c r="G19" s="49">
        <v>0.84699999999999998</v>
      </c>
      <c r="H19" s="22">
        <v>2018</v>
      </c>
      <c r="I19" s="49">
        <v>0.57999999999999996</v>
      </c>
      <c r="J19" s="50">
        <v>1381</v>
      </c>
      <c r="K19" s="49">
        <v>0</v>
      </c>
      <c r="L19" s="50">
        <v>0</v>
      </c>
      <c r="M19" s="49">
        <v>8.5999999999999993E-2</v>
      </c>
      <c r="N19" s="50">
        <v>206</v>
      </c>
      <c r="O19" s="49">
        <v>0.18099999999999999</v>
      </c>
      <c r="P19" s="50">
        <v>431</v>
      </c>
      <c r="Q19" s="49">
        <v>0</v>
      </c>
      <c r="R19" s="50">
        <v>0</v>
      </c>
      <c r="S19" s="49">
        <v>0</v>
      </c>
      <c r="T19" s="50">
        <v>0</v>
      </c>
    </row>
    <row r="20" spans="1:20" ht="25.25" customHeight="1">
      <c r="A20" s="16">
        <v>13</v>
      </c>
      <c r="B20" s="17" t="s">
        <v>34</v>
      </c>
      <c r="C20" s="17" t="s">
        <v>127</v>
      </c>
      <c r="D20" s="48">
        <v>1402</v>
      </c>
      <c r="E20" s="49">
        <v>0.26600000000000001</v>
      </c>
      <c r="F20" s="22">
        <v>373</v>
      </c>
      <c r="G20" s="49">
        <v>0.73399999999999999</v>
      </c>
      <c r="H20" s="22">
        <v>1029</v>
      </c>
      <c r="I20" s="49">
        <v>0.23</v>
      </c>
      <c r="J20" s="50">
        <v>323</v>
      </c>
      <c r="K20" s="49">
        <v>0</v>
      </c>
      <c r="L20" s="50">
        <v>0</v>
      </c>
      <c r="M20" s="49">
        <v>0.47399999999999998</v>
      </c>
      <c r="N20" s="50">
        <v>665</v>
      </c>
      <c r="O20" s="49">
        <v>2.9000000000000001E-2</v>
      </c>
      <c r="P20" s="50">
        <v>41</v>
      </c>
      <c r="Q20" s="49">
        <v>0</v>
      </c>
      <c r="R20" s="50">
        <v>0</v>
      </c>
      <c r="S20" s="49">
        <v>0</v>
      </c>
      <c r="T20" s="50">
        <v>0</v>
      </c>
    </row>
    <row r="21" spans="1:20" ht="25.25" customHeight="1">
      <c r="A21" s="16" t="s">
        <v>37</v>
      </c>
      <c r="B21" s="17" t="s">
        <v>10</v>
      </c>
      <c r="C21" s="17" t="s">
        <v>127</v>
      </c>
      <c r="D21" s="48">
        <v>1939</v>
      </c>
      <c r="E21" s="49">
        <v>0.17299999999999999</v>
      </c>
      <c r="F21" s="22">
        <v>335</v>
      </c>
      <c r="G21" s="49">
        <v>0.82699999999999996</v>
      </c>
      <c r="H21" s="22">
        <v>1604</v>
      </c>
      <c r="I21" s="49">
        <v>0.121</v>
      </c>
      <c r="J21" s="50">
        <v>234</v>
      </c>
      <c r="K21" s="49">
        <v>1.0999999999999999E-2</v>
      </c>
      <c r="L21" s="50">
        <v>21</v>
      </c>
      <c r="M21" s="49">
        <v>7.0999999999999994E-2</v>
      </c>
      <c r="N21" s="50">
        <v>137</v>
      </c>
      <c r="O21" s="49">
        <v>0.61499999999999999</v>
      </c>
      <c r="P21" s="50">
        <v>1192</v>
      </c>
      <c r="Q21" s="49">
        <v>0</v>
      </c>
      <c r="R21" s="50">
        <v>0</v>
      </c>
      <c r="S21" s="49">
        <v>0.01</v>
      </c>
      <c r="T21" s="50">
        <v>20</v>
      </c>
    </row>
    <row r="22" spans="1:20" ht="13.5" customHeight="1">
      <c r="A22" s="16" t="s">
        <v>38</v>
      </c>
      <c r="B22" s="17" t="s">
        <v>114</v>
      </c>
      <c r="C22" s="17" t="s">
        <v>127</v>
      </c>
      <c r="D22" s="48">
        <v>442</v>
      </c>
      <c r="E22" s="49">
        <v>0.152</v>
      </c>
      <c r="F22" s="22">
        <v>67</v>
      </c>
      <c r="G22" s="49">
        <v>0.84799999999999998</v>
      </c>
      <c r="H22" s="22">
        <v>375</v>
      </c>
      <c r="I22" s="49">
        <v>0.28999999999999998</v>
      </c>
      <c r="J22" s="50">
        <v>128</v>
      </c>
      <c r="K22" s="49">
        <v>0</v>
      </c>
      <c r="L22" s="50">
        <v>0</v>
      </c>
      <c r="M22" s="49">
        <v>0.152</v>
      </c>
      <c r="N22" s="50">
        <v>67</v>
      </c>
      <c r="O22" s="49">
        <v>0.376</v>
      </c>
      <c r="P22" s="50">
        <v>166</v>
      </c>
      <c r="Q22" s="49">
        <v>0</v>
      </c>
      <c r="R22" s="50">
        <v>0</v>
      </c>
      <c r="S22" s="49">
        <v>3.2000000000000001E-2</v>
      </c>
      <c r="T22" s="50">
        <v>14</v>
      </c>
    </row>
    <row r="23" spans="1:20" ht="25.25" customHeight="1">
      <c r="A23" s="16">
        <v>15</v>
      </c>
      <c r="B23" s="17" t="s">
        <v>11</v>
      </c>
      <c r="C23" s="17" t="s">
        <v>127</v>
      </c>
      <c r="D23" s="48">
        <v>562</v>
      </c>
      <c r="E23" s="49">
        <v>0.249</v>
      </c>
      <c r="F23" s="22">
        <v>140</v>
      </c>
      <c r="G23" s="49">
        <v>0.751</v>
      </c>
      <c r="H23" s="22">
        <v>422</v>
      </c>
      <c r="I23" s="49">
        <v>0.109</v>
      </c>
      <c r="J23" s="50">
        <v>61</v>
      </c>
      <c r="K23" s="49">
        <v>0</v>
      </c>
      <c r="L23" s="50">
        <v>0</v>
      </c>
      <c r="M23" s="49">
        <v>0.61399999999999999</v>
      </c>
      <c r="N23" s="50">
        <v>345</v>
      </c>
      <c r="O23" s="49">
        <v>2.8000000000000001E-2</v>
      </c>
      <c r="P23" s="50">
        <v>16</v>
      </c>
      <c r="Q23" s="49">
        <v>0</v>
      </c>
      <c r="R23" s="50">
        <v>0</v>
      </c>
      <c r="S23" s="49">
        <v>0</v>
      </c>
      <c r="T23" s="50">
        <v>0</v>
      </c>
    </row>
    <row r="24" spans="1:20" ht="25.25" customHeight="1">
      <c r="A24" s="16" t="s">
        <v>39</v>
      </c>
      <c r="B24" s="17" t="s">
        <v>12</v>
      </c>
      <c r="C24" s="17" t="s">
        <v>127</v>
      </c>
      <c r="D24" s="48">
        <v>7947</v>
      </c>
      <c r="E24" s="49">
        <v>0.16</v>
      </c>
      <c r="F24" s="22">
        <v>1272</v>
      </c>
      <c r="G24" s="49">
        <v>0.84</v>
      </c>
      <c r="H24" s="22">
        <v>6675</v>
      </c>
      <c r="I24" s="49">
        <v>0.245</v>
      </c>
      <c r="J24" s="50">
        <v>1948</v>
      </c>
      <c r="K24" s="49">
        <v>3.5999999999999997E-2</v>
      </c>
      <c r="L24" s="50">
        <v>286</v>
      </c>
      <c r="M24" s="49">
        <v>0.125</v>
      </c>
      <c r="N24" s="50">
        <v>995</v>
      </c>
      <c r="O24" s="49">
        <v>0.373</v>
      </c>
      <c r="P24" s="50">
        <v>2962</v>
      </c>
      <c r="Q24" s="49">
        <v>0</v>
      </c>
      <c r="R24" s="50">
        <v>0</v>
      </c>
      <c r="S24" s="49">
        <v>6.0999999999999999E-2</v>
      </c>
      <c r="T24" s="50">
        <v>484</v>
      </c>
    </row>
    <row r="25" spans="1:20" ht="13.5" customHeight="1">
      <c r="A25" s="16" t="s">
        <v>40</v>
      </c>
      <c r="B25" s="17" t="s">
        <v>115</v>
      </c>
      <c r="C25" s="17" t="s">
        <v>127</v>
      </c>
      <c r="D25" s="48">
        <v>426</v>
      </c>
      <c r="E25" s="49">
        <v>0.157</v>
      </c>
      <c r="F25" s="22">
        <v>67</v>
      </c>
      <c r="G25" s="49">
        <v>0.84299999999999997</v>
      </c>
      <c r="H25" s="22">
        <v>359</v>
      </c>
      <c r="I25" s="49">
        <v>0.27700000000000002</v>
      </c>
      <c r="J25" s="50">
        <v>118</v>
      </c>
      <c r="K25" s="49">
        <v>0</v>
      </c>
      <c r="L25" s="50">
        <v>0</v>
      </c>
      <c r="M25" s="49">
        <v>8.6999999999999994E-2</v>
      </c>
      <c r="N25" s="50">
        <v>37</v>
      </c>
      <c r="O25" s="49">
        <v>0.45100000000000001</v>
      </c>
      <c r="P25" s="50">
        <v>192</v>
      </c>
      <c r="Q25" s="49">
        <v>0</v>
      </c>
      <c r="R25" s="50">
        <v>0</v>
      </c>
      <c r="S25" s="49">
        <v>2.8000000000000001E-2</v>
      </c>
      <c r="T25" s="50">
        <v>12</v>
      </c>
    </row>
    <row r="26" spans="1:20" ht="25.25" customHeight="1">
      <c r="A26" s="16">
        <v>17</v>
      </c>
      <c r="B26" s="17" t="s">
        <v>13</v>
      </c>
      <c r="C26" s="17" t="s">
        <v>127</v>
      </c>
      <c r="D26" s="48">
        <v>2119</v>
      </c>
      <c r="E26" s="49">
        <v>0.24299999999999999</v>
      </c>
      <c r="F26" s="22">
        <v>515</v>
      </c>
      <c r="G26" s="49">
        <v>0.75700000000000001</v>
      </c>
      <c r="H26" s="22">
        <v>1604</v>
      </c>
      <c r="I26" s="49">
        <v>0.13300000000000001</v>
      </c>
      <c r="J26" s="50">
        <v>281</v>
      </c>
      <c r="K26" s="49">
        <v>0</v>
      </c>
      <c r="L26" s="50">
        <v>0</v>
      </c>
      <c r="M26" s="49">
        <v>0.42699999999999999</v>
      </c>
      <c r="N26" s="50">
        <v>905</v>
      </c>
      <c r="O26" s="49">
        <v>0.1</v>
      </c>
      <c r="P26" s="50">
        <v>211</v>
      </c>
      <c r="Q26" s="49">
        <v>0</v>
      </c>
      <c r="R26" s="50">
        <v>0</v>
      </c>
      <c r="S26" s="49">
        <v>9.8000000000000004E-2</v>
      </c>
      <c r="T26" s="50">
        <v>207</v>
      </c>
    </row>
    <row r="27" spans="1:20" ht="14.15" customHeight="1">
      <c r="A27" s="16">
        <v>18</v>
      </c>
      <c r="B27" s="17" t="s">
        <v>14</v>
      </c>
      <c r="C27" s="17" t="s">
        <v>127</v>
      </c>
      <c r="D27" s="48">
        <v>8220</v>
      </c>
      <c r="E27" s="49">
        <v>0.35099999999999998</v>
      </c>
      <c r="F27" s="22">
        <v>2882</v>
      </c>
      <c r="G27" s="49">
        <v>0.64900000000000002</v>
      </c>
      <c r="H27" s="22">
        <v>5338</v>
      </c>
      <c r="I27" s="49">
        <v>2.7E-2</v>
      </c>
      <c r="J27" s="50">
        <v>219</v>
      </c>
      <c r="K27" s="49">
        <v>3.0000000000000001E-3</v>
      </c>
      <c r="L27" s="50">
        <v>28</v>
      </c>
      <c r="M27" s="49">
        <v>0.19400000000000001</v>
      </c>
      <c r="N27" s="50">
        <v>1597</v>
      </c>
      <c r="O27" s="49">
        <v>2.5000000000000001E-2</v>
      </c>
      <c r="P27" s="50">
        <v>208</v>
      </c>
      <c r="Q27" s="49">
        <v>0.19900000000000001</v>
      </c>
      <c r="R27" s="50">
        <v>1637</v>
      </c>
      <c r="S27" s="49">
        <v>0.20100000000000001</v>
      </c>
      <c r="T27" s="50">
        <v>1649</v>
      </c>
    </row>
    <row r="28" spans="1:20" ht="14.15" customHeight="1">
      <c r="A28" s="31">
        <v>19</v>
      </c>
      <c r="B28" s="33" t="s">
        <v>15</v>
      </c>
      <c r="C28" s="33" t="s">
        <v>127</v>
      </c>
      <c r="D28" s="52">
        <v>9615</v>
      </c>
      <c r="E28" s="53">
        <v>0.32300000000000001</v>
      </c>
      <c r="F28" s="23">
        <v>3106</v>
      </c>
      <c r="G28" s="53">
        <v>0.67700000000000005</v>
      </c>
      <c r="H28" s="23">
        <v>6509</v>
      </c>
      <c r="I28" s="53">
        <v>4.4999999999999998E-2</v>
      </c>
      <c r="J28" s="54">
        <v>434</v>
      </c>
      <c r="K28" s="53">
        <v>0</v>
      </c>
      <c r="L28" s="54">
        <v>4</v>
      </c>
      <c r="M28" s="53">
        <v>0.372</v>
      </c>
      <c r="N28" s="54">
        <v>3573</v>
      </c>
      <c r="O28" s="53">
        <v>3.3000000000000002E-2</v>
      </c>
      <c r="P28" s="54">
        <v>314</v>
      </c>
      <c r="Q28" s="53">
        <v>0.125</v>
      </c>
      <c r="R28" s="54">
        <v>1203</v>
      </c>
      <c r="S28" s="53">
        <v>0.10199999999999999</v>
      </c>
      <c r="T28" s="54">
        <v>981</v>
      </c>
    </row>
    <row r="29" spans="1:20" ht="14.15" customHeight="1" thickBot="1">
      <c r="A29" s="82">
        <v>20</v>
      </c>
      <c r="B29" s="80" t="s">
        <v>116</v>
      </c>
      <c r="C29" s="80" t="s">
        <v>127</v>
      </c>
      <c r="D29" s="85">
        <v>4165</v>
      </c>
      <c r="E29" s="86">
        <v>0.5</v>
      </c>
      <c r="F29" s="87">
        <v>2082</v>
      </c>
      <c r="G29" s="86">
        <v>0.5</v>
      </c>
      <c r="H29" s="88">
        <v>2083</v>
      </c>
      <c r="I29" s="86">
        <v>0</v>
      </c>
      <c r="J29" s="89">
        <v>0</v>
      </c>
      <c r="K29" s="86">
        <v>0</v>
      </c>
      <c r="L29" s="89">
        <v>0</v>
      </c>
      <c r="M29" s="86">
        <v>0</v>
      </c>
      <c r="N29" s="89">
        <v>0</v>
      </c>
      <c r="O29" s="86">
        <v>0</v>
      </c>
      <c r="P29" s="89">
        <v>0</v>
      </c>
      <c r="Q29" s="86">
        <v>0.157</v>
      </c>
      <c r="R29" s="89">
        <v>655</v>
      </c>
      <c r="S29" s="86">
        <v>0.34300000000000003</v>
      </c>
      <c r="T29" s="89">
        <v>1428</v>
      </c>
    </row>
    <row r="30" spans="1:20" ht="16" customHeight="1">
      <c r="A30" s="96" t="s">
        <v>16</v>
      </c>
      <c r="B30" s="3" t="s">
        <v>224</v>
      </c>
      <c r="C30" s="3" t="s">
        <v>127</v>
      </c>
      <c r="D30" s="48">
        <f>SUM(D5:D11)</f>
        <v>6637</v>
      </c>
      <c r="E30" s="49">
        <f t="shared" ref="E30:E35" si="0">F30/$D30</f>
        <v>0.38315503992767819</v>
      </c>
      <c r="F30" s="21">
        <f>SUM(F5:F11)</f>
        <v>2543</v>
      </c>
      <c r="G30" s="49">
        <f t="shared" ref="G30:G35" si="1">H30/$D30</f>
        <v>0.61684496007232181</v>
      </c>
      <c r="H30" s="22">
        <f>SUM(H5:H11)</f>
        <v>4094</v>
      </c>
      <c r="I30" s="49">
        <f t="shared" ref="I30:I35" si="2">J30/$D30</f>
        <v>0.49856863040530358</v>
      </c>
      <c r="J30" s="48">
        <f>SUM(J5:J11)</f>
        <v>3309</v>
      </c>
      <c r="K30" s="49">
        <f t="shared" ref="K30:K35" si="3">L30/$D30</f>
        <v>0</v>
      </c>
      <c r="L30" s="48">
        <f>SUM(L5:L11)</f>
        <v>0</v>
      </c>
      <c r="M30" s="49">
        <f t="shared" ref="M30:M35" si="4">N30/$D30</f>
        <v>0</v>
      </c>
      <c r="N30" s="48">
        <f>SUM(N5:N11)</f>
        <v>0</v>
      </c>
      <c r="O30" s="49">
        <f t="shared" ref="O30:O35" si="5">P30/$D30</f>
        <v>0.11827632966701823</v>
      </c>
      <c r="P30" s="48">
        <f>SUM(P5:P11)</f>
        <v>785</v>
      </c>
      <c r="Q30" s="49">
        <f t="shared" ref="Q30:Q35" si="6">R30/$D30</f>
        <v>0</v>
      </c>
      <c r="R30" s="48">
        <f>SUM(R5:R11)</f>
        <v>0</v>
      </c>
      <c r="S30" s="49">
        <f t="shared" ref="S30:S35" si="7">T30/$D30</f>
        <v>0</v>
      </c>
      <c r="T30" s="48">
        <f>SUM(T5:T11)</f>
        <v>0</v>
      </c>
    </row>
    <row r="31" spans="1:20" ht="16" customHeight="1">
      <c r="A31" s="96" t="s">
        <v>17</v>
      </c>
      <c r="B31" s="3" t="s">
        <v>225</v>
      </c>
      <c r="C31" s="3" t="s">
        <v>127</v>
      </c>
      <c r="D31" s="48">
        <f>SUM(D12:D17)</f>
        <v>5621</v>
      </c>
      <c r="E31" s="49">
        <f t="shared" si="0"/>
        <v>0.24675324675324675</v>
      </c>
      <c r="F31" s="21">
        <f>SUM(F12:F17)</f>
        <v>1387</v>
      </c>
      <c r="G31" s="49">
        <f t="shared" si="1"/>
        <v>0.75324675324675328</v>
      </c>
      <c r="H31" s="22">
        <f>SUM(H12:H17)</f>
        <v>4234</v>
      </c>
      <c r="I31" s="49">
        <f t="shared" si="2"/>
        <v>0.69009073118662156</v>
      </c>
      <c r="J31" s="48">
        <f>SUM(J12:J17)</f>
        <v>3879</v>
      </c>
      <c r="K31" s="49">
        <f t="shared" si="3"/>
        <v>2.9532111723892546E-2</v>
      </c>
      <c r="L31" s="48">
        <f>SUM(L12:L17)</f>
        <v>166</v>
      </c>
      <c r="M31" s="49">
        <f t="shared" si="4"/>
        <v>1.8857854474292831E-2</v>
      </c>
      <c r="N31" s="48">
        <f>SUM(N12:N17)</f>
        <v>106</v>
      </c>
      <c r="O31" s="49">
        <f t="shared" si="5"/>
        <v>1.4766055861946273E-2</v>
      </c>
      <c r="P31" s="48">
        <f>SUM(P12:P17)</f>
        <v>83</v>
      </c>
      <c r="Q31" s="49">
        <f t="shared" si="6"/>
        <v>0</v>
      </c>
      <c r="R31" s="48">
        <f>SUM(R12:R17)</f>
        <v>0</v>
      </c>
      <c r="S31" s="49">
        <f t="shared" si="7"/>
        <v>0</v>
      </c>
      <c r="T31" s="48">
        <f>SUM(T12:T17)</f>
        <v>0</v>
      </c>
    </row>
    <row r="32" spans="1:20" ht="16" customHeight="1">
      <c r="A32" s="96" t="s">
        <v>18</v>
      </c>
      <c r="B32" s="3" t="s">
        <v>226</v>
      </c>
      <c r="C32" s="3" t="s">
        <v>127</v>
      </c>
      <c r="D32" s="48">
        <f>SUM(D18:D27)</f>
        <v>29081</v>
      </c>
      <c r="E32" s="49">
        <f t="shared" si="0"/>
        <v>0.228912348268629</v>
      </c>
      <c r="F32" s="21">
        <f>SUM(F18:F27)</f>
        <v>6657</v>
      </c>
      <c r="G32" s="49">
        <f t="shared" si="1"/>
        <v>0.77108765173137095</v>
      </c>
      <c r="H32" s="22">
        <f>SUM(H18:H27)</f>
        <v>22424</v>
      </c>
      <c r="I32" s="49">
        <f t="shared" si="2"/>
        <v>0.21460747567140057</v>
      </c>
      <c r="J32" s="48">
        <f>SUM(J18:J27)</f>
        <v>6241</v>
      </c>
      <c r="K32" s="49">
        <f t="shared" si="3"/>
        <v>1.6264915236752518E-2</v>
      </c>
      <c r="L32" s="48">
        <f>SUM(L18:L27)</f>
        <v>473</v>
      </c>
      <c r="M32" s="49">
        <f t="shared" si="4"/>
        <v>0.17912038788212234</v>
      </c>
      <c r="N32" s="48">
        <f>SUM(N18:N27)</f>
        <v>5209</v>
      </c>
      <c r="O32" s="49">
        <f t="shared" si="5"/>
        <v>0.22275712664626388</v>
      </c>
      <c r="P32" s="48">
        <f>SUM(P18:P27)</f>
        <v>6478</v>
      </c>
      <c r="Q32" s="49">
        <f t="shared" si="6"/>
        <v>5.6291049138612839E-2</v>
      </c>
      <c r="R32" s="48">
        <f>SUM(R18:R27)</f>
        <v>1637</v>
      </c>
      <c r="S32" s="49">
        <f t="shared" si="7"/>
        <v>8.2046697156218831E-2</v>
      </c>
      <c r="T32" s="48">
        <f>SUM(T18:T27)</f>
        <v>2386</v>
      </c>
    </row>
    <row r="33" spans="1:20" ht="16" customHeight="1" thickBot="1">
      <c r="A33" s="97" t="s">
        <v>19</v>
      </c>
      <c r="B33" s="84" t="s">
        <v>227</v>
      </c>
      <c r="C33" s="84" t="s">
        <v>127</v>
      </c>
      <c r="D33" s="85">
        <f>SUM(D28:D29)</f>
        <v>13780</v>
      </c>
      <c r="E33" s="86">
        <f t="shared" si="0"/>
        <v>0.37648766328011612</v>
      </c>
      <c r="F33" s="87">
        <f>SUM(F28:F29)</f>
        <v>5188</v>
      </c>
      <c r="G33" s="86">
        <f t="shared" si="1"/>
        <v>0.62351233671988393</v>
      </c>
      <c r="H33" s="88">
        <f>SUM(H28:H29)</f>
        <v>8592</v>
      </c>
      <c r="I33" s="86">
        <f t="shared" si="2"/>
        <v>3.1494920174165456E-2</v>
      </c>
      <c r="J33" s="85">
        <f>SUM(J28:J29)</f>
        <v>434</v>
      </c>
      <c r="K33" s="86">
        <f t="shared" si="3"/>
        <v>2.9027576197387516E-4</v>
      </c>
      <c r="L33" s="85">
        <f>SUM(L28:L29)</f>
        <v>4</v>
      </c>
      <c r="M33" s="86">
        <f t="shared" si="4"/>
        <v>0.25928882438316403</v>
      </c>
      <c r="N33" s="85">
        <f>SUM(N28:N29)</f>
        <v>3573</v>
      </c>
      <c r="O33" s="86">
        <f t="shared" si="5"/>
        <v>2.2786647314949202E-2</v>
      </c>
      <c r="P33" s="85">
        <f>SUM(P28:P29)</f>
        <v>314</v>
      </c>
      <c r="Q33" s="86">
        <f t="shared" si="6"/>
        <v>0.13483309143686503</v>
      </c>
      <c r="R33" s="85">
        <f>SUM(R28:R29)</f>
        <v>1858</v>
      </c>
      <c r="S33" s="86">
        <f t="shared" si="7"/>
        <v>0.17481857764876632</v>
      </c>
      <c r="T33" s="85">
        <f>SUM(T28:T29)</f>
        <v>2409</v>
      </c>
    </row>
    <row r="34" spans="1:20" ht="16" customHeight="1">
      <c r="A34" s="96" t="s">
        <v>20</v>
      </c>
      <c r="B34" s="3" t="s">
        <v>229</v>
      </c>
      <c r="C34" s="3" t="s">
        <v>127</v>
      </c>
      <c r="D34" s="48">
        <f>SUM(D30:D33)</f>
        <v>55119</v>
      </c>
      <c r="E34" s="49">
        <f t="shared" si="0"/>
        <v>0.28619895135978518</v>
      </c>
      <c r="F34" s="21">
        <f>SUM(F30:F33)</f>
        <v>15775</v>
      </c>
      <c r="G34" s="49">
        <f t="shared" si="1"/>
        <v>0.71380104864021476</v>
      </c>
      <c r="H34" s="21">
        <f>SUM(H30:H33)</f>
        <v>39344</v>
      </c>
      <c r="I34" s="49">
        <f t="shared" si="2"/>
        <v>0.25151036847548031</v>
      </c>
      <c r="J34" s="50">
        <f>SUM(J30:J33)</f>
        <v>13863</v>
      </c>
      <c r="K34" s="49">
        <f t="shared" si="3"/>
        <v>1.1665668825631815E-2</v>
      </c>
      <c r="L34" s="50">
        <f>SUM(L30:L33)</f>
        <v>643</v>
      </c>
      <c r="M34" s="49">
        <f t="shared" si="4"/>
        <v>0.16125111123206154</v>
      </c>
      <c r="N34" s="50">
        <f>SUM(N30:N33)</f>
        <v>8888</v>
      </c>
      <c r="O34" s="49">
        <f t="shared" si="5"/>
        <v>0.13897204230845989</v>
      </c>
      <c r="P34" s="50">
        <f>SUM(P30:P33)</f>
        <v>7660</v>
      </c>
      <c r="Q34" s="49">
        <f t="shared" si="6"/>
        <v>6.3408262123768572E-2</v>
      </c>
      <c r="R34" s="50">
        <f>SUM(R30:R33)</f>
        <v>3495</v>
      </c>
      <c r="S34" s="49">
        <f t="shared" si="7"/>
        <v>8.6993595674812685E-2</v>
      </c>
      <c r="T34" s="50">
        <f>SUM(T30:T33)</f>
        <v>4795</v>
      </c>
    </row>
    <row r="35" spans="1:20" ht="16" customHeight="1" thickBot="1">
      <c r="A35" s="97" t="s">
        <v>215</v>
      </c>
      <c r="B35" s="80" t="s">
        <v>228</v>
      </c>
      <c r="C35" s="84" t="s">
        <v>127</v>
      </c>
      <c r="D35" s="85">
        <f>D34-D29</f>
        <v>50954</v>
      </c>
      <c r="E35" s="86">
        <f t="shared" si="0"/>
        <v>0.26873258232915964</v>
      </c>
      <c r="F35" s="88">
        <f>F34-F29</f>
        <v>13693</v>
      </c>
      <c r="G35" s="86">
        <f t="shared" si="1"/>
        <v>0.73126741767084036</v>
      </c>
      <c r="H35" s="88">
        <f>H34-H29</f>
        <v>37261</v>
      </c>
      <c r="I35" s="86">
        <f t="shared" si="2"/>
        <v>0.27206892491266632</v>
      </c>
      <c r="J35" s="85">
        <f>J34-J29</f>
        <v>13863</v>
      </c>
      <c r="K35" s="86">
        <f t="shared" si="3"/>
        <v>1.2619225183498842E-2</v>
      </c>
      <c r="L35" s="85">
        <f>L34-L29</f>
        <v>643</v>
      </c>
      <c r="M35" s="86">
        <f t="shared" si="4"/>
        <v>0.17443184048357341</v>
      </c>
      <c r="N35" s="85">
        <f>N34-N29</f>
        <v>8888</v>
      </c>
      <c r="O35" s="86">
        <f t="shared" si="5"/>
        <v>0.15033167170388978</v>
      </c>
      <c r="P35" s="85">
        <f>P34-P29</f>
        <v>7660</v>
      </c>
      <c r="Q35" s="86">
        <f t="shared" si="6"/>
        <v>5.5736546689170621E-2</v>
      </c>
      <c r="R35" s="85">
        <f>R34-R29</f>
        <v>2840</v>
      </c>
      <c r="S35" s="86">
        <f t="shared" si="7"/>
        <v>6.6079208698041375E-2</v>
      </c>
      <c r="T35" s="85">
        <f>T34-T29</f>
        <v>3367</v>
      </c>
    </row>
    <row r="36" spans="1:20" ht="18" customHeight="1">
      <c r="J36" s="16"/>
    </row>
  </sheetData>
  <mergeCells count="8">
    <mergeCell ref="O4:P4"/>
    <mergeCell ref="Q4:R4"/>
    <mergeCell ref="S4:T4"/>
    <mergeCell ref="E4:F4"/>
    <mergeCell ref="G4:H4"/>
    <mergeCell ref="I4:J4"/>
    <mergeCell ref="K4:L4"/>
    <mergeCell ref="M4:N4"/>
  </mergeCells>
  <phoneticPr fontId="0" type="noConversion"/>
  <printOptions horizontalCentered="1" verticalCentered="1"/>
  <pageMargins left="0.59055118110236227" right="0.59055118110236227" top="0.94488188976377963" bottom="0.94488188976377963" header="0.51181102362204722" footer="0.43307086614173229"/>
  <pageSetup paperSize="9" scale="69" orientation="landscape" r:id="rId1"/>
  <headerFooter alignWithMargins="0"/>
  <customProperties>
    <customPr name="EpmWorksheetKeyString_GUID" r:id="rId2"/>
  </customPropertie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32">
    <pageSetUpPr fitToPage="1"/>
  </sheetPr>
  <dimension ref="A1:AL45"/>
  <sheetViews>
    <sheetView workbookViewId="0">
      <selection activeCell="O8" sqref="O8"/>
    </sheetView>
  </sheetViews>
  <sheetFormatPr baseColWidth="10" defaultColWidth="11.453125" defaultRowHeight="11.5"/>
  <cols>
    <col min="1" max="1" width="5.1796875" style="3" customWidth="1"/>
    <col min="2" max="2" width="35.1796875" style="3" customWidth="1"/>
    <col min="3" max="3" width="6.1796875" style="3" bestFit="1" customWidth="1"/>
    <col min="4" max="19" width="8.54296875" style="4" bestFit="1" customWidth="1"/>
    <col min="20" max="20" width="9.54296875" style="4" bestFit="1" customWidth="1"/>
    <col min="21" max="21" width="8.54296875" style="4" bestFit="1" customWidth="1"/>
    <col min="22" max="28" width="9.54296875" style="4" bestFit="1" customWidth="1"/>
    <col min="29" max="38" width="9.54296875" style="3" bestFit="1" customWidth="1"/>
    <col min="39" max="16384" width="11.453125" style="3"/>
  </cols>
  <sheetData>
    <row r="1" spans="1:38" ht="18.75" customHeight="1">
      <c r="A1" s="35" t="str">
        <f>'1'!A1</f>
        <v>Schweizerische Holzenergiestatistik EJ 2024</v>
      </c>
      <c r="B1" s="55"/>
      <c r="C1" s="55"/>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row>
    <row r="2" spans="1:38" ht="18.75" customHeight="1">
      <c r="A2" s="34" t="str">
        <f>CONCATENATE(Übersicht!B23,": ",Übersicht!C23)</f>
        <v>Tabelle 6.3: Bruttoenergieverbrauch Holz und Nutzenergie, effektiv (nach Verbrauchergruppe)</v>
      </c>
      <c r="B2" s="55"/>
      <c r="C2" s="55"/>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row>
    <row r="3" spans="1:38" ht="18.75" customHeight="1">
      <c r="A3" s="38"/>
      <c r="B3" s="55"/>
      <c r="C3" s="55"/>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row>
    <row r="4" spans="1:38" ht="15.5">
      <c r="A4" s="57" t="s">
        <v>198</v>
      </c>
      <c r="B4" s="58"/>
      <c r="C4" s="58"/>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38" ht="18.75" customHeight="1">
      <c r="A5" s="24" t="s">
        <v>0</v>
      </c>
      <c r="B5" s="24" t="s">
        <v>50</v>
      </c>
      <c r="C5" s="24" t="s">
        <v>129</v>
      </c>
      <c r="D5" s="24">
        <v>1990</v>
      </c>
      <c r="E5" s="24">
        <v>1991</v>
      </c>
      <c r="F5" s="24">
        <v>1992</v>
      </c>
      <c r="G5" s="24">
        <v>1993</v>
      </c>
      <c r="H5" s="24">
        <v>1994</v>
      </c>
      <c r="I5" s="24">
        <v>1995</v>
      </c>
      <c r="J5" s="24">
        <v>1996</v>
      </c>
      <c r="K5" s="24">
        <v>1997</v>
      </c>
      <c r="L5" s="24">
        <v>1998</v>
      </c>
      <c r="M5" s="24">
        <v>1999</v>
      </c>
      <c r="N5" s="24">
        <v>2000</v>
      </c>
      <c r="O5" s="24">
        <v>2001</v>
      </c>
      <c r="P5" s="24">
        <v>2002</v>
      </c>
      <c r="Q5" s="24">
        <v>2003</v>
      </c>
      <c r="R5" s="24">
        <v>2004</v>
      </c>
      <c r="S5" s="24">
        <v>2005</v>
      </c>
      <c r="T5" s="24">
        <v>2006</v>
      </c>
      <c r="U5" s="24">
        <v>2007</v>
      </c>
      <c r="V5" s="24">
        <v>2008</v>
      </c>
      <c r="W5" s="24">
        <v>2009</v>
      </c>
      <c r="X5" s="24">
        <v>2010</v>
      </c>
      <c r="Y5" s="24">
        <v>2011</v>
      </c>
      <c r="Z5" s="24">
        <v>2012</v>
      </c>
      <c r="AA5" s="24">
        <v>2013</v>
      </c>
      <c r="AB5" s="24">
        <v>2014</v>
      </c>
      <c r="AC5" s="24">
        <v>2015</v>
      </c>
      <c r="AD5" s="24">
        <v>2016</v>
      </c>
      <c r="AE5" s="24">
        <v>2017</v>
      </c>
      <c r="AF5" s="24">
        <v>2018</v>
      </c>
      <c r="AG5" s="24">
        <v>2019</v>
      </c>
      <c r="AH5" s="24">
        <v>2020</v>
      </c>
      <c r="AI5" s="24">
        <v>2021</v>
      </c>
      <c r="AJ5" s="24">
        <v>2022</v>
      </c>
      <c r="AK5" s="24">
        <v>2023</v>
      </c>
      <c r="AL5" s="24">
        <v>2024</v>
      </c>
    </row>
    <row r="6" spans="1:38" ht="14.15" customHeight="1">
      <c r="A6" s="17" t="s">
        <v>45</v>
      </c>
      <c r="B6" s="17" t="s">
        <v>21</v>
      </c>
      <c r="C6" s="17" t="s">
        <v>127</v>
      </c>
      <c r="D6" s="15">
        <v>20720</v>
      </c>
      <c r="E6" s="15">
        <v>22613</v>
      </c>
      <c r="F6" s="15">
        <v>21444</v>
      </c>
      <c r="G6" s="15">
        <v>21139</v>
      </c>
      <c r="H6" s="15">
        <v>19225</v>
      </c>
      <c r="I6" s="15">
        <v>20210</v>
      </c>
      <c r="J6" s="15">
        <v>21739</v>
      </c>
      <c r="K6" s="15">
        <v>19022</v>
      </c>
      <c r="L6" s="15">
        <v>19406</v>
      </c>
      <c r="M6" s="15">
        <v>19266</v>
      </c>
      <c r="N6" s="15">
        <v>17726</v>
      </c>
      <c r="O6" s="15">
        <v>18662</v>
      </c>
      <c r="P6" s="15">
        <v>17687</v>
      </c>
      <c r="Q6" s="15">
        <v>18798</v>
      </c>
      <c r="R6" s="15">
        <v>18512</v>
      </c>
      <c r="S6" s="15">
        <v>19187</v>
      </c>
      <c r="T6" s="15">
        <v>19147</v>
      </c>
      <c r="U6" s="15">
        <v>17447</v>
      </c>
      <c r="V6" s="15">
        <v>19184</v>
      </c>
      <c r="W6" s="15">
        <v>19174</v>
      </c>
      <c r="X6" s="15">
        <v>21197</v>
      </c>
      <c r="Y6" s="15">
        <v>17322</v>
      </c>
      <c r="Z6" s="15">
        <v>19142</v>
      </c>
      <c r="AA6" s="15">
        <v>21248</v>
      </c>
      <c r="AB6" s="15">
        <v>16882</v>
      </c>
      <c r="AC6" s="15">
        <v>18591</v>
      </c>
      <c r="AD6" s="15">
        <v>20067</v>
      </c>
      <c r="AE6" s="15">
        <v>19732</v>
      </c>
      <c r="AF6" s="15">
        <v>18606</v>
      </c>
      <c r="AG6" s="15">
        <v>19119</v>
      </c>
      <c r="AH6" s="15">
        <v>18031</v>
      </c>
      <c r="AI6" s="15">
        <v>20947</v>
      </c>
      <c r="AJ6" s="15">
        <v>18026</v>
      </c>
      <c r="AK6" s="15">
        <v>18762</v>
      </c>
      <c r="AL6" s="15">
        <v>18750</v>
      </c>
    </row>
    <row r="7" spans="1:38" ht="14.15" customHeight="1">
      <c r="A7" s="17" t="s">
        <v>51</v>
      </c>
      <c r="B7" s="17" t="s">
        <v>23</v>
      </c>
      <c r="C7" s="17" t="s">
        <v>127</v>
      </c>
      <c r="D7" s="15">
        <v>427</v>
      </c>
      <c r="E7" s="15">
        <v>494</v>
      </c>
      <c r="F7" s="15">
        <v>485</v>
      </c>
      <c r="G7" s="15">
        <v>492</v>
      </c>
      <c r="H7" s="15">
        <v>447</v>
      </c>
      <c r="I7" s="15">
        <v>581</v>
      </c>
      <c r="J7" s="15">
        <v>645</v>
      </c>
      <c r="K7" s="15">
        <v>571</v>
      </c>
      <c r="L7" s="15">
        <v>592</v>
      </c>
      <c r="M7" s="15">
        <v>597</v>
      </c>
      <c r="N7" s="15">
        <v>555</v>
      </c>
      <c r="O7" s="15">
        <v>626</v>
      </c>
      <c r="P7" s="15">
        <v>602</v>
      </c>
      <c r="Q7" s="15">
        <v>635</v>
      </c>
      <c r="R7" s="15">
        <v>618</v>
      </c>
      <c r="S7" s="15">
        <v>634</v>
      </c>
      <c r="T7" s="15">
        <v>631</v>
      </c>
      <c r="U7" s="15">
        <v>597</v>
      </c>
      <c r="V7" s="15">
        <v>679</v>
      </c>
      <c r="W7" s="15">
        <v>699</v>
      </c>
      <c r="X7" s="15">
        <v>762</v>
      </c>
      <c r="Y7" s="15">
        <v>645</v>
      </c>
      <c r="Z7" s="15">
        <v>811</v>
      </c>
      <c r="AA7" s="15">
        <v>739</v>
      </c>
      <c r="AB7" s="15">
        <v>598</v>
      </c>
      <c r="AC7" s="15">
        <v>642</v>
      </c>
      <c r="AD7" s="15">
        <v>950</v>
      </c>
      <c r="AE7" s="15">
        <v>938</v>
      </c>
      <c r="AF7" s="15">
        <v>881</v>
      </c>
      <c r="AG7" s="15">
        <v>904</v>
      </c>
      <c r="AH7" s="15">
        <v>866</v>
      </c>
      <c r="AI7" s="15">
        <v>1005</v>
      </c>
      <c r="AJ7" s="15">
        <v>844</v>
      </c>
      <c r="AK7" s="15">
        <v>879</v>
      </c>
      <c r="AL7" s="15">
        <v>821</v>
      </c>
    </row>
    <row r="8" spans="1:38" ht="14.15" customHeight="1">
      <c r="A8" s="17" t="s">
        <v>46</v>
      </c>
      <c r="B8" s="17" t="s">
        <v>24</v>
      </c>
      <c r="C8" s="17" t="s">
        <v>127</v>
      </c>
      <c r="D8" s="15">
        <v>4554</v>
      </c>
      <c r="E8" s="15">
        <v>5024</v>
      </c>
      <c r="F8" s="15">
        <v>5137</v>
      </c>
      <c r="G8" s="15">
        <v>5383</v>
      </c>
      <c r="H8" s="15">
        <v>5370</v>
      </c>
      <c r="I8" s="15">
        <v>5708</v>
      </c>
      <c r="J8" s="15">
        <v>6588</v>
      </c>
      <c r="K8" s="15">
        <v>5700</v>
      </c>
      <c r="L8" s="15">
        <v>5636</v>
      </c>
      <c r="M8" s="15">
        <v>5521</v>
      </c>
      <c r="N8" s="15">
        <v>5622</v>
      </c>
      <c r="O8" s="15">
        <v>6011</v>
      </c>
      <c r="P8" s="15">
        <v>5982</v>
      </c>
      <c r="Q8" s="15">
        <v>6437</v>
      </c>
      <c r="R8" s="15">
        <v>6428</v>
      </c>
      <c r="S8" s="15">
        <v>6654</v>
      </c>
      <c r="T8" s="15">
        <v>7011</v>
      </c>
      <c r="U8" s="15">
        <v>7937</v>
      </c>
      <c r="V8" s="15">
        <v>8942</v>
      </c>
      <c r="W8" s="15">
        <v>9332</v>
      </c>
      <c r="X8" s="15">
        <v>10309</v>
      </c>
      <c r="Y8" s="15">
        <v>9781</v>
      </c>
      <c r="Z8" s="15">
        <v>10530</v>
      </c>
      <c r="AA8" s="15">
        <v>11376</v>
      </c>
      <c r="AB8" s="15">
        <v>10715</v>
      </c>
      <c r="AC8" s="15">
        <v>10876</v>
      </c>
      <c r="AD8" s="15">
        <v>11474</v>
      </c>
      <c r="AE8" s="15">
        <v>12040</v>
      </c>
      <c r="AF8" s="15">
        <v>11384</v>
      </c>
      <c r="AG8" s="15">
        <v>11933</v>
      </c>
      <c r="AH8" s="15">
        <v>12116</v>
      </c>
      <c r="AI8" s="15">
        <v>14198</v>
      </c>
      <c r="AJ8" s="15">
        <v>12835</v>
      </c>
      <c r="AK8" s="15">
        <v>12922</v>
      </c>
      <c r="AL8" s="15">
        <v>12477</v>
      </c>
    </row>
    <row r="9" spans="1:38" ht="14.15" customHeight="1">
      <c r="A9" s="51" t="s">
        <v>47</v>
      </c>
      <c r="B9" s="51" t="s">
        <v>22</v>
      </c>
      <c r="C9" s="51" t="s">
        <v>127</v>
      </c>
      <c r="D9" s="15">
        <v>2644</v>
      </c>
      <c r="E9" s="15">
        <v>3137</v>
      </c>
      <c r="F9" s="15">
        <v>3210</v>
      </c>
      <c r="G9" s="15">
        <v>3367</v>
      </c>
      <c r="H9" s="15">
        <v>3317</v>
      </c>
      <c r="I9" s="15">
        <v>3745</v>
      </c>
      <c r="J9" s="15">
        <v>4239</v>
      </c>
      <c r="K9" s="15">
        <v>3860</v>
      </c>
      <c r="L9" s="15">
        <v>4015</v>
      </c>
      <c r="M9" s="15">
        <v>4167</v>
      </c>
      <c r="N9" s="15">
        <v>3979</v>
      </c>
      <c r="O9" s="15">
        <v>4330</v>
      </c>
      <c r="P9" s="15">
        <v>4194</v>
      </c>
      <c r="Q9" s="15">
        <v>4630</v>
      </c>
      <c r="R9" s="15">
        <v>4813</v>
      </c>
      <c r="S9" s="15">
        <v>5204</v>
      </c>
      <c r="T9" s="15">
        <v>5635</v>
      </c>
      <c r="U9" s="15">
        <v>5543</v>
      </c>
      <c r="V9" s="15">
        <v>6559</v>
      </c>
      <c r="W9" s="15">
        <v>7008</v>
      </c>
      <c r="X9" s="15">
        <v>8023</v>
      </c>
      <c r="Y9" s="15">
        <v>7005</v>
      </c>
      <c r="Z9" s="15">
        <v>8126</v>
      </c>
      <c r="AA9" s="15">
        <v>9147</v>
      </c>
      <c r="AB9" s="15">
        <v>7727</v>
      </c>
      <c r="AC9" s="15">
        <v>8696</v>
      </c>
      <c r="AD9" s="15">
        <v>9469</v>
      </c>
      <c r="AE9" s="15">
        <v>9577</v>
      </c>
      <c r="AF9" s="15">
        <v>9165</v>
      </c>
      <c r="AG9" s="15">
        <v>9667</v>
      </c>
      <c r="AH9" s="15">
        <v>9476</v>
      </c>
      <c r="AI9" s="15">
        <v>11242</v>
      </c>
      <c r="AJ9" s="15">
        <v>9770</v>
      </c>
      <c r="AK9" s="15">
        <v>10318</v>
      </c>
      <c r="AL9" s="15">
        <v>9713</v>
      </c>
    </row>
    <row r="10" spans="1:38" ht="14.15" customHeight="1">
      <c r="A10" s="17" t="s">
        <v>48</v>
      </c>
      <c r="B10" s="17" t="s">
        <v>42</v>
      </c>
      <c r="C10" s="17" t="s">
        <v>127</v>
      </c>
      <c r="D10" s="15">
        <v>630</v>
      </c>
      <c r="E10" s="15">
        <v>577</v>
      </c>
      <c r="F10" s="15">
        <v>644</v>
      </c>
      <c r="G10" s="15">
        <v>633</v>
      </c>
      <c r="H10" s="15">
        <v>677</v>
      </c>
      <c r="I10" s="15">
        <v>669</v>
      </c>
      <c r="J10" s="15">
        <v>738</v>
      </c>
      <c r="K10" s="15">
        <v>780</v>
      </c>
      <c r="L10" s="15">
        <v>839</v>
      </c>
      <c r="M10" s="15">
        <v>917</v>
      </c>
      <c r="N10" s="15">
        <v>1030</v>
      </c>
      <c r="O10" s="15">
        <v>1104</v>
      </c>
      <c r="P10" s="15">
        <v>1212</v>
      </c>
      <c r="Q10" s="15">
        <v>1222</v>
      </c>
      <c r="R10" s="15">
        <v>1310</v>
      </c>
      <c r="S10" s="15">
        <v>1373</v>
      </c>
      <c r="T10" s="15">
        <v>1618</v>
      </c>
      <c r="U10" s="15">
        <v>1938</v>
      </c>
      <c r="V10" s="15">
        <v>2413</v>
      </c>
      <c r="W10" s="15">
        <v>2494</v>
      </c>
      <c r="X10" s="15">
        <v>2003</v>
      </c>
      <c r="Y10" s="15">
        <v>2651</v>
      </c>
      <c r="Z10" s="15">
        <v>3239</v>
      </c>
      <c r="AA10" s="15">
        <v>3456</v>
      </c>
      <c r="AB10" s="15">
        <v>3529</v>
      </c>
      <c r="AC10" s="15">
        <v>2474</v>
      </c>
      <c r="AD10" s="15">
        <v>2728</v>
      </c>
      <c r="AE10" s="15">
        <v>3286</v>
      </c>
      <c r="AF10" s="15">
        <v>3086</v>
      </c>
      <c r="AG10" s="15">
        <v>3107</v>
      </c>
      <c r="AH10" s="15">
        <v>3691</v>
      </c>
      <c r="AI10" s="15">
        <v>4210</v>
      </c>
      <c r="AJ10" s="15">
        <v>4527</v>
      </c>
      <c r="AK10" s="15">
        <v>5103</v>
      </c>
      <c r="AL10" s="15">
        <v>5608</v>
      </c>
    </row>
    <row r="11" spans="1:38" ht="14.15" customHeight="1" thickBot="1">
      <c r="A11" s="80" t="s">
        <v>49</v>
      </c>
      <c r="B11" s="80" t="s">
        <v>41</v>
      </c>
      <c r="C11" s="80" t="s">
        <v>127</v>
      </c>
      <c r="D11" s="83">
        <v>1633</v>
      </c>
      <c r="E11" s="83">
        <v>1708</v>
      </c>
      <c r="F11" s="83">
        <v>1680</v>
      </c>
      <c r="G11" s="83">
        <v>1673</v>
      </c>
      <c r="H11" s="83">
        <v>1581</v>
      </c>
      <c r="I11" s="83">
        <v>1671</v>
      </c>
      <c r="J11" s="83">
        <v>1741</v>
      </c>
      <c r="K11" s="83">
        <v>1770</v>
      </c>
      <c r="L11" s="83">
        <v>1815</v>
      </c>
      <c r="M11" s="83">
        <v>1904</v>
      </c>
      <c r="N11" s="83">
        <v>1988</v>
      </c>
      <c r="O11" s="83">
        <v>2037</v>
      </c>
      <c r="P11" s="83">
        <v>2114</v>
      </c>
      <c r="Q11" s="83">
        <v>2206</v>
      </c>
      <c r="R11" s="83">
        <v>2331</v>
      </c>
      <c r="S11" s="83">
        <v>2401</v>
      </c>
      <c r="T11" s="83">
        <v>2534</v>
      </c>
      <c r="U11" s="83">
        <v>2458</v>
      </c>
      <c r="V11" s="83">
        <v>2919</v>
      </c>
      <c r="W11" s="83">
        <v>3757</v>
      </c>
      <c r="X11" s="83">
        <v>3761</v>
      </c>
      <c r="Y11" s="83">
        <v>4018</v>
      </c>
      <c r="Z11" s="83">
        <v>4467</v>
      </c>
      <c r="AA11" s="83">
        <v>4891</v>
      </c>
      <c r="AB11" s="83">
        <v>4695</v>
      </c>
      <c r="AC11" s="83">
        <v>4599</v>
      </c>
      <c r="AD11" s="83">
        <v>4795</v>
      </c>
      <c r="AE11" s="83">
        <v>4885</v>
      </c>
      <c r="AF11" s="83">
        <v>4828</v>
      </c>
      <c r="AG11" s="83">
        <v>5171</v>
      </c>
      <c r="AH11" s="83">
        <v>5075</v>
      </c>
      <c r="AI11" s="83">
        <v>5343</v>
      </c>
      <c r="AJ11" s="83">
        <v>5812</v>
      </c>
      <c r="AK11" s="83">
        <v>6100</v>
      </c>
      <c r="AL11" s="83">
        <v>7749</v>
      </c>
    </row>
    <row r="12" spans="1:38" ht="16" customHeight="1" thickBot="1">
      <c r="A12" s="137" t="s">
        <v>20</v>
      </c>
      <c r="B12" s="111" t="s">
        <v>229</v>
      </c>
      <c r="C12" s="115" t="s">
        <v>127</v>
      </c>
      <c r="D12" s="101">
        <v>30608</v>
      </c>
      <c r="E12" s="101">
        <v>33553</v>
      </c>
      <c r="F12" s="101">
        <v>32600</v>
      </c>
      <c r="G12" s="101">
        <v>32687</v>
      </c>
      <c r="H12" s="101">
        <v>30617</v>
      </c>
      <c r="I12" s="101">
        <v>32584</v>
      </c>
      <c r="J12" s="101">
        <v>35690</v>
      </c>
      <c r="K12" s="101">
        <v>31703</v>
      </c>
      <c r="L12" s="101">
        <v>32303</v>
      </c>
      <c r="M12" s="101">
        <v>32372</v>
      </c>
      <c r="N12" s="101">
        <v>30900</v>
      </c>
      <c r="O12" s="101">
        <v>32770</v>
      </c>
      <c r="P12" s="101">
        <v>31791</v>
      </c>
      <c r="Q12" s="101">
        <v>33928</v>
      </c>
      <c r="R12" s="101">
        <v>34012</v>
      </c>
      <c r="S12" s="101">
        <v>35453</v>
      </c>
      <c r="T12" s="101">
        <v>36576</v>
      </c>
      <c r="U12" s="101">
        <v>35920</v>
      </c>
      <c r="V12" s="101">
        <v>40696</v>
      </c>
      <c r="W12" s="101">
        <v>42464</v>
      </c>
      <c r="X12" s="101">
        <v>46055</v>
      </c>
      <c r="Y12" s="101">
        <v>41422</v>
      </c>
      <c r="Z12" s="101">
        <v>46315</v>
      </c>
      <c r="AA12" s="101">
        <v>50857</v>
      </c>
      <c r="AB12" s="101">
        <v>44146</v>
      </c>
      <c r="AC12" s="101">
        <v>45878</v>
      </c>
      <c r="AD12" s="101">
        <v>49483</v>
      </c>
      <c r="AE12" s="101">
        <v>50458</v>
      </c>
      <c r="AF12" s="101">
        <v>47950</v>
      </c>
      <c r="AG12" s="101">
        <v>49901</v>
      </c>
      <c r="AH12" s="101">
        <v>49255</v>
      </c>
      <c r="AI12" s="101">
        <v>56945</v>
      </c>
      <c r="AJ12" s="101">
        <v>51814</v>
      </c>
      <c r="AK12" s="101">
        <v>54084</v>
      </c>
      <c r="AL12" s="101">
        <v>55118</v>
      </c>
    </row>
    <row r="13" spans="1:38">
      <c r="D13" s="19"/>
      <c r="E13" s="19"/>
      <c r="F13" s="19"/>
      <c r="G13" s="19"/>
      <c r="H13" s="19"/>
      <c r="I13" s="19"/>
      <c r="J13" s="19"/>
      <c r="K13" s="19"/>
      <c r="L13" s="19"/>
      <c r="M13" s="19"/>
      <c r="N13" s="19"/>
      <c r="O13" s="19"/>
      <c r="P13" s="19"/>
      <c r="Q13" s="19"/>
      <c r="R13" s="19"/>
      <c r="AC13" s="4"/>
      <c r="AD13" s="4"/>
      <c r="AE13" s="4"/>
      <c r="AF13" s="4"/>
      <c r="AG13" s="4"/>
      <c r="AH13" s="4"/>
    </row>
    <row r="14" spans="1:38">
      <c r="D14" s="19"/>
      <c r="E14" s="19"/>
      <c r="F14" s="19"/>
      <c r="G14" s="19"/>
      <c r="H14" s="19"/>
      <c r="I14" s="19"/>
      <c r="J14" s="19"/>
      <c r="K14" s="19"/>
      <c r="L14" s="19"/>
      <c r="M14" s="19"/>
      <c r="N14" s="19"/>
      <c r="O14" s="19"/>
      <c r="P14" s="19"/>
      <c r="Q14" s="19"/>
      <c r="R14" s="19"/>
      <c r="AC14" s="4"/>
      <c r="AD14" s="4"/>
      <c r="AE14" s="4"/>
      <c r="AF14" s="4"/>
      <c r="AG14" s="4"/>
      <c r="AH14" s="4"/>
    </row>
    <row r="15" spans="1:38" ht="15.5">
      <c r="A15" s="57" t="s">
        <v>199</v>
      </c>
      <c r="B15" s="58"/>
      <c r="C15" s="58"/>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row>
    <row r="16" spans="1:38" ht="18.75" customHeight="1">
      <c r="A16" s="24" t="s">
        <v>0</v>
      </c>
      <c r="B16" s="24" t="s">
        <v>50</v>
      </c>
      <c r="C16" s="24" t="s">
        <v>129</v>
      </c>
      <c r="D16" s="24">
        <v>1990</v>
      </c>
      <c r="E16" s="24">
        <v>1991</v>
      </c>
      <c r="F16" s="24">
        <v>1992</v>
      </c>
      <c r="G16" s="24">
        <v>1993</v>
      </c>
      <c r="H16" s="24">
        <v>1994</v>
      </c>
      <c r="I16" s="24">
        <v>1995</v>
      </c>
      <c r="J16" s="24">
        <v>1996</v>
      </c>
      <c r="K16" s="24">
        <v>1997</v>
      </c>
      <c r="L16" s="24">
        <v>1998</v>
      </c>
      <c r="M16" s="24">
        <v>1999</v>
      </c>
      <c r="N16" s="24">
        <v>2000</v>
      </c>
      <c r="O16" s="24">
        <v>2001</v>
      </c>
      <c r="P16" s="24">
        <v>2002</v>
      </c>
      <c r="Q16" s="24">
        <v>2003</v>
      </c>
      <c r="R16" s="24">
        <v>2004</v>
      </c>
      <c r="S16" s="24">
        <v>2005</v>
      </c>
      <c r="T16" s="24">
        <v>2006</v>
      </c>
      <c r="U16" s="24">
        <v>2007</v>
      </c>
      <c r="V16" s="24">
        <v>2008</v>
      </c>
      <c r="W16" s="24">
        <v>2009</v>
      </c>
      <c r="X16" s="24">
        <v>2010</v>
      </c>
      <c r="Y16" s="24">
        <v>2011</v>
      </c>
      <c r="Z16" s="24">
        <v>2012</v>
      </c>
      <c r="AA16" s="24">
        <v>2013</v>
      </c>
      <c r="AB16" s="24">
        <v>2014</v>
      </c>
      <c r="AC16" s="24">
        <v>2015</v>
      </c>
      <c r="AD16" s="24">
        <v>2016</v>
      </c>
      <c r="AE16" s="24">
        <v>2017</v>
      </c>
      <c r="AF16" s="24">
        <v>2018</v>
      </c>
      <c r="AG16" s="24">
        <v>2019</v>
      </c>
      <c r="AH16" s="24">
        <v>2020</v>
      </c>
      <c r="AI16" s="24">
        <v>2021</v>
      </c>
      <c r="AJ16" s="24">
        <v>2022</v>
      </c>
      <c r="AK16" s="24">
        <v>2023</v>
      </c>
      <c r="AL16" s="24">
        <v>2024</v>
      </c>
    </row>
    <row r="17" spans="1:38" ht="14.15" customHeight="1">
      <c r="A17" s="17" t="s">
        <v>45</v>
      </c>
      <c r="B17" s="17" t="s">
        <v>21</v>
      </c>
      <c r="C17" s="17" t="s">
        <v>127</v>
      </c>
      <c r="D17" s="15">
        <v>20720</v>
      </c>
      <c r="E17" s="15">
        <v>22613</v>
      </c>
      <c r="F17" s="15">
        <v>21444</v>
      </c>
      <c r="G17" s="15">
        <v>21139</v>
      </c>
      <c r="H17" s="15">
        <v>19225</v>
      </c>
      <c r="I17" s="15">
        <v>20210</v>
      </c>
      <c r="J17" s="15">
        <v>21739</v>
      </c>
      <c r="K17" s="15">
        <v>19022</v>
      </c>
      <c r="L17" s="15">
        <v>19406</v>
      </c>
      <c r="M17" s="15">
        <v>19266</v>
      </c>
      <c r="N17" s="15">
        <v>17726</v>
      </c>
      <c r="O17" s="15">
        <v>18662</v>
      </c>
      <c r="P17" s="15">
        <v>17687</v>
      </c>
      <c r="Q17" s="15">
        <v>18798</v>
      </c>
      <c r="R17" s="15">
        <v>18512</v>
      </c>
      <c r="S17" s="15">
        <v>19187</v>
      </c>
      <c r="T17" s="15">
        <v>19147</v>
      </c>
      <c r="U17" s="15">
        <v>17447</v>
      </c>
      <c r="V17" s="15">
        <v>19184</v>
      </c>
      <c r="W17" s="15">
        <v>19174</v>
      </c>
      <c r="X17" s="15">
        <v>21197</v>
      </c>
      <c r="Y17" s="15">
        <v>17322</v>
      </c>
      <c r="Z17" s="15">
        <v>19142</v>
      </c>
      <c r="AA17" s="15">
        <v>21248</v>
      </c>
      <c r="AB17" s="15">
        <v>16882</v>
      </c>
      <c r="AC17" s="15">
        <v>18591</v>
      </c>
      <c r="AD17" s="15">
        <v>20067</v>
      </c>
      <c r="AE17" s="15">
        <v>19732</v>
      </c>
      <c r="AF17" s="15">
        <v>18606</v>
      </c>
      <c r="AG17" s="15">
        <v>19119</v>
      </c>
      <c r="AH17" s="15">
        <v>18031</v>
      </c>
      <c r="AI17" s="15">
        <v>20947</v>
      </c>
      <c r="AJ17" s="15">
        <v>18026</v>
      </c>
      <c r="AK17" s="15">
        <v>18762</v>
      </c>
      <c r="AL17" s="15">
        <v>18750</v>
      </c>
    </row>
    <row r="18" spans="1:38" ht="14.15" customHeight="1">
      <c r="A18" s="17" t="s">
        <v>51</v>
      </c>
      <c r="B18" s="17" t="s">
        <v>23</v>
      </c>
      <c r="C18" s="17" t="s">
        <v>127</v>
      </c>
      <c r="D18" s="15">
        <v>427</v>
      </c>
      <c r="E18" s="15">
        <v>494</v>
      </c>
      <c r="F18" s="15">
        <v>485</v>
      </c>
      <c r="G18" s="15">
        <v>492</v>
      </c>
      <c r="H18" s="15">
        <v>447</v>
      </c>
      <c r="I18" s="15">
        <v>581</v>
      </c>
      <c r="J18" s="15">
        <v>645</v>
      </c>
      <c r="K18" s="15">
        <v>571</v>
      </c>
      <c r="L18" s="15">
        <v>592</v>
      </c>
      <c r="M18" s="15">
        <v>597</v>
      </c>
      <c r="N18" s="15">
        <v>555</v>
      </c>
      <c r="O18" s="15">
        <v>626</v>
      </c>
      <c r="P18" s="15">
        <v>602</v>
      </c>
      <c r="Q18" s="15">
        <v>635</v>
      </c>
      <c r="R18" s="15">
        <v>618</v>
      </c>
      <c r="S18" s="15">
        <v>634</v>
      </c>
      <c r="T18" s="15">
        <v>631</v>
      </c>
      <c r="U18" s="15">
        <v>597</v>
      </c>
      <c r="V18" s="15">
        <v>679</v>
      </c>
      <c r="W18" s="15">
        <v>699</v>
      </c>
      <c r="X18" s="15">
        <v>762</v>
      </c>
      <c r="Y18" s="15">
        <v>645</v>
      </c>
      <c r="Z18" s="15">
        <v>811</v>
      </c>
      <c r="AA18" s="15">
        <v>739</v>
      </c>
      <c r="AB18" s="15">
        <v>598</v>
      </c>
      <c r="AC18" s="15">
        <v>642</v>
      </c>
      <c r="AD18" s="15">
        <v>950</v>
      </c>
      <c r="AE18" s="15">
        <v>938</v>
      </c>
      <c r="AF18" s="15">
        <v>881</v>
      </c>
      <c r="AG18" s="15">
        <v>904</v>
      </c>
      <c r="AH18" s="15">
        <v>866</v>
      </c>
      <c r="AI18" s="15">
        <v>1005</v>
      </c>
      <c r="AJ18" s="15">
        <v>844</v>
      </c>
      <c r="AK18" s="15">
        <v>879</v>
      </c>
      <c r="AL18" s="15">
        <v>821</v>
      </c>
    </row>
    <row r="19" spans="1:38" ht="14.15" customHeight="1">
      <c r="A19" s="17" t="s">
        <v>46</v>
      </c>
      <c r="B19" s="17" t="s">
        <v>24</v>
      </c>
      <c r="C19" s="17" t="s">
        <v>127</v>
      </c>
      <c r="D19" s="15">
        <v>4554</v>
      </c>
      <c r="E19" s="15">
        <v>5024</v>
      </c>
      <c r="F19" s="15">
        <v>5137</v>
      </c>
      <c r="G19" s="15">
        <v>5383</v>
      </c>
      <c r="H19" s="15">
        <v>5370</v>
      </c>
      <c r="I19" s="15">
        <v>5708</v>
      </c>
      <c r="J19" s="15">
        <v>6588</v>
      </c>
      <c r="K19" s="15">
        <v>5700</v>
      </c>
      <c r="L19" s="15">
        <v>5636</v>
      </c>
      <c r="M19" s="15">
        <v>5521</v>
      </c>
      <c r="N19" s="15">
        <v>5622</v>
      </c>
      <c r="O19" s="15">
        <v>6011</v>
      </c>
      <c r="P19" s="15">
        <v>5982</v>
      </c>
      <c r="Q19" s="15">
        <v>6437</v>
      </c>
      <c r="R19" s="15">
        <v>6428</v>
      </c>
      <c r="S19" s="15">
        <v>6654</v>
      </c>
      <c r="T19" s="15">
        <v>7011</v>
      </c>
      <c r="U19" s="15">
        <v>7937</v>
      </c>
      <c r="V19" s="15">
        <v>8942</v>
      </c>
      <c r="W19" s="15">
        <v>9332</v>
      </c>
      <c r="X19" s="15">
        <v>10309</v>
      </c>
      <c r="Y19" s="15">
        <v>9781</v>
      </c>
      <c r="Z19" s="15">
        <v>10530</v>
      </c>
      <c r="AA19" s="15">
        <v>11376</v>
      </c>
      <c r="AB19" s="15">
        <v>10715</v>
      </c>
      <c r="AC19" s="15">
        <v>10876</v>
      </c>
      <c r="AD19" s="15">
        <v>11474</v>
      </c>
      <c r="AE19" s="15">
        <v>12040</v>
      </c>
      <c r="AF19" s="15">
        <v>11384</v>
      </c>
      <c r="AG19" s="15">
        <v>11933</v>
      </c>
      <c r="AH19" s="15">
        <v>12116</v>
      </c>
      <c r="AI19" s="15">
        <v>14198</v>
      </c>
      <c r="AJ19" s="15">
        <v>12835</v>
      </c>
      <c r="AK19" s="15">
        <v>12922</v>
      </c>
      <c r="AL19" s="15">
        <v>12477</v>
      </c>
    </row>
    <row r="20" spans="1:38" ht="14.15" customHeight="1">
      <c r="A20" s="51" t="s">
        <v>47</v>
      </c>
      <c r="B20" s="51" t="s">
        <v>22</v>
      </c>
      <c r="C20" s="51" t="s">
        <v>127</v>
      </c>
      <c r="D20" s="15">
        <v>2644</v>
      </c>
      <c r="E20" s="15">
        <v>3137</v>
      </c>
      <c r="F20" s="15">
        <v>3210</v>
      </c>
      <c r="G20" s="15">
        <v>3367</v>
      </c>
      <c r="H20" s="15">
        <v>3317</v>
      </c>
      <c r="I20" s="15">
        <v>3745</v>
      </c>
      <c r="J20" s="15">
        <v>4239</v>
      </c>
      <c r="K20" s="15">
        <v>3860</v>
      </c>
      <c r="L20" s="15">
        <v>4015</v>
      </c>
      <c r="M20" s="15">
        <v>4167</v>
      </c>
      <c r="N20" s="15">
        <v>3979</v>
      </c>
      <c r="O20" s="15">
        <v>4330</v>
      </c>
      <c r="P20" s="15">
        <v>4194</v>
      </c>
      <c r="Q20" s="15">
        <v>4630</v>
      </c>
      <c r="R20" s="15">
        <v>4813</v>
      </c>
      <c r="S20" s="15">
        <v>5204</v>
      </c>
      <c r="T20" s="15">
        <v>5635</v>
      </c>
      <c r="U20" s="15">
        <v>5543</v>
      </c>
      <c r="V20" s="15">
        <v>6559</v>
      </c>
      <c r="W20" s="15">
        <v>7008</v>
      </c>
      <c r="X20" s="15">
        <v>8023</v>
      </c>
      <c r="Y20" s="15">
        <v>7005</v>
      </c>
      <c r="Z20" s="15">
        <v>8126</v>
      </c>
      <c r="AA20" s="15">
        <v>9147</v>
      </c>
      <c r="AB20" s="15">
        <v>7727</v>
      </c>
      <c r="AC20" s="15">
        <v>8696</v>
      </c>
      <c r="AD20" s="15">
        <v>9469</v>
      </c>
      <c r="AE20" s="15">
        <v>9577</v>
      </c>
      <c r="AF20" s="15">
        <v>9165</v>
      </c>
      <c r="AG20" s="15">
        <v>9667</v>
      </c>
      <c r="AH20" s="15">
        <v>9476</v>
      </c>
      <c r="AI20" s="15">
        <v>11242</v>
      </c>
      <c r="AJ20" s="15">
        <v>9770</v>
      </c>
      <c r="AK20" s="15">
        <v>10318</v>
      </c>
      <c r="AL20" s="15">
        <v>9713</v>
      </c>
    </row>
    <row r="21" spans="1:38" ht="14.15" customHeight="1">
      <c r="A21" s="17" t="s">
        <v>48</v>
      </c>
      <c r="B21" s="17" t="s">
        <v>42</v>
      </c>
      <c r="C21" s="17" t="s">
        <v>127</v>
      </c>
      <c r="D21" s="15">
        <v>35</v>
      </c>
      <c r="E21" s="15">
        <v>37</v>
      </c>
      <c r="F21" s="15">
        <v>66</v>
      </c>
      <c r="G21" s="15">
        <v>48</v>
      </c>
      <c r="H21" s="15">
        <v>59</v>
      </c>
      <c r="I21" s="15">
        <v>47</v>
      </c>
      <c r="J21" s="15">
        <v>67</v>
      </c>
      <c r="K21" s="15">
        <v>49</v>
      </c>
      <c r="L21" s="15">
        <v>61</v>
      </c>
      <c r="M21" s="15">
        <v>64</v>
      </c>
      <c r="N21" s="15">
        <v>64</v>
      </c>
      <c r="O21" s="15">
        <v>68</v>
      </c>
      <c r="P21" s="15">
        <v>120</v>
      </c>
      <c r="Q21" s="15">
        <v>156</v>
      </c>
      <c r="R21" s="15">
        <v>169</v>
      </c>
      <c r="S21" s="15">
        <v>190</v>
      </c>
      <c r="T21" s="15">
        <v>257</v>
      </c>
      <c r="U21" s="15">
        <v>612</v>
      </c>
      <c r="V21" s="15">
        <v>1106</v>
      </c>
      <c r="W21" s="15">
        <v>1283</v>
      </c>
      <c r="X21" s="15">
        <v>802</v>
      </c>
      <c r="Y21" s="15">
        <v>1380</v>
      </c>
      <c r="Z21" s="15">
        <v>1885</v>
      </c>
      <c r="AA21" s="15">
        <v>2004</v>
      </c>
      <c r="AB21" s="15">
        <v>2013</v>
      </c>
      <c r="AC21" s="15">
        <v>1009</v>
      </c>
      <c r="AD21" s="15">
        <v>1209</v>
      </c>
      <c r="AE21" s="15">
        <v>1780</v>
      </c>
      <c r="AF21" s="15">
        <v>1588</v>
      </c>
      <c r="AG21" s="15">
        <v>1648</v>
      </c>
      <c r="AH21" s="15">
        <v>2211</v>
      </c>
      <c r="AI21" s="15">
        <v>2845</v>
      </c>
      <c r="AJ21" s="15">
        <v>3184</v>
      </c>
      <c r="AK21" s="15">
        <v>3794</v>
      </c>
      <c r="AL21" s="15">
        <v>4298</v>
      </c>
    </row>
    <row r="22" spans="1:38" ht="14.15" customHeight="1" thickBot="1">
      <c r="A22" s="80" t="s">
        <v>49</v>
      </c>
      <c r="B22" s="80" t="s">
        <v>41</v>
      </c>
      <c r="C22" s="80" t="s">
        <v>127</v>
      </c>
      <c r="D22" s="83">
        <v>0</v>
      </c>
      <c r="E22" s="83">
        <v>0</v>
      </c>
      <c r="F22" s="83">
        <v>0</v>
      </c>
      <c r="G22" s="83">
        <v>0</v>
      </c>
      <c r="H22" s="83">
        <v>0</v>
      </c>
      <c r="I22" s="83">
        <v>64</v>
      </c>
      <c r="J22" s="83">
        <v>156</v>
      </c>
      <c r="K22" s="83">
        <v>187</v>
      </c>
      <c r="L22" s="83">
        <v>189</v>
      </c>
      <c r="M22" s="83">
        <v>176</v>
      </c>
      <c r="N22" s="83">
        <v>151</v>
      </c>
      <c r="O22" s="83">
        <v>141</v>
      </c>
      <c r="P22" s="83">
        <v>169</v>
      </c>
      <c r="Q22" s="83">
        <v>248</v>
      </c>
      <c r="R22" s="83">
        <v>282</v>
      </c>
      <c r="S22" s="83">
        <v>279</v>
      </c>
      <c r="T22" s="83">
        <v>241</v>
      </c>
      <c r="U22" s="83">
        <v>224</v>
      </c>
      <c r="V22" s="83">
        <v>637</v>
      </c>
      <c r="W22" s="83">
        <v>1403</v>
      </c>
      <c r="X22" s="83">
        <v>1301</v>
      </c>
      <c r="Y22" s="83">
        <v>1661</v>
      </c>
      <c r="Z22" s="83">
        <v>2088</v>
      </c>
      <c r="AA22" s="83">
        <v>2459</v>
      </c>
      <c r="AB22" s="83">
        <v>2305</v>
      </c>
      <c r="AC22" s="83">
        <v>2084</v>
      </c>
      <c r="AD22" s="83">
        <v>2211</v>
      </c>
      <c r="AE22" s="83">
        <v>2286</v>
      </c>
      <c r="AF22" s="83">
        <v>2190</v>
      </c>
      <c r="AG22" s="83">
        <v>2476</v>
      </c>
      <c r="AH22" s="83">
        <v>2387</v>
      </c>
      <c r="AI22" s="83">
        <v>2587</v>
      </c>
      <c r="AJ22" s="83">
        <v>3211</v>
      </c>
      <c r="AK22" s="83">
        <v>3396</v>
      </c>
      <c r="AL22" s="83">
        <v>4894</v>
      </c>
    </row>
    <row r="23" spans="1:38" ht="24" customHeight="1" thickBot="1">
      <c r="A23" s="137" t="s">
        <v>20</v>
      </c>
      <c r="B23" s="115" t="s">
        <v>230</v>
      </c>
      <c r="C23" s="115" t="s">
        <v>127</v>
      </c>
      <c r="D23" s="101">
        <v>28380</v>
      </c>
      <c r="E23" s="101">
        <v>31305</v>
      </c>
      <c r="F23" s="101">
        <v>30342</v>
      </c>
      <c r="G23" s="101">
        <v>30429</v>
      </c>
      <c r="H23" s="101">
        <v>28418</v>
      </c>
      <c r="I23" s="101">
        <v>30355</v>
      </c>
      <c r="J23" s="101">
        <v>33434</v>
      </c>
      <c r="K23" s="101">
        <v>29389</v>
      </c>
      <c r="L23" s="101">
        <v>29899</v>
      </c>
      <c r="M23" s="101">
        <v>29791</v>
      </c>
      <c r="N23" s="101">
        <v>28097</v>
      </c>
      <c r="O23" s="101">
        <v>29838</v>
      </c>
      <c r="P23" s="101">
        <v>28754</v>
      </c>
      <c r="Q23" s="101">
        <v>30904</v>
      </c>
      <c r="R23" s="101">
        <v>30822</v>
      </c>
      <c r="S23" s="101">
        <v>32148</v>
      </c>
      <c r="T23" s="101">
        <v>32922</v>
      </c>
      <c r="U23" s="101">
        <v>32360</v>
      </c>
      <c r="V23" s="101">
        <v>37107</v>
      </c>
      <c r="W23" s="101">
        <v>38899</v>
      </c>
      <c r="X23" s="101">
        <v>42394</v>
      </c>
      <c r="Y23" s="101">
        <v>37794</v>
      </c>
      <c r="Z23" s="101">
        <v>42582</v>
      </c>
      <c r="AA23" s="101">
        <v>46973</v>
      </c>
      <c r="AB23" s="101">
        <v>40240</v>
      </c>
      <c r="AC23" s="101">
        <v>41898</v>
      </c>
      <c r="AD23" s="101">
        <v>45380</v>
      </c>
      <c r="AE23" s="101">
        <v>46353</v>
      </c>
      <c r="AF23" s="101">
        <v>43814</v>
      </c>
      <c r="AG23" s="101">
        <v>45747</v>
      </c>
      <c r="AH23" s="101">
        <v>45087</v>
      </c>
      <c r="AI23" s="101">
        <v>52824</v>
      </c>
      <c r="AJ23" s="101">
        <v>47870</v>
      </c>
      <c r="AK23" s="101">
        <v>50071</v>
      </c>
      <c r="AL23" s="101">
        <v>50953</v>
      </c>
    </row>
    <row r="24" spans="1:38">
      <c r="AC24" s="4"/>
      <c r="AD24" s="4"/>
      <c r="AE24" s="4"/>
      <c r="AF24" s="4"/>
      <c r="AG24" s="4"/>
      <c r="AH24" s="4"/>
    </row>
    <row r="25" spans="1:38">
      <c r="AC25" s="4"/>
      <c r="AD25" s="4"/>
      <c r="AE25" s="4"/>
      <c r="AF25" s="4"/>
      <c r="AG25" s="4"/>
      <c r="AH25" s="4"/>
    </row>
    <row r="26" spans="1:38" ht="15.5">
      <c r="A26" s="57" t="s">
        <v>200</v>
      </c>
      <c r="B26" s="58"/>
      <c r="C26" s="58"/>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row>
    <row r="27" spans="1:38" ht="18.75" customHeight="1">
      <c r="A27" s="24" t="s">
        <v>0</v>
      </c>
      <c r="B27" s="24" t="s">
        <v>50</v>
      </c>
      <c r="C27" s="24" t="s">
        <v>129</v>
      </c>
      <c r="D27" s="24">
        <v>1990</v>
      </c>
      <c r="E27" s="24">
        <v>1991</v>
      </c>
      <c r="F27" s="24">
        <v>1992</v>
      </c>
      <c r="G27" s="24">
        <v>1993</v>
      </c>
      <c r="H27" s="24">
        <v>1994</v>
      </c>
      <c r="I27" s="24">
        <v>1995</v>
      </c>
      <c r="J27" s="24">
        <v>1996</v>
      </c>
      <c r="K27" s="24">
        <v>1997</v>
      </c>
      <c r="L27" s="24">
        <v>1998</v>
      </c>
      <c r="M27" s="24">
        <v>1999</v>
      </c>
      <c r="N27" s="24">
        <v>2000</v>
      </c>
      <c r="O27" s="24">
        <v>2001</v>
      </c>
      <c r="P27" s="24">
        <v>2002</v>
      </c>
      <c r="Q27" s="24">
        <v>2003</v>
      </c>
      <c r="R27" s="24">
        <v>2004</v>
      </c>
      <c r="S27" s="24">
        <v>2005</v>
      </c>
      <c r="T27" s="24">
        <v>2006</v>
      </c>
      <c r="U27" s="24">
        <v>2007</v>
      </c>
      <c r="V27" s="24">
        <v>2008</v>
      </c>
      <c r="W27" s="24">
        <v>2009</v>
      </c>
      <c r="X27" s="24">
        <v>2010</v>
      </c>
      <c r="Y27" s="24">
        <v>2011</v>
      </c>
      <c r="Z27" s="24">
        <v>2012</v>
      </c>
      <c r="AA27" s="24">
        <v>2013</v>
      </c>
      <c r="AB27" s="24">
        <v>2014</v>
      </c>
      <c r="AC27" s="24">
        <v>2015</v>
      </c>
      <c r="AD27" s="24">
        <v>2016</v>
      </c>
      <c r="AE27" s="24">
        <v>2017</v>
      </c>
      <c r="AF27" s="24">
        <v>2018</v>
      </c>
      <c r="AG27" s="24">
        <v>2019</v>
      </c>
      <c r="AH27" s="24">
        <v>2020</v>
      </c>
      <c r="AI27" s="24">
        <v>2021</v>
      </c>
      <c r="AJ27" s="24">
        <v>2022</v>
      </c>
      <c r="AK27" s="24">
        <v>2023</v>
      </c>
      <c r="AL27" s="24">
        <v>2024</v>
      </c>
    </row>
    <row r="28" spans="1:38" ht="14.15" customHeight="1">
      <c r="A28" s="17" t="s">
        <v>45</v>
      </c>
      <c r="B28" s="17" t="s">
        <v>21</v>
      </c>
      <c r="C28" s="17" t="s">
        <v>127</v>
      </c>
      <c r="D28" s="15">
        <v>12081</v>
      </c>
      <c r="E28" s="15">
        <v>13202</v>
      </c>
      <c r="F28" s="15">
        <v>12551</v>
      </c>
      <c r="G28" s="15">
        <v>12406</v>
      </c>
      <c r="H28" s="15">
        <v>11336</v>
      </c>
      <c r="I28" s="15">
        <v>11995</v>
      </c>
      <c r="J28" s="15">
        <v>12981</v>
      </c>
      <c r="K28" s="15">
        <v>11422</v>
      </c>
      <c r="L28" s="15">
        <v>11702</v>
      </c>
      <c r="M28" s="15">
        <v>11678</v>
      </c>
      <c r="N28" s="15">
        <v>10824</v>
      </c>
      <c r="O28" s="15">
        <v>11500</v>
      </c>
      <c r="P28" s="15">
        <v>10991</v>
      </c>
      <c r="Q28" s="15">
        <v>11755</v>
      </c>
      <c r="R28" s="15">
        <v>11665</v>
      </c>
      <c r="S28" s="15">
        <v>12201</v>
      </c>
      <c r="T28" s="15">
        <v>12323</v>
      </c>
      <c r="U28" s="15">
        <v>11329</v>
      </c>
      <c r="V28" s="15">
        <v>12570</v>
      </c>
      <c r="W28" s="15">
        <v>12678</v>
      </c>
      <c r="X28" s="15">
        <v>14197</v>
      </c>
      <c r="Y28" s="15">
        <v>11738</v>
      </c>
      <c r="Z28" s="15">
        <v>13084</v>
      </c>
      <c r="AA28" s="15">
        <v>14700</v>
      </c>
      <c r="AB28" s="15">
        <v>11785</v>
      </c>
      <c r="AC28" s="15">
        <v>13077</v>
      </c>
      <c r="AD28" s="15">
        <v>14221</v>
      </c>
      <c r="AE28" s="15">
        <v>14086</v>
      </c>
      <c r="AF28" s="15">
        <v>13369</v>
      </c>
      <c r="AG28" s="15">
        <v>13824</v>
      </c>
      <c r="AH28" s="15">
        <v>13118</v>
      </c>
      <c r="AI28" s="15">
        <v>15299</v>
      </c>
      <c r="AJ28" s="15">
        <v>13245</v>
      </c>
      <c r="AK28" s="15">
        <v>13848</v>
      </c>
      <c r="AL28" s="15">
        <v>13864</v>
      </c>
    </row>
    <row r="29" spans="1:38" ht="14.15" customHeight="1">
      <c r="A29" s="17" t="s">
        <v>51</v>
      </c>
      <c r="B29" s="17" t="s">
        <v>23</v>
      </c>
      <c r="C29" s="17" t="s">
        <v>127</v>
      </c>
      <c r="D29" s="15">
        <v>232</v>
      </c>
      <c r="E29" s="15">
        <v>272</v>
      </c>
      <c r="F29" s="15">
        <v>271</v>
      </c>
      <c r="G29" s="15">
        <v>278</v>
      </c>
      <c r="H29" s="15">
        <v>254</v>
      </c>
      <c r="I29" s="15">
        <v>354</v>
      </c>
      <c r="J29" s="15">
        <v>400</v>
      </c>
      <c r="K29" s="15">
        <v>357</v>
      </c>
      <c r="L29" s="15">
        <v>375</v>
      </c>
      <c r="M29" s="15">
        <v>384</v>
      </c>
      <c r="N29" s="15">
        <v>362</v>
      </c>
      <c r="O29" s="15">
        <v>418</v>
      </c>
      <c r="P29" s="15">
        <v>407</v>
      </c>
      <c r="Q29" s="15">
        <v>432</v>
      </c>
      <c r="R29" s="15">
        <v>424</v>
      </c>
      <c r="S29" s="15">
        <v>438</v>
      </c>
      <c r="T29" s="15">
        <v>441</v>
      </c>
      <c r="U29" s="15">
        <v>424</v>
      </c>
      <c r="V29" s="15">
        <v>489</v>
      </c>
      <c r="W29" s="15">
        <v>510</v>
      </c>
      <c r="X29" s="15">
        <v>561</v>
      </c>
      <c r="Y29" s="15">
        <v>482</v>
      </c>
      <c r="Z29" s="15">
        <v>618</v>
      </c>
      <c r="AA29" s="15">
        <v>561</v>
      </c>
      <c r="AB29" s="15">
        <v>459</v>
      </c>
      <c r="AC29" s="15">
        <v>495</v>
      </c>
      <c r="AD29" s="15">
        <v>723</v>
      </c>
      <c r="AE29" s="15">
        <v>719</v>
      </c>
      <c r="AF29" s="15">
        <v>678</v>
      </c>
      <c r="AG29" s="15">
        <v>700</v>
      </c>
      <c r="AH29" s="15">
        <v>673</v>
      </c>
      <c r="AI29" s="15">
        <v>781</v>
      </c>
      <c r="AJ29" s="15">
        <v>658</v>
      </c>
      <c r="AK29" s="15">
        <v>687</v>
      </c>
      <c r="AL29" s="15">
        <v>644</v>
      </c>
    </row>
    <row r="30" spans="1:38" ht="14.15" customHeight="1">
      <c r="A30" s="17" t="s">
        <v>46</v>
      </c>
      <c r="B30" s="17" t="s">
        <v>24</v>
      </c>
      <c r="C30" s="17" t="s">
        <v>127</v>
      </c>
      <c r="D30" s="15">
        <v>2753</v>
      </c>
      <c r="E30" s="15">
        <v>3063</v>
      </c>
      <c r="F30" s="15">
        <v>3140</v>
      </c>
      <c r="G30" s="15">
        <v>3300</v>
      </c>
      <c r="H30" s="15">
        <v>3391</v>
      </c>
      <c r="I30" s="15">
        <v>3739</v>
      </c>
      <c r="J30" s="15">
        <v>4423</v>
      </c>
      <c r="K30" s="15">
        <v>3815</v>
      </c>
      <c r="L30" s="15">
        <v>3805</v>
      </c>
      <c r="M30" s="15">
        <v>3752</v>
      </c>
      <c r="N30" s="15">
        <v>3945</v>
      </c>
      <c r="O30" s="15">
        <v>4197</v>
      </c>
      <c r="P30" s="15">
        <v>4099</v>
      </c>
      <c r="Q30" s="15">
        <v>4355</v>
      </c>
      <c r="R30" s="15">
        <v>4341</v>
      </c>
      <c r="S30" s="15">
        <v>4501</v>
      </c>
      <c r="T30" s="15">
        <v>4747</v>
      </c>
      <c r="U30" s="15">
        <v>5269</v>
      </c>
      <c r="V30" s="15">
        <v>5742</v>
      </c>
      <c r="W30" s="15">
        <v>6092</v>
      </c>
      <c r="X30" s="15">
        <v>7015</v>
      </c>
      <c r="Y30" s="15">
        <v>6695</v>
      </c>
      <c r="Z30" s="15">
        <v>7233</v>
      </c>
      <c r="AA30" s="15">
        <v>7850</v>
      </c>
      <c r="AB30" s="15">
        <v>7308</v>
      </c>
      <c r="AC30" s="15">
        <v>7783</v>
      </c>
      <c r="AD30" s="15">
        <v>8272</v>
      </c>
      <c r="AE30" s="15">
        <v>8731</v>
      </c>
      <c r="AF30" s="15">
        <v>8345</v>
      </c>
      <c r="AG30" s="15">
        <v>8813</v>
      </c>
      <c r="AH30" s="15">
        <v>8985</v>
      </c>
      <c r="AI30" s="15">
        <v>10277</v>
      </c>
      <c r="AJ30" s="15">
        <v>9194</v>
      </c>
      <c r="AK30" s="15">
        <v>9235</v>
      </c>
      <c r="AL30" s="15">
        <v>8889</v>
      </c>
    </row>
    <row r="31" spans="1:38" ht="14.15" customHeight="1">
      <c r="A31" s="51" t="s">
        <v>47</v>
      </c>
      <c r="B31" s="51" t="s">
        <v>22</v>
      </c>
      <c r="C31" s="51" t="s">
        <v>127</v>
      </c>
      <c r="D31" s="15">
        <v>1599</v>
      </c>
      <c r="E31" s="15">
        <v>1920</v>
      </c>
      <c r="F31" s="15">
        <v>1979</v>
      </c>
      <c r="G31" s="15">
        <v>2095</v>
      </c>
      <c r="H31" s="15">
        <v>2106</v>
      </c>
      <c r="I31" s="15">
        <v>2436</v>
      </c>
      <c r="J31" s="15">
        <v>2800</v>
      </c>
      <c r="K31" s="15">
        <v>2571</v>
      </c>
      <c r="L31" s="15">
        <v>2697</v>
      </c>
      <c r="M31" s="15">
        <v>2826</v>
      </c>
      <c r="N31" s="15">
        <v>2735</v>
      </c>
      <c r="O31" s="15">
        <v>2993</v>
      </c>
      <c r="P31" s="15">
        <v>2900</v>
      </c>
      <c r="Q31" s="15">
        <v>3207</v>
      </c>
      <c r="R31" s="15">
        <v>3353</v>
      </c>
      <c r="S31" s="15">
        <v>3654</v>
      </c>
      <c r="T31" s="15">
        <v>4007</v>
      </c>
      <c r="U31" s="15">
        <v>3963</v>
      </c>
      <c r="V31" s="15">
        <v>4725</v>
      </c>
      <c r="W31" s="15">
        <v>5097</v>
      </c>
      <c r="X31" s="15">
        <v>5896</v>
      </c>
      <c r="Y31" s="15">
        <v>5166</v>
      </c>
      <c r="Z31" s="15">
        <v>6038</v>
      </c>
      <c r="AA31" s="15">
        <v>6829</v>
      </c>
      <c r="AB31" s="15">
        <v>5808</v>
      </c>
      <c r="AC31" s="15">
        <v>6631</v>
      </c>
      <c r="AD31" s="15">
        <v>7255</v>
      </c>
      <c r="AE31" s="15">
        <v>7382</v>
      </c>
      <c r="AF31" s="15">
        <v>7103</v>
      </c>
      <c r="AG31" s="15">
        <v>7530</v>
      </c>
      <c r="AH31" s="15">
        <v>7416</v>
      </c>
      <c r="AI31" s="15">
        <v>8785</v>
      </c>
      <c r="AJ31" s="15">
        <v>7650</v>
      </c>
      <c r="AK31" s="15">
        <v>8107</v>
      </c>
      <c r="AL31" s="15">
        <v>7660</v>
      </c>
    </row>
    <row r="32" spans="1:38" ht="14.15" customHeight="1">
      <c r="A32" s="17" t="s">
        <v>48</v>
      </c>
      <c r="B32" s="17" t="s">
        <v>42</v>
      </c>
      <c r="C32" s="17" t="s">
        <v>127</v>
      </c>
      <c r="D32" s="15">
        <v>209</v>
      </c>
      <c r="E32" s="15">
        <v>205</v>
      </c>
      <c r="F32" s="15">
        <v>246</v>
      </c>
      <c r="G32" s="15">
        <v>240</v>
      </c>
      <c r="H32" s="15">
        <v>268</v>
      </c>
      <c r="I32" s="15">
        <v>278</v>
      </c>
      <c r="J32" s="15">
        <v>322</v>
      </c>
      <c r="K32" s="15">
        <v>328</v>
      </c>
      <c r="L32" s="15">
        <v>342</v>
      </c>
      <c r="M32" s="15">
        <v>376</v>
      </c>
      <c r="N32" s="15">
        <v>425</v>
      </c>
      <c r="O32" s="15">
        <v>447</v>
      </c>
      <c r="P32" s="15">
        <v>498</v>
      </c>
      <c r="Q32" s="15">
        <v>527</v>
      </c>
      <c r="R32" s="15">
        <v>576</v>
      </c>
      <c r="S32" s="15">
        <v>608</v>
      </c>
      <c r="T32" s="15">
        <v>713</v>
      </c>
      <c r="U32" s="15">
        <v>873</v>
      </c>
      <c r="V32" s="15">
        <v>1009</v>
      </c>
      <c r="W32" s="15">
        <v>1085</v>
      </c>
      <c r="X32" s="15">
        <v>1035</v>
      </c>
      <c r="Y32" s="15">
        <v>1254</v>
      </c>
      <c r="Z32" s="15">
        <v>1498</v>
      </c>
      <c r="AA32" s="15">
        <v>1664</v>
      </c>
      <c r="AB32" s="15">
        <v>1673</v>
      </c>
      <c r="AC32" s="15">
        <v>1384</v>
      </c>
      <c r="AD32" s="15">
        <v>1526</v>
      </c>
      <c r="AE32" s="15">
        <v>1879</v>
      </c>
      <c r="AF32" s="15">
        <v>1757</v>
      </c>
      <c r="AG32" s="15">
        <v>1846</v>
      </c>
      <c r="AH32" s="15">
        <v>2296</v>
      </c>
      <c r="AI32" s="15">
        <v>2675</v>
      </c>
      <c r="AJ32" s="15">
        <v>2828</v>
      </c>
      <c r="AK32" s="15">
        <v>3135</v>
      </c>
      <c r="AL32" s="15">
        <v>3495</v>
      </c>
    </row>
    <row r="33" spans="1:38" ht="13.5" customHeight="1" thickBot="1">
      <c r="A33" s="80" t="s">
        <v>49</v>
      </c>
      <c r="B33" s="80" t="s">
        <v>41</v>
      </c>
      <c r="C33" s="80" t="s">
        <v>127</v>
      </c>
      <c r="D33" s="83">
        <v>518</v>
      </c>
      <c r="E33" s="83">
        <v>579</v>
      </c>
      <c r="F33" s="83">
        <v>602</v>
      </c>
      <c r="G33" s="83">
        <v>607</v>
      </c>
      <c r="H33" s="83">
        <v>591</v>
      </c>
      <c r="I33" s="83">
        <v>677</v>
      </c>
      <c r="J33" s="83">
        <v>758</v>
      </c>
      <c r="K33" s="83">
        <v>770</v>
      </c>
      <c r="L33" s="83">
        <v>762</v>
      </c>
      <c r="M33" s="83">
        <v>792</v>
      </c>
      <c r="N33" s="83">
        <v>827</v>
      </c>
      <c r="O33" s="83">
        <v>829</v>
      </c>
      <c r="P33" s="83">
        <v>856</v>
      </c>
      <c r="Q33" s="83">
        <v>944</v>
      </c>
      <c r="R33" s="83">
        <v>1021</v>
      </c>
      <c r="S33" s="83">
        <v>1052</v>
      </c>
      <c r="T33" s="83">
        <v>1082</v>
      </c>
      <c r="U33" s="83">
        <v>1051</v>
      </c>
      <c r="V33" s="83">
        <v>1229</v>
      </c>
      <c r="W33" s="83">
        <v>1615</v>
      </c>
      <c r="X33" s="83">
        <v>1901</v>
      </c>
      <c r="Y33" s="83">
        <v>1848</v>
      </c>
      <c r="Z33" s="83">
        <v>2018</v>
      </c>
      <c r="AA33" s="83">
        <v>2305</v>
      </c>
      <c r="AB33" s="83">
        <v>2188</v>
      </c>
      <c r="AC33" s="83">
        <v>2585</v>
      </c>
      <c r="AD33" s="83">
        <v>2654</v>
      </c>
      <c r="AE33" s="83">
        <v>2677</v>
      </c>
      <c r="AF33" s="83">
        <v>2643</v>
      </c>
      <c r="AG33" s="83">
        <v>2978</v>
      </c>
      <c r="AH33" s="83">
        <v>3001</v>
      </c>
      <c r="AI33" s="83">
        <v>3224</v>
      </c>
      <c r="AJ33" s="83">
        <v>3475</v>
      </c>
      <c r="AK33" s="83">
        <v>3574</v>
      </c>
      <c r="AL33" s="83">
        <v>4796</v>
      </c>
    </row>
    <row r="34" spans="1:38" ht="16.25" customHeight="1" thickBot="1">
      <c r="A34" s="137" t="s">
        <v>20</v>
      </c>
      <c r="B34" s="111" t="s">
        <v>229</v>
      </c>
      <c r="C34" s="115" t="s">
        <v>127</v>
      </c>
      <c r="D34" s="101">
        <v>17392</v>
      </c>
      <c r="E34" s="101">
        <v>19241</v>
      </c>
      <c r="F34" s="101">
        <v>18789</v>
      </c>
      <c r="G34" s="101">
        <v>18926</v>
      </c>
      <c r="H34" s="101">
        <v>17946</v>
      </c>
      <c r="I34" s="101">
        <v>19479</v>
      </c>
      <c r="J34" s="101">
        <v>21684</v>
      </c>
      <c r="K34" s="101">
        <v>19263</v>
      </c>
      <c r="L34" s="101">
        <v>19683</v>
      </c>
      <c r="M34" s="101">
        <v>19808</v>
      </c>
      <c r="N34" s="101">
        <v>19118</v>
      </c>
      <c r="O34" s="101">
        <v>20384</v>
      </c>
      <c r="P34" s="101">
        <v>19751</v>
      </c>
      <c r="Q34" s="101">
        <v>21220</v>
      </c>
      <c r="R34" s="101">
        <v>21380</v>
      </c>
      <c r="S34" s="101">
        <v>22454</v>
      </c>
      <c r="T34" s="101">
        <v>23313</v>
      </c>
      <c r="U34" s="101">
        <v>22909</v>
      </c>
      <c r="V34" s="101">
        <v>25764</v>
      </c>
      <c r="W34" s="101">
        <v>27077</v>
      </c>
      <c r="X34" s="101">
        <v>30605</v>
      </c>
      <c r="Y34" s="101">
        <v>27183</v>
      </c>
      <c r="Z34" s="101">
        <v>30489</v>
      </c>
      <c r="AA34" s="101">
        <v>33909</v>
      </c>
      <c r="AB34" s="101">
        <v>29221</v>
      </c>
      <c r="AC34" s="101">
        <v>31955</v>
      </c>
      <c r="AD34" s="101">
        <v>34651</v>
      </c>
      <c r="AE34" s="101">
        <v>35474</v>
      </c>
      <c r="AF34" s="101">
        <v>33895</v>
      </c>
      <c r="AG34" s="101">
        <v>35691</v>
      </c>
      <c r="AH34" s="101">
        <v>35489</v>
      </c>
      <c r="AI34" s="101">
        <v>41041</v>
      </c>
      <c r="AJ34" s="101">
        <v>37050</v>
      </c>
      <c r="AK34" s="101">
        <v>38586</v>
      </c>
      <c r="AL34" s="101">
        <v>39348</v>
      </c>
    </row>
    <row r="35" spans="1:38">
      <c r="A35" s="44"/>
      <c r="AC35" s="4"/>
      <c r="AD35" s="4"/>
      <c r="AE35" s="4"/>
      <c r="AF35" s="4"/>
      <c r="AG35" s="4"/>
      <c r="AH35" s="4"/>
    </row>
    <row r="36" spans="1:38">
      <c r="AC36" s="4"/>
      <c r="AD36" s="4"/>
      <c r="AE36" s="4"/>
      <c r="AF36" s="4"/>
      <c r="AG36" s="4"/>
      <c r="AH36" s="4"/>
    </row>
    <row r="37" spans="1:38" ht="15.5">
      <c r="A37" s="57" t="s">
        <v>201</v>
      </c>
      <c r="B37" s="58"/>
      <c r="C37" s="58"/>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row>
    <row r="38" spans="1:38" ht="18.75" customHeight="1">
      <c r="A38" s="24" t="s">
        <v>0</v>
      </c>
      <c r="B38" s="24" t="s">
        <v>50</v>
      </c>
      <c r="C38" s="24" t="s">
        <v>129</v>
      </c>
      <c r="D38" s="24">
        <v>1990</v>
      </c>
      <c r="E38" s="24">
        <v>1991</v>
      </c>
      <c r="F38" s="24">
        <v>1992</v>
      </c>
      <c r="G38" s="24">
        <v>1993</v>
      </c>
      <c r="H38" s="24">
        <v>1994</v>
      </c>
      <c r="I38" s="24">
        <v>1995</v>
      </c>
      <c r="J38" s="24">
        <v>1996</v>
      </c>
      <c r="K38" s="24">
        <v>1997</v>
      </c>
      <c r="L38" s="24">
        <v>1998</v>
      </c>
      <c r="M38" s="24">
        <v>1999</v>
      </c>
      <c r="N38" s="24">
        <v>2000</v>
      </c>
      <c r="O38" s="24">
        <v>2001</v>
      </c>
      <c r="P38" s="24">
        <v>2002</v>
      </c>
      <c r="Q38" s="24">
        <v>2003</v>
      </c>
      <c r="R38" s="24">
        <v>2004</v>
      </c>
      <c r="S38" s="24">
        <v>2005</v>
      </c>
      <c r="T38" s="24">
        <v>2006</v>
      </c>
      <c r="U38" s="24">
        <v>2007</v>
      </c>
      <c r="V38" s="24">
        <v>2008</v>
      </c>
      <c r="W38" s="24">
        <v>2009</v>
      </c>
      <c r="X38" s="24">
        <v>2010</v>
      </c>
      <c r="Y38" s="24">
        <v>2011</v>
      </c>
      <c r="Z38" s="24">
        <v>2012</v>
      </c>
      <c r="AA38" s="24">
        <v>2013</v>
      </c>
      <c r="AB38" s="24">
        <v>2014</v>
      </c>
      <c r="AC38" s="24">
        <v>2015</v>
      </c>
      <c r="AD38" s="24">
        <v>2016</v>
      </c>
      <c r="AE38" s="24">
        <v>2017</v>
      </c>
      <c r="AF38" s="24">
        <v>2018</v>
      </c>
      <c r="AG38" s="24">
        <v>2019</v>
      </c>
      <c r="AH38" s="24">
        <v>2020</v>
      </c>
      <c r="AI38" s="24">
        <v>2021</v>
      </c>
      <c r="AJ38" s="24">
        <v>2022</v>
      </c>
      <c r="AK38" s="24">
        <v>2023</v>
      </c>
      <c r="AL38" s="24">
        <v>2024</v>
      </c>
    </row>
    <row r="39" spans="1:38" ht="14.15" customHeight="1">
      <c r="A39" s="17" t="s">
        <v>45</v>
      </c>
      <c r="B39" s="17" t="s">
        <v>21</v>
      </c>
      <c r="C39" s="17" t="s">
        <v>127</v>
      </c>
      <c r="D39" s="15">
        <v>12081</v>
      </c>
      <c r="E39" s="15">
        <v>13202</v>
      </c>
      <c r="F39" s="15">
        <v>12551</v>
      </c>
      <c r="G39" s="15">
        <v>12406</v>
      </c>
      <c r="H39" s="15">
        <v>11336</v>
      </c>
      <c r="I39" s="15">
        <v>11995</v>
      </c>
      <c r="J39" s="15">
        <v>12981</v>
      </c>
      <c r="K39" s="15">
        <v>11422</v>
      </c>
      <c r="L39" s="15">
        <v>11702</v>
      </c>
      <c r="M39" s="15">
        <v>11678</v>
      </c>
      <c r="N39" s="15">
        <v>10824</v>
      </c>
      <c r="O39" s="15">
        <v>11500</v>
      </c>
      <c r="P39" s="15">
        <v>10991</v>
      </c>
      <c r="Q39" s="15">
        <v>11755</v>
      </c>
      <c r="R39" s="15">
        <v>11665</v>
      </c>
      <c r="S39" s="15">
        <v>12201</v>
      </c>
      <c r="T39" s="15">
        <v>12323</v>
      </c>
      <c r="U39" s="15">
        <v>11329</v>
      </c>
      <c r="V39" s="15">
        <v>12570</v>
      </c>
      <c r="W39" s="15">
        <v>12678</v>
      </c>
      <c r="X39" s="15">
        <v>14197</v>
      </c>
      <c r="Y39" s="15">
        <v>11738</v>
      </c>
      <c r="Z39" s="15">
        <v>13084</v>
      </c>
      <c r="AA39" s="15">
        <v>14700</v>
      </c>
      <c r="AB39" s="15">
        <v>11785</v>
      </c>
      <c r="AC39" s="15">
        <v>13077</v>
      </c>
      <c r="AD39" s="15">
        <v>14221</v>
      </c>
      <c r="AE39" s="15">
        <v>14086</v>
      </c>
      <c r="AF39" s="15">
        <v>13369</v>
      </c>
      <c r="AG39" s="15">
        <v>13824</v>
      </c>
      <c r="AH39" s="15">
        <v>13118</v>
      </c>
      <c r="AI39" s="15">
        <v>15299</v>
      </c>
      <c r="AJ39" s="15">
        <v>13245</v>
      </c>
      <c r="AK39" s="15">
        <v>13848</v>
      </c>
      <c r="AL39" s="15">
        <v>13864</v>
      </c>
    </row>
    <row r="40" spans="1:38" ht="14.15" customHeight="1">
      <c r="A40" s="17" t="s">
        <v>51</v>
      </c>
      <c r="B40" s="17" t="s">
        <v>23</v>
      </c>
      <c r="C40" s="17" t="s">
        <v>127</v>
      </c>
      <c r="D40" s="15">
        <v>232</v>
      </c>
      <c r="E40" s="15">
        <v>272</v>
      </c>
      <c r="F40" s="15">
        <v>271</v>
      </c>
      <c r="G40" s="15">
        <v>278</v>
      </c>
      <c r="H40" s="15">
        <v>254</v>
      </c>
      <c r="I40" s="15">
        <v>354</v>
      </c>
      <c r="J40" s="15">
        <v>400</v>
      </c>
      <c r="K40" s="15">
        <v>357</v>
      </c>
      <c r="L40" s="15">
        <v>375</v>
      </c>
      <c r="M40" s="15">
        <v>384</v>
      </c>
      <c r="N40" s="15">
        <v>362</v>
      </c>
      <c r="O40" s="15">
        <v>418</v>
      </c>
      <c r="P40" s="15">
        <v>407</v>
      </c>
      <c r="Q40" s="15">
        <v>432</v>
      </c>
      <c r="R40" s="15">
        <v>424</v>
      </c>
      <c r="S40" s="15">
        <v>438</v>
      </c>
      <c r="T40" s="15">
        <v>441</v>
      </c>
      <c r="U40" s="15">
        <v>424</v>
      </c>
      <c r="V40" s="15">
        <v>489</v>
      </c>
      <c r="W40" s="15">
        <v>510</v>
      </c>
      <c r="X40" s="15">
        <v>561</v>
      </c>
      <c r="Y40" s="15">
        <v>482</v>
      </c>
      <c r="Z40" s="15">
        <v>618</v>
      </c>
      <c r="AA40" s="15">
        <v>561</v>
      </c>
      <c r="AB40" s="15">
        <v>459</v>
      </c>
      <c r="AC40" s="15">
        <v>495</v>
      </c>
      <c r="AD40" s="15">
        <v>723</v>
      </c>
      <c r="AE40" s="15">
        <v>719</v>
      </c>
      <c r="AF40" s="15">
        <v>678</v>
      </c>
      <c r="AG40" s="15">
        <v>700</v>
      </c>
      <c r="AH40" s="15">
        <v>673</v>
      </c>
      <c r="AI40" s="15">
        <v>781</v>
      </c>
      <c r="AJ40" s="15">
        <v>658</v>
      </c>
      <c r="AK40" s="15">
        <v>687</v>
      </c>
      <c r="AL40" s="15">
        <v>644</v>
      </c>
    </row>
    <row r="41" spans="1:38" ht="14.15" customHeight="1">
      <c r="A41" s="17" t="s">
        <v>46</v>
      </c>
      <c r="B41" s="17" t="s">
        <v>24</v>
      </c>
      <c r="C41" s="17" t="s">
        <v>127</v>
      </c>
      <c r="D41" s="15">
        <v>2753</v>
      </c>
      <c r="E41" s="15">
        <v>3063</v>
      </c>
      <c r="F41" s="15">
        <v>3140</v>
      </c>
      <c r="G41" s="15">
        <v>3300</v>
      </c>
      <c r="H41" s="15">
        <v>3391</v>
      </c>
      <c r="I41" s="15">
        <v>3739</v>
      </c>
      <c r="J41" s="15">
        <v>4423</v>
      </c>
      <c r="K41" s="15">
        <v>3815</v>
      </c>
      <c r="L41" s="15">
        <v>3805</v>
      </c>
      <c r="M41" s="15">
        <v>3752</v>
      </c>
      <c r="N41" s="15">
        <v>3945</v>
      </c>
      <c r="O41" s="15">
        <v>4197</v>
      </c>
      <c r="P41" s="15">
        <v>4099</v>
      </c>
      <c r="Q41" s="15">
        <v>4355</v>
      </c>
      <c r="R41" s="15">
        <v>4341</v>
      </c>
      <c r="S41" s="15">
        <v>4501</v>
      </c>
      <c r="T41" s="15">
        <v>4747</v>
      </c>
      <c r="U41" s="15">
        <v>5269</v>
      </c>
      <c r="V41" s="15">
        <v>5742</v>
      </c>
      <c r="W41" s="15">
        <v>6092</v>
      </c>
      <c r="X41" s="15">
        <v>7015</v>
      </c>
      <c r="Y41" s="15">
        <v>6695</v>
      </c>
      <c r="Z41" s="15">
        <v>7233</v>
      </c>
      <c r="AA41" s="15">
        <v>7850</v>
      </c>
      <c r="AB41" s="15">
        <v>7308</v>
      </c>
      <c r="AC41" s="15">
        <v>7783</v>
      </c>
      <c r="AD41" s="15">
        <v>8272</v>
      </c>
      <c r="AE41" s="15">
        <v>8731</v>
      </c>
      <c r="AF41" s="15">
        <v>8345</v>
      </c>
      <c r="AG41" s="15">
        <v>8813</v>
      </c>
      <c r="AH41" s="15">
        <v>8985</v>
      </c>
      <c r="AI41" s="15">
        <v>10277</v>
      </c>
      <c r="AJ41" s="15">
        <v>9194</v>
      </c>
      <c r="AK41" s="15">
        <v>9235</v>
      </c>
      <c r="AL41" s="15">
        <v>8889</v>
      </c>
    </row>
    <row r="42" spans="1:38" ht="14.15" customHeight="1">
      <c r="A42" s="51" t="s">
        <v>47</v>
      </c>
      <c r="B42" s="51" t="s">
        <v>22</v>
      </c>
      <c r="C42" s="51" t="s">
        <v>127</v>
      </c>
      <c r="D42" s="15">
        <v>1599</v>
      </c>
      <c r="E42" s="15">
        <v>1920</v>
      </c>
      <c r="F42" s="15">
        <v>1979</v>
      </c>
      <c r="G42" s="15">
        <v>2095</v>
      </c>
      <c r="H42" s="15">
        <v>2106</v>
      </c>
      <c r="I42" s="15">
        <v>2436</v>
      </c>
      <c r="J42" s="15">
        <v>2800</v>
      </c>
      <c r="K42" s="15">
        <v>2571</v>
      </c>
      <c r="L42" s="15">
        <v>2697</v>
      </c>
      <c r="M42" s="15">
        <v>2826</v>
      </c>
      <c r="N42" s="15">
        <v>2735</v>
      </c>
      <c r="O42" s="15">
        <v>2993</v>
      </c>
      <c r="P42" s="15">
        <v>2900</v>
      </c>
      <c r="Q42" s="15">
        <v>3207</v>
      </c>
      <c r="R42" s="15">
        <v>3353</v>
      </c>
      <c r="S42" s="15">
        <v>3654</v>
      </c>
      <c r="T42" s="15">
        <v>4007</v>
      </c>
      <c r="U42" s="15">
        <v>3963</v>
      </c>
      <c r="V42" s="15">
        <v>4725</v>
      </c>
      <c r="W42" s="15">
        <v>5097</v>
      </c>
      <c r="X42" s="15">
        <v>5896</v>
      </c>
      <c r="Y42" s="15">
        <v>5166</v>
      </c>
      <c r="Z42" s="15">
        <v>6038</v>
      </c>
      <c r="AA42" s="15">
        <v>6829</v>
      </c>
      <c r="AB42" s="15">
        <v>5808</v>
      </c>
      <c r="AC42" s="15">
        <v>6631</v>
      </c>
      <c r="AD42" s="15">
        <v>7255</v>
      </c>
      <c r="AE42" s="15">
        <v>7382</v>
      </c>
      <c r="AF42" s="15">
        <v>7103</v>
      </c>
      <c r="AG42" s="15">
        <v>7530</v>
      </c>
      <c r="AH42" s="15">
        <v>7416</v>
      </c>
      <c r="AI42" s="15">
        <v>8785</v>
      </c>
      <c r="AJ42" s="15">
        <v>7650</v>
      </c>
      <c r="AK42" s="15">
        <v>8107</v>
      </c>
      <c r="AL42" s="15">
        <v>7660</v>
      </c>
    </row>
    <row r="43" spans="1:38" ht="14.15" customHeight="1">
      <c r="A43" s="17" t="s">
        <v>48</v>
      </c>
      <c r="B43" s="17" t="s">
        <v>42</v>
      </c>
      <c r="C43" s="17" t="s">
        <v>127</v>
      </c>
      <c r="D43" s="15">
        <v>21</v>
      </c>
      <c r="E43" s="15">
        <v>22</v>
      </c>
      <c r="F43" s="15">
        <v>38</v>
      </c>
      <c r="G43" s="15">
        <v>28</v>
      </c>
      <c r="H43" s="15">
        <v>38</v>
      </c>
      <c r="I43" s="15">
        <v>34</v>
      </c>
      <c r="J43" s="15">
        <v>50</v>
      </c>
      <c r="K43" s="15">
        <v>37</v>
      </c>
      <c r="L43" s="15">
        <v>45</v>
      </c>
      <c r="M43" s="15">
        <v>47</v>
      </c>
      <c r="N43" s="15">
        <v>49</v>
      </c>
      <c r="O43" s="15">
        <v>50</v>
      </c>
      <c r="P43" s="15">
        <v>81</v>
      </c>
      <c r="Q43" s="15">
        <v>98</v>
      </c>
      <c r="R43" s="15">
        <v>105</v>
      </c>
      <c r="S43" s="15">
        <v>117</v>
      </c>
      <c r="T43" s="15">
        <v>158</v>
      </c>
      <c r="U43" s="15">
        <v>332</v>
      </c>
      <c r="V43" s="15">
        <v>473</v>
      </c>
      <c r="W43" s="15">
        <v>555</v>
      </c>
      <c r="X43" s="15">
        <v>484</v>
      </c>
      <c r="Y43" s="15">
        <v>693</v>
      </c>
      <c r="Z43" s="15">
        <v>906</v>
      </c>
      <c r="AA43" s="15">
        <v>999</v>
      </c>
      <c r="AB43" s="15">
        <v>984</v>
      </c>
      <c r="AC43" s="15">
        <v>661</v>
      </c>
      <c r="AD43" s="15">
        <v>802</v>
      </c>
      <c r="AE43" s="15">
        <v>1158</v>
      </c>
      <c r="AF43" s="15">
        <v>1045</v>
      </c>
      <c r="AG43" s="15">
        <v>1126</v>
      </c>
      <c r="AH43" s="15">
        <v>1575</v>
      </c>
      <c r="AI43" s="15">
        <v>1984</v>
      </c>
      <c r="AJ43" s="15">
        <v>2156</v>
      </c>
      <c r="AK43" s="15">
        <v>2481</v>
      </c>
      <c r="AL43" s="15">
        <v>2839</v>
      </c>
    </row>
    <row r="44" spans="1:38" ht="14.15" customHeight="1" thickBot="1">
      <c r="A44" s="80" t="s">
        <v>49</v>
      </c>
      <c r="B44" s="80" t="s">
        <v>41</v>
      </c>
      <c r="C44" s="80" t="s">
        <v>127</v>
      </c>
      <c r="D44" s="83">
        <v>0</v>
      </c>
      <c r="E44" s="83">
        <v>0</v>
      </c>
      <c r="F44" s="83">
        <v>0</v>
      </c>
      <c r="G44" s="83">
        <v>0</v>
      </c>
      <c r="H44" s="83">
        <v>0</v>
      </c>
      <c r="I44" s="83">
        <v>46</v>
      </c>
      <c r="J44" s="83">
        <v>118</v>
      </c>
      <c r="K44" s="83">
        <v>140</v>
      </c>
      <c r="L44" s="83">
        <v>140</v>
      </c>
      <c r="M44" s="83">
        <v>126</v>
      </c>
      <c r="N44" s="83">
        <v>113</v>
      </c>
      <c r="O44" s="83">
        <v>102</v>
      </c>
      <c r="P44" s="83">
        <v>112</v>
      </c>
      <c r="Q44" s="83">
        <v>156</v>
      </c>
      <c r="R44" s="83">
        <v>175</v>
      </c>
      <c r="S44" s="83">
        <v>172</v>
      </c>
      <c r="T44" s="83">
        <v>148</v>
      </c>
      <c r="U44" s="83">
        <v>141</v>
      </c>
      <c r="V44" s="83">
        <v>292</v>
      </c>
      <c r="W44" s="83">
        <v>585</v>
      </c>
      <c r="X44" s="83">
        <v>772</v>
      </c>
      <c r="Y44" s="83">
        <v>809</v>
      </c>
      <c r="Z44" s="83">
        <v>977</v>
      </c>
      <c r="AA44" s="83">
        <v>1192</v>
      </c>
      <c r="AB44" s="83">
        <v>1102</v>
      </c>
      <c r="AC44" s="83">
        <v>1343</v>
      </c>
      <c r="AD44" s="83">
        <v>1423</v>
      </c>
      <c r="AE44" s="83">
        <v>1433</v>
      </c>
      <c r="AF44" s="83">
        <v>1389</v>
      </c>
      <c r="AG44" s="83">
        <v>1647</v>
      </c>
      <c r="AH44" s="83">
        <v>1692</v>
      </c>
      <c r="AI44" s="83">
        <v>1829</v>
      </c>
      <c r="AJ44" s="83">
        <v>2174</v>
      </c>
      <c r="AK44" s="83">
        <v>2221</v>
      </c>
      <c r="AL44" s="83">
        <v>3368</v>
      </c>
    </row>
    <row r="45" spans="1:38" ht="16.25" customHeight="1" thickBot="1">
      <c r="A45" s="137" t="s">
        <v>20</v>
      </c>
      <c r="B45" s="111" t="s">
        <v>228</v>
      </c>
      <c r="C45" s="115" t="s">
        <v>127</v>
      </c>
      <c r="D45" s="101">
        <v>16686</v>
      </c>
      <c r="E45" s="101">
        <v>18479</v>
      </c>
      <c r="F45" s="101">
        <v>17979</v>
      </c>
      <c r="G45" s="101">
        <v>18107</v>
      </c>
      <c r="H45" s="101">
        <v>17125</v>
      </c>
      <c r="I45" s="101">
        <v>18604</v>
      </c>
      <c r="J45" s="101">
        <v>20772</v>
      </c>
      <c r="K45" s="101">
        <v>18342</v>
      </c>
      <c r="L45" s="101">
        <v>18764</v>
      </c>
      <c r="M45" s="101">
        <v>18813</v>
      </c>
      <c r="N45" s="101">
        <v>18028</v>
      </c>
      <c r="O45" s="101">
        <v>19260</v>
      </c>
      <c r="P45" s="101">
        <v>18590</v>
      </c>
      <c r="Q45" s="101">
        <v>20003</v>
      </c>
      <c r="R45" s="101">
        <v>20063</v>
      </c>
      <c r="S45" s="101">
        <v>21083</v>
      </c>
      <c r="T45" s="101">
        <v>21824</v>
      </c>
      <c r="U45" s="101">
        <v>21458</v>
      </c>
      <c r="V45" s="101">
        <v>24291</v>
      </c>
      <c r="W45" s="101">
        <v>25517</v>
      </c>
      <c r="X45" s="101">
        <v>28925</v>
      </c>
      <c r="Y45" s="101">
        <v>25583</v>
      </c>
      <c r="Z45" s="101">
        <v>28856</v>
      </c>
      <c r="AA45" s="101">
        <v>32131</v>
      </c>
      <c r="AB45" s="101">
        <v>27446</v>
      </c>
      <c r="AC45" s="101">
        <v>29990</v>
      </c>
      <c r="AD45" s="101">
        <v>32696</v>
      </c>
      <c r="AE45" s="101">
        <v>33509</v>
      </c>
      <c r="AF45" s="101">
        <v>31929</v>
      </c>
      <c r="AG45" s="101">
        <v>33640</v>
      </c>
      <c r="AH45" s="101">
        <v>33459</v>
      </c>
      <c r="AI45" s="101">
        <v>38955</v>
      </c>
      <c r="AJ45" s="101">
        <v>35077</v>
      </c>
      <c r="AK45" s="101">
        <v>36579</v>
      </c>
      <c r="AL45" s="101">
        <v>37264</v>
      </c>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56" orientation="landscape" r:id="rId1"/>
  <headerFooter alignWithMargins="0">
    <oddFooter>&amp;R24.06.2024</oddFooter>
  </headerFooter>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3553" r:id="rId5" name="Button 1">
              <controlPr defaultSize="0" print="0" autoFill="0" autoPict="0" macro="[0]!Change_Unit2">
                <anchor moveWithCells="1" sizeWithCells="1">
                  <from>
                    <xdr:col>9</xdr:col>
                    <xdr:colOff>146050</xdr:colOff>
                    <xdr:row>0</xdr:row>
                    <xdr:rowOff>107950</xdr:rowOff>
                  </from>
                  <to>
                    <xdr:col>11</xdr:col>
                    <xdr:colOff>336550</xdr:colOff>
                    <xdr:row>2</xdr:row>
                    <xdr:rowOff>101600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321">
    <pageSetUpPr fitToPage="1"/>
  </sheetPr>
  <dimension ref="A1:AL45"/>
  <sheetViews>
    <sheetView topLeftCell="C1" zoomScaleNormal="100" workbookViewId="0">
      <selection activeCell="D5" sqref="D5:AL45"/>
    </sheetView>
  </sheetViews>
  <sheetFormatPr baseColWidth="10" defaultColWidth="11.453125" defaultRowHeight="11.5"/>
  <cols>
    <col min="1" max="1" width="5.1796875" style="3" customWidth="1"/>
    <col min="2" max="2" width="33.54296875" style="3" customWidth="1"/>
    <col min="3" max="3" width="7.1796875" style="3" customWidth="1"/>
    <col min="4" max="28" width="8.81640625" style="4" customWidth="1"/>
    <col min="29" max="34" width="8.81640625" style="3" customWidth="1"/>
    <col min="35" max="38" width="8.1796875" style="3" customWidth="1"/>
    <col min="39" max="16384" width="11.453125" style="3"/>
  </cols>
  <sheetData>
    <row r="1" spans="1:38" ht="18.75" customHeight="1">
      <c r="A1" s="35" t="str">
        <f>'1'!A1</f>
        <v>Schweizerische Holzenergiestatistik EJ 2024</v>
      </c>
      <c r="B1" s="55"/>
      <c r="C1" s="55"/>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row>
    <row r="2" spans="1:38" ht="18.75" customHeight="1">
      <c r="A2" s="34" t="str">
        <f>CONCATENATE(Übersicht!B24,": ",Übersicht!C24)</f>
        <v>Tabelle 6.4: Bruttoenergieverbrauch Holz und Nutzenergie, witterungsbereinigt (nach Verbrauchergruppe)</v>
      </c>
      <c r="B2" s="55"/>
      <c r="C2" s="55"/>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row>
    <row r="3" spans="1:38" ht="18.75" customHeight="1">
      <c r="A3" s="38"/>
      <c r="B3" s="55"/>
      <c r="C3" s="55"/>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row>
    <row r="4" spans="1:38" ht="15.5">
      <c r="A4" s="57" t="s">
        <v>204</v>
      </c>
      <c r="B4" s="58"/>
      <c r="C4" s="58"/>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38" ht="18.75" customHeight="1">
      <c r="A5" s="24" t="s">
        <v>0</v>
      </c>
      <c r="B5" s="24" t="s">
        <v>50</v>
      </c>
      <c r="C5" s="24" t="s">
        <v>129</v>
      </c>
      <c r="D5" s="24">
        <v>1990</v>
      </c>
      <c r="E5" s="24">
        <v>1991</v>
      </c>
      <c r="F5" s="24">
        <v>1992</v>
      </c>
      <c r="G5" s="24">
        <v>1993</v>
      </c>
      <c r="H5" s="24">
        <v>1994</v>
      </c>
      <c r="I5" s="24">
        <v>1995</v>
      </c>
      <c r="J5" s="24">
        <v>1996</v>
      </c>
      <c r="K5" s="24">
        <v>1997</v>
      </c>
      <c r="L5" s="24">
        <v>1998</v>
      </c>
      <c r="M5" s="24">
        <v>1999</v>
      </c>
      <c r="N5" s="24">
        <v>2000</v>
      </c>
      <c r="O5" s="24">
        <v>2001</v>
      </c>
      <c r="P5" s="24">
        <v>2002</v>
      </c>
      <c r="Q5" s="24">
        <v>2003</v>
      </c>
      <c r="R5" s="24">
        <v>2004</v>
      </c>
      <c r="S5" s="24">
        <v>2005</v>
      </c>
      <c r="T5" s="24">
        <v>2006</v>
      </c>
      <c r="U5" s="24">
        <v>2007</v>
      </c>
      <c r="V5" s="24">
        <v>2008</v>
      </c>
      <c r="W5" s="24">
        <v>2009</v>
      </c>
      <c r="X5" s="24">
        <v>2010</v>
      </c>
      <c r="Y5" s="24">
        <v>2011</v>
      </c>
      <c r="Z5" s="24">
        <v>2012</v>
      </c>
      <c r="AA5" s="24">
        <v>2013</v>
      </c>
      <c r="AB5" s="24">
        <v>2014</v>
      </c>
      <c r="AC5" s="24">
        <v>2015</v>
      </c>
      <c r="AD5" s="24">
        <v>2016</v>
      </c>
      <c r="AE5" s="24">
        <v>2017</v>
      </c>
      <c r="AF5" s="24">
        <v>2018</v>
      </c>
      <c r="AG5" s="24">
        <v>2019</v>
      </c>
      <c r="AH5" s="24">
        <v>2020</v>
      </c>
      <c r="AI5" s="24">
        <v>2021</v>
      </c>
      <c r="AJ5" s="24">
        <v>2022</v>
      </c>
      <c r="AK5" s="24">
        <v>2023</v>
      </c>
      <c r="AL5" s="24">
        <v>2024</v>
      </c>
    </row>
    <row r="6" spans="1:38" ht="14.15" customHeight="1">
      <c r="A6" s="17" t="s">
        <v>45</v>
      </c>
      <c r="B6" s="17" t="s">
        <v>21</v>
      </c>
      <c r="C6" s="17" t="s">
        <v>127</v>
      </c>
      <c r="D6" s="15">
        <v>21606</v>
      </c>
      <c r="E6" s="15">
        <v>21507</v>
      </c>
      <c r="F6" s="15">
        <v>21302</v>
      </c>
      <c r="G6" s="15">
        <v>20945</v>
      </c>
      <c r="H6" s="15">
        <v>20669</v>
      </c>
      <c r="I6" s="15">
        <v>20285</v>
      </c>
      <c r="J6" s="15">
        <v>20190</v>
      </c>
      <c r="K6" s="15">
        <v>19905</v>
      </c>
      <c r="L6" s="15">
        <v>19663</v>
      </c>
      <c r="M6" s="15">
        <v>19415</v>
      </c>
      <c r="N6" s="15">
        <v>19244</v>
      </c>
      <c r="O6" s="15">
        <v>19031</v>
      </c>
      <c r="P6" s="15">
        <v>19143</v>
      </c>
      <c r="Q6" s="15">
        <v>19084</v>
      </c>
      <c r="R6" s="15">
        <v>18982</v>
      </c>
      <c r="S6" s="15">
        <v>19090</v>
      </c>
      <c r="T6" s="15">
        <v>19514</v>
      </c>
      <c r="U6" s="15">
        <v>19649</v>
      </c>
      <c r="V6" s="15">
        <v>19940</v>
      </c>
      <c r="W6" s="15">
        <v>20210</v>
      </c>
      <c r="X6" s="15">
        <v>20284</v>
      </c>
      <c r="Y6" s="15">
        <v>20161</v>
      </c>
      <c r="Z6" s="15">
        <v>20125</v>
      </c>
      <c r="AA6" s="15">
        <v>20540</v>
      </c>
      <c r="AB6" s="15">
        <v>20471</v>
      </c>
      <c r="AC6" s="15">
        <v>20703</v>
      </c>
      <c r="AD6" s="15">
        <v>21054</v>
      </c>
      <c r="AE6" s="15">
        <v>21280</v>
      </c>
      <c r="AF6" s="15">
        <v>21423</v>
      </c>
      <c r="AG6" s="15">
        <v>21636</v>
      </c>
      <c r="AH6" s="15">
        <v>21788</v>
      </c>
      <c r="AI6" s="15">
        <v>21997</v>
      </c>
      <c r="AJ6" s="15">
        <v>22217</v>
      </c>
      <c r="AK6" s="15">
        <v>22548</v>
      </c>
      <c r="AL6" s="15">
        <v>22501</v>
      </c>
    </row>
    <row r="7" spans="1:38" ht="14.15" customHeight="1">
      <c r="A7" s="17" t="s">
        <v>51</v>
      </c>
      <c r="B7" s="17" t="s">
        <v>23</v>
      </c>
      <c r="C7" s="17" t="s">
        <v>127</v>
      </c>
      <c r="D7" s="15">
        <v>444</v>
      </c>
      <c r="E7" s="15">
        <v>470</v>
      </c>
      <c r="F7" s="15">
        <v>481</v>
      </c>
      <c r="G7" s="15">
        <v>488</v>
      </c>
      <c r="H7" s="15">
        <v>480</v>
      </c>
      <c r="I7" s="15">
        <v>584</v>
      </c>
      <c r="J7" s="15">
        <v>601</v>
      </c>
      <c r="K7" s="15">
        <v>597</v>
      </c>
      <c r="L7" s="15">
        <v>599</v>
      </c>
      <c r="M7" s="15">
        <v>600</v>
      </c>
      <c r="N7" s="15">
        <v>602</v>
      </c>
      <c r="O7" s="15">
        <v>638</v>
      </c>
      <c r="P7" s="15">
        <v>652</v>
      </c>
      <c r="Q7" s="15">
        <v>643</v>
      </c>
      <c r="R7" s="15">
        <v>633</v>
      </c>
      <c r="S7" s="15">
        <v>631</v>
      </c>
      <c r="T7" s="15">
        <v>643</v>
      </c>
      <c r="U7" s="15">
        <v>671</v>
      </c>
      <c r="V7" s="15">
        <v>705</v>
      </c>
      <c r="W7" s="15">
        <v>735</v>
      </c>
      <c r="X7" s="15">
        <v>730</v>
      </c>
      <c r="Y7" s="15">
        <v>746</v>
      </c>
      <c r="Z7" s="15">
        <v>850</v>
      </c>
      <c r="AA7" s="15">
        <v>715</v>
      </c>
      <c r="AB7" s="15">
        <v>721</v>
      </c>
      <c r="AC7" s="15">
        <v>712</v>
      </c>
      <c r="AD7" s="15">
        <v>995</v>
      </c>
      <c r="AE7" s="15">
        <v>1008</v>
      </c>
      <c r="AF7" s="15">
        <v>1010</v>
      </c>
      <c r="AG7" s="15">
        <v>1019</v>
      </c>
      <c r="AH7" s="15">
        <v>1037</v>
      </c>
      <c r="AI7" s="15">
        <v>1052</v>
      </c>
      <c r="AJ7" s="15">
        <v>1031</v>
      </c>
      <c r="AK7" s="15">
        <v>1043</v>
      </c>
      <c r="AL7" s="15">
        <v>996</v>
      </c>
    </row>
    <row r="8" spans="1:38" ht="14.15" customHeight="1">
      <c r="A8" s="17" t="s">
        <v>46</v>
      </c>
      <c r="B8" s="17" t="s">
        <v>24</v>
      </c>
      <c r="C8" s="17" t="s">
        <v>127</v>
      </c>
      <c r="D8" s="15">
        <v>4684</v>
      </c>
      <c r="E8" s="15">
        <v>4834</v>
      </c>
      <c r="F8" s="15">
        <v>5091</v>
      </c>
      <c r="G8" s="15">
        <v>5348</v>
      </c>
      <c r="H8" s="15">
        <v>5669</v>
      </c>
      <c r="I8" s="15">
        <v>5749</v>
      </c>
      <c r="J8" s="15">
        <v>6290</v>
      </c>
      <c r="K8" s="15">
        <v>5881</v>
      </c>
      <c r="L8" s="15">
        <v>5673</v>
      </c>
      <c r="M8" s="15">
        <v>5503</v>
      </c>
      <c r="N8" s="15">
        <v>5908</v>
      </c>
      <c r="O8" s="15">
        <v>6083</v>
      </c>
      <c r="P8" s="15">
        <v>6318</v>
      </c>
      <c r="Q8" s="15">
        <v>6456</v>
      </c>
      <c r="R8" s="15">
        <v>6514</v>
      </c>
      <c r="S8" s="15">
        <v>6609</v>
      </c>
      <c r="T8" s="15">
        <v>7080</v>
      </c>
      <c r="U8" s="15">
        <v>8379</v>
      </c>
      <c r="V8" s="15">
        <v>9092</v>
      </c>
      <c r="W8" s="15">
        <v>9499</v>
      </c>
      <c r="X8" s="15">
        <v>10116</v>
      </c>
      <c r="Y8" s="15">
        <v>10394</v>
      </c>
      <c r="Z8" s="15">
        <v>10740</v>
      </c>
      <c r="AA8" s="15">
        <v>11211</v>
      </c>
      <c r="AB8" s="15">
        <v>11604</v>
      </c>
      <c r="AC8" s="15">
        <v>11395</v>
      </c>
      <c r="AD8" s="15">
        <v>11695</v>
      </c>
      <c r="AE8" s="15">
        <v>12404</v>
      </c>
      <c r="AF8" s="15">
        <v>12020</v>
      </c>
      <c r="AG8" s="15">
        <v>12558</v>
      </c>
      <c r="AH8" s="15">
        <v>13021</v>
      </c>
      <c r="AI8" s="15">
        <v>14463</v>
      </c>
      <c r="AJ8" s="15">
        <v>13890</v>
      </c>
      <c r="AK8" s="15">
        <v>13841</v>
      </c>
      <c r="AL8" s="15">
        <v>13590</v>
      </c>
    </row>
    <row r="9" spans="1:38" ht="14.15" customHeight="1">
      <c r="A9" s="51" t="s">
        <v>47</v>
      </c>
      <c r="B9" s="51" t="s">
        <v>22</v>
      </c>
      <c r="C9" s="51" t="s">
        <v>127</v>
      </c>
      <c r="D9" s="15">
        <v>2751</v>
      </c>
      <c r="E9" s="15">
        <v>2988</v>
      </c>
      <c r="F9" s="15">
        <v>3187</v>
      </c>
      <c r="G9" s="15">
        <v>3339</v>
      </c>
      <c r="H9" s="15">
        <v>3555</v>
      </c>
      <c r="I9" s="15">
        <v>3761</v>
      </c>
      <c r="J9" s="15">
        <v>3962</v>
      </c>
      <c r="K9" s="15">
        <v>4028</v>
      </c>
      <c r="L9" s="15">
        <v>4062</v>
      </c>
      <c r="M9" s="15">
        <v>4189</v>
      </c>
      <c r="N9" s="15">
        <v>4297</v>
      </c>
      <c r="O9" s="15">
        <v>4407</v>
      </c>
      <c r="P9" s="15">
        <v>4517</v>
      </c>
      <c r="Q9" s="15">
        <v>4684</v>
      </c>
      <c r="R9" s="15">
        <v>4924</v>
      </c>
      <c r="S9" s="15">
        <v>5178</v>
      </c>
      <c r="T9" s="15">
        <v>5744</v>
      </c>
      <c r="U9" s="15">
        <v>6199</v>
      </c>
      <c r="V9" s="15">
        <v>6797</v>
      </c>
      <c r="W9" s="15">
        <v>7356</v>
      </c>
      <c r="X9" s="15">
        <v>7699</v>
      </c>
      <c r="Y9" s="15">
        <v>8061</v>
      </c>
      <c r="Z9" s="15">
        <v>8499</v>
      </c>
      <c r="AA9" s="15">
        <v>8862</v>
      </c>
      <c r="AB9" s="15">
        <v>9253</v>
      </c>
      <c r="AC9" s="15">
        <v>9609</v>
      </c>
      <c r="AD9" s="15">
        <v>9894</v>
      </c>
      <c r="AE9" s="15">
        <v>10262</v>
      </c>
      <c r="AF9" s="15">
        <v>10437</v>
      </c>
      <c r="AG9" s="15">
        <v>10828</v>
      </c>
      <c r="AH9" s="15">
        <v>11260</v>
      </c>
      <c r="AI9" s="15">
        <v>11754</v>
      </c>
      <c r="AJ9" s="15">
        <v>11857</v>
      </c>
      <c r="AK9" s="15">
        <v>12165</v>
      </c>
      <c r="AL9" s="15">
        <v>11758</v>
      </c>
    </row>
    <row r="10" spans="1:38" ht="14.15" customHeight="1">
      <c r="A10" s="17" t="s">
        <v>48</v>
      </c>
      <c r="B10" s="17" t="s">
        <v>42</v>
      </c>
      <c r="C10" s="17" t="s">
        <v>127</v>
      </c>
      <c r="D10" s="15">
        <v>630</v>
      </c>
      <c r="E10" s="15">
        <v>577</v>
      </c>
      <c r="F10" s="15">
        <v>644</v>
      </c>
      <c r="G10" s="15">
        <v>633</v>
      </c>
      <c r="H10" s="15">
        <v>677</v>
      </c>
      <c r="I10" s="15">
        <v>669</v>
      </c>
      <c r="J10" s="15">
        <v>738</v>
      </c>
      <c r="K10" s="15">
        <v>780</v>
      </c>
      <c r="L10" s="15">
        <v>839</v>
      </c>
      <c r="M10" s="15">
        <v>917</v>
      </c>
      <c r="N10" s="15">
        <v>1030</v>
      </c>
      <c r="O10" s="15">
        <v>1104</v>
      </c>
      <c r="P10" s="15">
        <v>1212</v>
      </c>
      <c r="Q10" s="15">
        <v>1222</v>
      </c>
      <c r="R10" s="15">
        <v>1310</v>
      </c>
      <c r="S10" s="15">
        <v>1373</v>
      </c>
      <c r="T10" s="15">
        <v>1618</v>
      </c>
      <c r="U10" s="15">
        <v>1938</v>
      </c>
      <c r="V10" s="15">
        <v>2413</v>
      </c>
      <c r="W10" s="15">
        <v>2494</v>
      </c>
      <c r="X10" s="15">
        <v>2003</v>
      </c>
      <c r="Y10" s="15">
        <v>2651</v>
      </c>
      <c r="Z10" s="15">
        <v>3239</v>
      </c>
      <c r="AA10" s="15">
        <v>3456</v>
      </c>
      <c r="AB10" s="15">
        <v>3529</v>
      </c>
      <c r="AC10" s="15">
        <v>2474</v>
      </c>
      <c r="AD10" s="15">
        <v>2728</v>
      </c>
      <c r="AE10" s="15">
        <v>3286</v>
      </c>
      <c r="AF10" s="15">
        <v>3086</v>
      </c>
      <c r="AG10" s="15">
        <v>3107</v>
      </c>
      <c r="AH10" s="15">
        <v>3691</v>
      </c>
      <c r="AI10" s="15">
        <v>4210</v>
      </c>
      <c r="AJ10" s="15">
        <v>4527</v>
      </c>
      <c r="AK10" s="15">
        <v>5103</v>
      </c>
      <c r="AL10" s="15">
        <v>5608</v>
      </c>
    </row>
    <row r="11" spans="1:38" ht="14.15" customHeight="1" thickBot="1">
      <c r="A11" s="80" t="s">
        <v>49</v>
      </c>
      <c r="B11" s="80" t="s">
        <v>41</v>
      </c>
      <c r="C11" s="80" t="s">
        <v>127</v>
      </c>
      <c r="D11" s="83">
        <v>1633</v>
      </c>
      <c r="E11" s="83">
        <v>1708</v>
      </c>
      <c r="F11" s="83">
        <v>1680</v>
      </c>
      <c r="G11" s="83">
        <v>1673</v>
      </c>
      <c r="H11" s="83">
        <v>1581</v>
      </c>
      <c r="I11" s="83">
        <v>1671</v>
      </c>
      <c r="J11" s="83">
        <v>1741</v>
      </c>
      <c r="K11" s="83">
        <v>1770</v>
      </c>
      <c r="L11" s="83">
        <v>1815</v>
      </c>
      <c r="M11" s="83">
        <v>1904</v>
      </c>
      <c r="N11" s="83">
        <v>1988</v>
      </c>
      <c r="O11" s="83">
        <v>2037</v>
      </c>
      <c r="P11" s="83">
        <v>2114</v>
      </c>
      <c r="Q11" s="83">
        <v>2206</v>
      </c>
      <c r="R11" s="83">
        <v>2331</v>
      </c>
      <c r="S11" s="83">
        <v>2401</v>
      </c>
      <c r="T11" s="83">
        <v>2534</v>
      </c>
      <c r="U11" s="83">
        <v>2458</v>
      </c>
      <c r="V11" s="83">
        <v>2919</v>
      </c>
      <c r="W11" s="83">
        <v>3757</v>
      </c>
      <c r="X11" s="83">
        <v>3761</v>
      </c>
      <c r="Y11" s="83">
        <v>4018</v>
      </c>
      <c r="Z11" s="83">
        <v>4467</v>
      </c>
      <c r="AA11" s="83">
        <v>4891</v>
      </c>
      <c r="AB11" s="83">
        <v>4695</v>
      </c>
      <c r="AC11" s="83">
        <v>4599</v>
      </c>
      <c r="AD11" s="83">
        <v>4795</v>
      </c>
      <c r="AE11" s="83">
        <v>4885</v>
      </c>
      <c r="AF11" s="83">
        <v>4828</v>
      </c>
      <c r="AG11" s="83">
        <v>5171</v>
      </c>
      <c r="AH11" s="83">
        <v>5075</v>
      </c>
      <c r="AI11" s="83">
        <v>5343</v>
      </c>
      <c r="AJ11" s="83">
        <v>5812</v>
      </c>
      <c r="AK11" s="83">
        <v>6100</v>
      </c>
      <c r="AL11" s="83">
        <v>8006</v>
      </c>
    </row>
    <row r="12" spans="1:38" ht="16" customHeight="1" thickBot="1">
      <c r="A12" s="137" t="s">
        <v>20</v>
      </c>
      <c r="B12" s="114" t="s">
        <v>229</v>
      </c>
      <c r="C12" s="114" t="s">
        <v>127</v>
      </c>
      <c r="D12" s="101">
        <v>31749</v>
      </c>
      <c r="E12" s="101">
        <v>32083</v>
      </c>
      <c r="F12" s="101">
        <v>32384</v>
      </c>
      <c r="G12" s="101">
        <v>32426</v>
      </c>
      <c r="H12" s="101">
        <v>32631</v>
      </c>
      <c r="I12" s="101">
        <v>32719</v>
      </c>
      <c r="J12" s="101">
        <v>33521</v>
      </c>
      <c r="K12" s="101">
        <v>32961</v>
      </c>
      <c r="L12" s="101">
        <v>32652</v>
      </c>
      <c r="M12" s="101">
        <v>32529</v>
      </c>
      <c r="N12" s="101">
        <v>33069</v>
      </c>
      <c r="O12" s="101">
        <v>33301</v>
      </c>
      <c r="P12" s="101">
        <v>33956</v>
      </c>
      <c r="Q12" s="101">
        <v>34295</v>
      </c>
      <c r="R12" s="101">
        <v>34693</v>
      </c>
      <c r="S12" s="101">
        <v>35282</v>
      </c>
      <c r="T12" s="101">
        <v>37133</v>
      </c>
      <c r="U12" s="101">
        <v>39295</v>
      </c>
      <c r="V12" s="101">
        <v>41866</v>
      </c>
      <c r="W12" s="101">
        <v>44051</v>
      </c>
      <c r="X12" s="101">
        <v>44592</v>
      </c>
      <c r="Y12" s="101">
        <v>46031</v>
      </c>
      <c r="Z12" s="101">
        <v>47922</v>
      </c>
      <c r="AA12" s="101">
        <v>49675</v>
      </c>
      <c r="AB12" s="101">
        <v>50273</v>
      </c>
      <c r="AC12" s="101">
        <v>49492</v>
      </c>
      <c r="AD12" s="101">
        <v>51162</v>
      </c>
      <c r="AE12" s="101">
        <v>53126</v>
      </c>
      <c r="AF12" s="101">
        <v>52804</v>
      </c>
      <c r="AG12" s="101">
        <v>54319</v>
      </c>
      <c r="AH12" s="101">
        <v>55872</v>
      </c>
      <c r="AI12" s="101">
        <v>58819</v>
      </c>
      <c r="AJ12" s="101">
        <v>59335</v>
      </c>
      <c r="AK12" s="101">
        <v>60799</v>
      </c>
      <c r="AL12" s="101">
        <v>62458</v>
      </c>
    </row>
    <row r="13" spans="1:38">
      <c r="D13" s="19"/>
      <c r="E13" s="19"/>
      <c r="F13" s="19"/>
      <c r="G13" s="19"/>
      <c r="H13" s="19"/>
      <c r="I13" s="19"/>
      <c r="J13" s="19"/>
      <c r="K13" s="19"/>
      <c r="L13" s="19"/>
      <c r="M13" s="19"/>
      <c r="N13" s="19"/>
      <c r="O13" s="19"/>
      <c r="P13" s="19"/>
      <c r="Q13" s="19"/>
      <c r="R13" s="19"/>
      <c r="AC13" s="4"/>
      <c r="AD13" s="4"/>
      <c r="AE13" s="4"/>
      <c r="AF13" s="4"/>
      <c r="AG13" s="4"/>
      <c r="AH13" s="4"/>
    </row>
    <row r="14" spans="1:38">
      <c r="D14" s="19"/>
      <c r="E14" s="19"/>
      <c r="F14" s="19"/>
      <c r="G14" s="19"/>
      <c r="H14" s="19"/>
      <c r="I14" s="19"/>
      <c r="J14" s="19"/>
      <c r="K14" s="19"/>
      <c r="L14" s="19"/>
      <c r="M14" s="19"/>
      <c r="N14" s="19"/>
      <c r="O14" s="19"/>
      <c r="P14" s="19"/>
      <c r="Q14" s="19"/>
      <c r="R14" s="19"/>
      <c r="AC14" s="4"/>
      <c r="AD14" s="4"/>
      <c r="AE14" s="4"/>
      <c r="AF14" s="4"/>
      <c r="AG14" s="4"/>
      <c r="AH14" s="4"/>
    </row>
    <row r="15" spans="1:38" ht="15.5">
      <c r="A15" s="57" t="s">
        <v>205</v>
      </c>
      <c r="B15" s="58"/>
      <c r="C15" s="58"/>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row>
    <row r="16" spans="1:38" ht="18.75" customHeight="1">
      <c r="A16" s="24" t="s">
        <v>0</v>
      </c>
      <c r="B16" s="24" t="s">
        <v>50</v>
      </c>
      <c r="C16" s="24" t="s">
        <v>129</v>
      </c>
      <c r="D16" s="24">
        <v>1990</v>
      </c>
      <c r="E16" s="24">
        <v>1991</v>
      </c>
      <c r="F16" s="24">
        <v>1992</v>
      </c>
      <c r="G16" s="24">
        <v>1993</v>
      </c>
      <c r="H16" s="24">
        <v>1994</v>
      </c>
      <c r="I16" s="24">
        <v>1995</v>
      </c>
      <c r="J16" s="24">
        <v>1996</v>
      </c>
      <c r="K16" s="24">
        <v>1997</v>
      </c>
      <c r="L16" s="24">
        <v>1998</v>
      </c>
      <c r="M16" s="24">
        <v>1999</v>
      </c>
      <c r="N16" s="24">
        <v>2000</v>
      </c>
      <c r="O16" s="24">
        <v>2001</v>
      </c>
      <c r="P16" s="24">
        <v>2002</v>
      </c>
      <c r="Q16" s="24">
        <v>2003</v>
      </c>
      <c r="R16" s="24">
        <v>2004</v>
      </c>
      <c r="S16" s="24">
        <v>2005</v>
      </c>
      <c r="T16" s="24">
        <v>2006</v>
      </c>
      <c r="U16" s="24">
        <v>2007</v>
      </c>
      <c r="V16" s="24">
        <v>2008</v>
      </c>
      <c r="W16" s="24">
        <v>2009</v>
      </c>
      <c r="X16" s="24">
        <v>2010</v>
      </c>
      <c r="Y16" s="24">
        <v>2011</v>
      </c>
      <c r="Z16" s="24">
        <v>2012</v>
      </c>
      <c r="AA16" s="24">
        <v>2013</v>
      </c>
      <c r="AB16" s="24">
        <v>2014</v>
      </c>
      <c r="AC16" s="24">
        <v>2015</v>
      </c>
      <c r="AD16" s="24">
        <v>2016</v>
      </c>
      <c r="AE16" s="24">
        <v>2017</v>
      </c>
      <c r="AF16" s="24">
        <v>2018</v>
      </c>
      <c r="AG16" s="24">
        <v>2019</v>
      </c>
      <c r="AH16" s="24">
        <v>2020</v>
      </c>
      <c r="AI16" s="24">
        <v>2021</v>
      </c>
      <c r="AJ16" s="24">
        <v>2022</v>
      </c>
      <c r="AK16" s="24">
        <v>2023</v>
      </c>
      <c r="AL16" s="24">
        <v>2024</v>
      </c>
    </row>
    <row r="17" spans="1:38" ht="14.15" customHeight="1">
      <c r="A17" s="17" t="s">
        <v>45</v>
      </c>
      <c r="B17" s="17" t="s">
        <v>21</v>
      </c>
      <c r="C17" s="17" t="s">
        <v>127</v>
      </c>
      <c r="D17" s="15">
        <v>21606</v>
      </c>
      <c r="E17" s="15">
        <v>21507</v>
      </c>
      <c r="F17" s="15">
        <v>21302</v>
      </c>
      <c r="G17" s="15">
        <v>20945</v>
      </c>
      <c r="H17" s="15">
        <v>20669</v>
      </c>
      <c r="I17" s="15">
        <v>20285</v>
      </c>
      <c r="J17" s="15">
        <v>20190</v>
      </c>
      <c r="K17" s="15">
        <v>19905</v>
      </c>
      <c r="L17" s="15">
        <v>19663</v>
      </c>
      <c r="M17" s="15">
        <v>19415</v>
      </c>
      <c r="N17" s="15">
        <v>19244</v>
      </c>
      <c r="O17" s="15">
        <v>19031</v>
      </c>
      <c r="P17" s="15">
        <v>19143</v>
      </c>
      <c r="Q17" s="15">
        <v>19084</v>
      </c>
      <c r="R17" s="15">
        <v>18982</v>
      </c>
      <c r="S17" s="15">
        <v>19090</v>
      </c>
      <c r="T17" s="15">
        <v>19514</v>
      </c>
      <c r="U17" s="15">
        <v>19649</v>
      </c>
      <c r="V17" s="15">
        <v>19940</v>
      </c>
      <c r="W17" s="15">
        <v>20210</v>
      </c>
      <c r="X17" s="15">
        <v>20284</v>
      </c>
      <c r="Y17" s="15">
        <v>20161</v>
      </c>
      <c r="Z17" s="15">
        <v>20125</v>
      </c>
      <c r="AA17" s="15">
        <v>20540</v>
      </c>
      <c r="AB17" s="15">
        <v>20471</v>
      </c>
      <c r="AC17" s="15">
        <v>20703</v>
      </c>
      <c r="AD17" s="15">
        <v>21054</v>
      </c>
      <c r="AE17" s="15">
        <v>21280</v>
      </c>
      <c r="AF17" s="15">
        <v>21423</v>
      </c>
      <c r="AG17" s="15">
        <v>21636</v>
      </c>
      <c r="AH17" s="15">
        <v>21788</v>
      </c>
      <c r="AI17" s="15">
        <v>21997</v>
      </c>
      <c r="AJ17" s="15">
        <v>22217</v>
      </c>
      <c r="AK17" s="15">
        <v>22548</v>
      </c>
      <c r="AL17" s="15">
        <v>22501</v>
      </c>
    </row>
    <row r="18" spans="1:38" ht="14.15" customHeight="1">
      <c r="A18" s="17" t="s">
        <v>51</v>
      </c>
      <c r="B18" s="17" t="s">
        <v>23</v>
      </c>
      <c r="C18" s="17" t="s">
        <v>127</v>
      </c>
      <c r="D18" s="15">
        <v>444</v>
      </c>
      <c r="E18" s="15">
        <v>470</v>
      </c>
      <c r="F18" s="15">
        <v>481</v>
      </c>
      <c r="G18" s="15">
        <v>488</v>
      </c>
      <c r="H18" s="15">
        <v>480</v>
      </c>
      <c r="I18" s="15">
        <v>584</v>
      </c>
      <c r="J18" s="15">
        <v>601</v>
      </c>
      <c r="K18" s="15">
        <v>597</v>
      </c>
      <c r="L18" s="15">
        <v>599</v>
      </c>
      <c r="M18" s="15">
        <v>600</v>
      </c>
      <c r="N18" s="15">
        <v>602</v>
      </c>
      <c r="O18" s="15">
        <v>638</v>
      </c>
      <c r="P18" s="15">
        <v>652</v>
      </c>
      <c r="Q18" s="15">
        <v>643</v>
      </c>
      <c r="R18" s="15">
        <v>633</v>
      </c>
      <c r="S18" s="15">
        <v>631</v>
      </c>
      <c r="T18" s="15">
        <v>643</v>
      </c>
      <c r="U18" s="15">
        <v>671</v>
      </c>
      <c r="V18" s="15">
        <v>705</v>
      </c>
      <c r="W18" s="15">
        <v>735</v>
      </c>
      <c r="X18" s="15">
        <v>730</v>
      </c>
      <c r="Y18" s="15">
        <v>746</v>
      </c>
      <c r="Z18" s="15">
        <v>850</v>
      </c>
      <c r="AA18" s="15">
        <v>715</v>
      </c>
      <c r="AB18" s="15">
        <v>721</v>
      </c>
      <c r="AC18" s="15">
        <v>712</v>
      </c>
      <c r="AD18" s="15">
        <v>995</v>
      </c>
      <c r="AE18" s="15">
        <v>1008</v>
      </c>
      <c r="AF18" s="15">
        <v>1010</v>
      </c>
      <c r="AG18" s="15">
        <v>1019</v>
      </c>
      <c r="AH18" s="15">
        <v>1037</v>
      </c>
      <c r="AI18" s="15">
        <v>1052</v>
      </c>
      <c r="AJ18" s="15">
        <v>1031</v>
      </c>
      <c r="AK18" s="15">
        <v>1043</v>
      </c>
      <c r="AL18" s="15">
        <v>996</v>
      </c>
    </row>
    <row r="19" spans="1:38" ht="14.15" customHeight="1">
      <c r="A19" s="17" t="s">
        <v>46</v>
      </c>
      <c r="B19" s="17" t="s">
        <v>24</v>
      </c>
      <c r="C19" s="17" t="s">
        <v>127</v>
      </c>
      <c r="D19" s="15">
        <v>4684</v>
      </c>
      <c r="E19" s="15">
        <v>4834</v>
      </c>
      <c r="F19" s="15">
        <v>5091</v>
      </c>
      <c r="G19" s="15">
        <v>5348</v>
      </c>
      <c r="H19" s="15">
        <v>5669</v>
      </c>
      <c r="I19" s="15">
        <v>5749</v>
      </c>
      <c r="J19" s="15">
        <v>6290</v>
      </c>
      <c r="K19" s="15">
        <v>5881</v>
      </c>
      <c r="L19" s="15">
        <v>5673</v>
      </c>
      <c r="M19" s="15">
        <v>5503</v>
      </c>
      <c r="N19" s="15">
        <v>5908</v>
      </c>
      <c r="O19" s="15">
        <v>6083</v>
      </c>
      <c r="P19" s="15">
        <v>6318</v>
      </c>
      <c r="Q19" s="15">
        <v>6456</v>
      </c>
      <c r="R19" s="15">
        <v>6514</v>
      </c>
      <c r="S19" s="15">
        <v>6609</v>
      </c>
      <c r="T19" s="15">
        <v>7080</v>
      </c>
      <c r="U19" s="15">
        <v>8379</v>
      </c>
      <c r="V19" s="15">
        <v>9092</v>
      </c>
      <c r="W19" s="15">
        <v>9499</v>
      </c>
      <c r="X19" s="15">
        <v>10116</v>
      </c>
      <c r="Y19" s="15">
        <v>10394</v>
      </c>
      <c r="Z19" s="15">
        <v>10740</v>
      </c>
      <c r="AA19" s="15">
        <v>11211</v>
      </c>
      <c r="AB19" s="15">
        <v>11604</v>
      </c>
      <c r="AC19" s="15">
        <v>11395</v>
      </c>
      <c r="AD19" s="15">
        <v>11695</v>
      </c>
      <c r="AE19" s="15">
        <v>12404</v>
      </c>
      <c r="AF19" s="15">
        <v>12020</v>
      </c>
      <c r="AG19" s="15">
        <v>12558</v>
      </c>
      <c r="AH19" s="15">
        <v>13021</v>
      </c>
      <c r="AI19" s="15">
        <v>14463</v>
      </c>
      <c r="AJ19" s="15">
        <v>13890</v>
      </c>
      <c r="AK19" s="15">
        <v>13841</v>
      </c>
      <c r="AL19" s="15">
        <v>13590</v>
      </c>
    </row>
    <row r="20" spans="1:38" ht="14.15" customHeight="1">
      <c r="A20" s="51" t="s">
        <v>47</v>
      </c>
      <c r="B20" s="51" t="s">
        <v>22</v>
      </c>
      <c r="C20" s="51" t="s">
        <v>127</v>
      </c>
      <c r="D20" s="15">
        <v>2751</v>
      </c>
      <c r="E20" s="15">
        <v>2988</v>
      </c>
      <c r="F20" s="15">
        <v>3187</v>
      </c>
      <c r="G20" s="15">
        <v>3339</v>
      </c>
      <c r="H20" s="15">
        <v>3555</v>
      </c>
      <c r="I20" s="15">
        <v>3761</v>
      </c>
      <c r="J20" s="15">
        <v>3962</v>
      </c>
      <c r="K20" s="15">
        <v>4028</v>
      </c>
      <c r="L20" s="15">
        <v>4062</v>
      </c>
      <c r="M20" s="15">
        <v>4189</v>
      </c>
      <c r="N20" s="15">
        <v>4297</v>
      </c>
      <c r="O20" s="15">
        <v>4407</v>
      </c>
      <c r="P20" s="15">
        <v>4517</v>
      </c>
      <c r="Q20" s="15">
        <v>4684</v>
      </c>
      <c r="R20" s="15">
        <v>4924</v>
      </c>
      <c r="S20" s="15">
        <v>5178</v>
      </c>
      <c r="T20" s="15">
        <v>5744</v>
      </c>
      <c r="U20" s="15">
        <v>6199</v>
      </c>
      <c r="V20" s="15">
        <v>6797</v>
      </c>
      <c r="W20" s="15">
        <v>7356</v>
      </c>
      <c r="X20" s="15">
        <v>7699</v>
      </c>
      <c r="Y20" s="15">
        <v>8061</v>
      </c>
      <c r="Z20" s="15">
        <v>8499</v>
      </c>
      <c r="AA20" s="15">
        <v>8862</v>
      </c>
      <c r="AB20" s="15">
        <v>9253</v>
      </c>
      <c r="AC20" s="15">
        <v>9609</v>
      </c>
      <c r="AD20" s="15">
        <v>9894</v>
      </c>
      <c r="AE20" s="15">
        <v>10262</v>
      </c>
      <c r="AF20" s="15">
        <v>10437</v>
      </c>
      <c r="AG20" s="15">
        <v>10828</v>
      </c>
      <c r="AH20" s="15">
        <v>11260</v>
      </c>
      <c r="AI20" s="15">
        <v>11754</v>
      </c>
      <c r="AJ20" s="15">
        <v>11857</v>
      </c>
      <c r="AK20" s="15">
        <v>12165</v>
      </c>
      <c r="AL20" s="15">
        <v>11758</v>
      </c>
    </row>
    <row r="21" spans="1:38" ht="14.15" customHeight="1">
      <c r="A21" s="17" t="s">
        <v>48</v>
      </c>
      <c r="B21" s="17" t="s">
        <v>42</v>
      </c>
      <c r="C21" s="17" t="s">
        <v>127</v>
      </c>
      <c r="D21" s="15">
        <v>35</v>
      </c>
      <c r="E21" s="15">
        <v>37</v>
      </c>
      <c r="F21" s="15">
        <v>66</v>
      </c>
      <c r="G21" s="15">
        <v>48</v>
      </c>
      <c r="H21" s="15">
        <v>59</v>
      </c>
      <c r="I21" s="15">
        <v>47</v>
      </c>
      <c r="J21" s="15">
        <v>67</v>
      </c>
      <c r="K21" s="15">
        <v>49</v>
      </c>
      <c r="L21" s="15">
        <v>61</v>
      </c>
      <c r="M21" s="15">
        <v>64</v>
      </c>
      <c r="N21" s="15">
        <v>64</v>
      </c>
      <c r="O21" s="15">
        <v>68</v>
      </c>
      <c r="P21" s="15">
        <v>120</v>
      </c>
      <c r="Q21" s="15">
        <v>156</v>
      </c>
      <c r="R21" s="15">
        <v>169</v>
      </c>
      <c r="S21" s="15">
        <v>190</v>
      </c>
      <c r="T21" s="15">
        <v>257</v>
      </c>
      <c r="U21" s="15">
        <v>612</v>
      </c>
      <c r="V21" s="15">
        <v>1106</v>
      </c>
      <c r="W21" s="15">
        <v>1283</v>
      </c>
      <c r="X21" s="15">
        <v>802</v>
      </c>
      <c r="Y21" s="15">
        <v>1380</v>
      </c>
      <c r="Z21" s="15">
        <v>1885</v>
      </c>
      <c r="AA21" s="15">
        <v>2004</v>
      </c>
      <c r="AB21" s="15">
        <v>2013</v>
      </c>
      <c r="AC21" s="15">
        <v>1009</v>
      </c>
      <c r="AD21" s="15">
        <v>1209</v>
      </c>
      <c r="AE21" s="15">
        <v>1780</v>
      </c>
      <c r="AF21" s="15">
        <v>1588</v>
      </c>
      <c r="AG21" s="15">
        <v>1648</v>
      </c>
      <c r="AH21" s="15">
        <v>2211</v>
      </c>
      <c r="AI21" s="15">
        <v>2845</v>
      </c>
      <c r="AJ21" s="15">
        <v>3184</v>
      </c>
      <c r="AK21" s="15">
        <v>3794</v>
      </c>
      <c r="AL21" s="15">
        <v>4298</v>
      </c>
    </row>
    <row r="22" spans="1:38" ht="14.15" customHeight="1" thickBot="1">
      <c r="A22" s="80" t="s">
        <v>49</v>
      </c>
      <c r="B22" s="80" t="s">
        <v>41</v>
      </c>
      <c r="C22" s="80" t="s">
        <v>127</v>
      </c>
      <c r="D22" s="83">
        <v>0</v>
      </c>
      <c r="E22" s="83">
        <v>0</v>
      </c>
      <c r="F22" s="83">
        <v>0</v>
      </c>
      <c r="G22" s="83">
        <v>0</v>
      </c>
      <c r="H22" s="83">
        <v>0</v>
      </c>
      <c r="I22" s="83">
        <v>64</v>
      </c>
      <c r="J22" s="83">
        <v>156</v>
      </c>
      <c r="K22" s="83">
        <v>187</v>
      </c>
      <c r="L22" s="83">
        <v>189</v>
      </c>
      <c r="M22" s="83">
        <v>176</v>
      </c>
      <c r="N22" s="83">
        <v>151</v>
      </c>
      <c r="O22" s="83">
        <v>141</v>
      </c>
      <c r="P22" s="83">
        <v>169</v>
      </c>
      <c r="Q22" s="83">
        <v>248</v>
      </c>
      <c r="R22" s="83">
        <v>282</v>
      </c>
      <c r="S22" s="83">
        <v>279</v>
      </c>
      <c r="T22" s="83">
        <v>241</v>
      </c>
      <c r="U22" s="83">
        <v>224</v>
      </c>
      <c r="V22" s="83">
        <v>637</v>
      </c>
      <c r="W22" s="83">
        <v>1403</v>
      </c>
      <c r="X22" s="83">
        <v>1301</v>
      </c>
      <c r="Y22" s="83">
        <v>1661</v>
      </c>
      <c r="Z22" s="83">
        <v>2088</v>
      </c>
      <c r="AA22" s="83">
        <v>2459</v>
      </c>
      <c r="AB22" s="83">
        <v>2305</v>
      </c>
      <c r="AC22" s="83">
        <v>2084</v>
      </c>
      <c r="AD22" s="83">
        <v>2211</v>
      </c>
      <c r="AE22" s="83">
        <v>2286</v>
      </c>
      <c r="AF22" s="83">
        <v>2190</v>
      </c>
      <c r="AG22" s="83">
        <v>2476</v>
      </c>
      <c r="AH22" s="83">
        <v>2387</v>
      </c>
      <c r="AI22" s="83">
        <v>2587</v>
      </c>
      <c r="AJ22" s="83">
        <v>3211</v>
      </c>
      <c r="AK22" s="83">
        <v>3396</v>
      </c>
      <c r="AL22" s="83">
        <v>5151</v>
      </c>
    </row>
    <row r="23" spans="1:38" ht="16" customHeight="1" thickBot="1">
      <c r="A23" s="137" t="s">
        <v>20</v>
      </c>
      <c r="B23" s="114" t="s">
        <v>228</v>
      </c>
      <c r="C23" s="114" t="s">
        <v>127</v>
      </c>
      <c r="D23" s="101">
        <v>29520</v>
      </c>
      <c r="E23" s="101">
        <v>29835</v>
      </c>
      <c r="F23" s="101">
        <v>30126</v>
      </c>
      <c r="G23" s="101">
        <v>30168</v>
      </c>
      <c r="H23" s="101">
        <v>30432</v>
      </c>
      <c r="I23" s="101">
        <v>30490</v>
      </c>
      <c r="J23" s="101">
        <v>31266</v>
      </c>
      <c r="K23" s="101">
        <v>30646</v>
      </c>
      <c r="L23" s="101">
        <v>30247</v>
      </c>
      <c r="M23" s="101">
        <v>29948</v>
      </c>
      <c r="N23" s="101">
        <v>30266</v>
      </c>
      <c r="O23" s="101">
        <v>30369</v>
      </c>
      <c r="P23" s="101">
        <v>30920</v>
      </c>
      <c r="Q23" s="101">
        <v>31271</v>
      </c>
      <c r="R23" s="101">
        <v>31503</v>
      </c>
      <c r="S23" s="101">
        <v>31977</v>
      </c>
      <c r="T23" s="101">
        <v>33479</v>
      </c>
      <c r="U23" s="101">
        <v>35733</v>
      </c>
      <c r="V23" s="101">
        <v>38277</v>
      </c>
      <c r="W23" s="101">
        <v>40486</v>
      </c>
      <c r="X23" s="101">
        <v>40932</v>
      </c>
      <c r="Y23" s="101">
        <v>42404</v>
      </c>
      <c r="Z23" s="101">
        <v>44187</v>
      </c>
      <c r="AA23" s="101">
        <v>45792</v>
      </c>
      <c r="AB23" s="101">
        <v>46367</v>
      </c>
      <c r="AC23" s="101">
        <v>45512</v>
      </c>
      <c r="AD23" s="101">
        <v>47058</v>
      </c>
      <c r="AE23" s="101">
        <v>49021</v>
      </c>
      <c r="AF23" s="101">
        <v>48668</v>
      </c>
      <c r="AG23" s="101">
        <v>50165</v>
      </c>
      <c r="AH23" s="101">
        <v>51705</v>
      </c>
      <c r="AI23" s="101">
        <v>54699</v>
      </c>
      <c r="AJ23" s="101">
        <v>55391</v>
      </c>
      <c r="AK23" s="101">
        <v>56786</v>
      </c>
      <c r="AL23" s="101">
        <v>58293</v>
      </c>
    </row>
    <row r="24" spans="1:38">
      <c r="AC24" s="4"/>
      <c r="AD24" s="4"/>
      <c r="AE24" s="4"/>
      <c r="AF24" s="4"/>
      <c r="AG24" s="4"/>
      <c r="AH24" s="4"/>
    </row>
    <row r="25" spans="1:38">
      <c r="AC25" s="4"/>
      <c r="AD25" s="4"/>
      <c r="AE25" s="4"/>
      <c r="AF25" s="4"/>
      <c r="AG25" s="4"/>
      <c r="AH25" s="4"/>
    </row>
    <row r="26" spans="1:38" ht="15.5">
      <c r="A26" s="57" t="s">
        <v>202</v>
      </c>
      <c r="B26" s="58"/>
      <c r="C26" s="58"/>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row>
    <row r="27" spans="1:38" ht="18.75" customHeight="1">
      <c r="A27" s="24" t="s">
        <v>0</v>
      </c>
      <c r="B27" s="24" t="s">
        <v>50</v>
      </c>
      <c r="C27" s="24" t="s">
        <v>129</v>
      </c>
      <c r="D27" s="24">
        <v>1990</v>
      </c>
      <c r="E27" s="24">
        <v>1991</v>
      </c>
      <c r="F27" s="24">
        <v>1992</v>
      </c>
      <c r="G27" s="24">
        <v>1993</v>
      </c>
      <c r="H27" s="24">
        <v>1994</v>
      </c>
      <c r="I27" s="24">
        <v>1995</v>
      </c>
      <c r="J27" s="24">
        <v>1996</v>
      </c>
      <c r="K27" s="24">
        <v>1997</v>
      </c>
      <c r="L27" s="24">
        <v>1998</v>
      </c>
      <c r="M27" s="24">
        <v>1999</v>
      </c>
      <c r="N27" s="24">
        <v>2000</v>
      </c>
      <c r="O27" s="24">
        <v>2001</v>
      </c>
      <c r="P27" s="24">
        <v>2002</v>
      </c>
      <c r="Q27" s="24">
        <v>2003</v>
      </c>
      <c r="R27" s="24">
        <v>2004</v>
      </c>
      <c r="S27" s="24">
        <v>2005</v>
      </c>
      <c r="T27" s="24">
        <v>2006</v>
      </c>
      <c r="U27" s="24">
        <v>2007</v>
      </c>
      <c r="V27" s="24">
        <v>2008</v>
      </c>
      <c r="W27" s="24">
        <v>2009</v>
      </c>
      <c r="X27" s="24">
        <v>2010</v>
      </c>
      <c r="Y27" s="24">
        <v>2011</v>
      </c>
      <c r="Z27" s="24">
        <v>2012</v>
      </c>
      <c r="AA27" s="24">
        <v>2013</v>
      </c>
      <c r="AB27" s="24">
        <v>2014</v>
      </c>
      <c r="AC27" s="24">
        <v>2015</v>
      </c>
      <c r="AD27" s="24">
        <v>2016</v>
      </c>
      <c r="AE27" s="24">
        <v>2017</v>
      </c>
      <c r="AF27" s="24">
        <v>2018</v>
      </c>
      <c r="AG27" s="24">
        <v>2019</v>
      </c>
      <c r="AH27" s="24">
        <v>2020</v>
      </c>
      <c r="AI27" s="24">
        <v>2021</v>
      </c>
      <c r="AJ27" s="24">
        <v>2022</v>
      </c>
      <c r="AK27" s="24">
        <v>2023</v>
      </c>
      <c r="AL27" s="24">
        <v>2024</v>
      </c>
    </row>
    <row r="28" spans="1:38" ht="14.15" customHeight="1">
      <c r="A28" s="17" t="s">
        <v>45</v>
      </c>
      <c r="B28" s="17" t="s">
        <v>21</v>
      </c>
      <c r="C28" s="17" t="s">
        <v>127</v>
      </c>
      <c r="D28" s="15">
        <v>12599</v>
      </c>
      <c r="E28" s="15">
        <v>12556</v>
      </c>
      <c r="F28" s="15">
        <v>12468</v>
      </c>
      <c r="G28" s="15">
        <v>12292</v>
      </c>
      <c r="H28" s="15">
        <v>12187</v>
      </c>
      <c r="I28" s="15">
        <v>12040</v>
      </c>
      <c r="J28" s="15">
        <v>12058</v>
      </c>
      <c r="K28" s="15">
        <v>11952</v>
      </c>
      <c r="L28" s="15">
        <v>11856</v>
      </c>
      <c r="M28" s="15">
        <v>11767</v>
      </c>
      <c r="N28" s="15">
        <v>11749</v>
      </c>
      <c r="O28" s="15">
        <v>11727</v>
      </c>
      <c r="P28" s="15">
        <v>11896</v>
      </c>
      <c r="Q28" s="15">
        <v>11933</v>
      </c>
      <c r="R28" s="15">
        <v>11960</v>
      </c>
      <c r="S28" s="15">
        <v>12139</v>
      </c>
      <c r="T28" s="15">
        <v>12559</v>
      </c>
      <c r="U28" s="15">
        <v>12758</v>
      </c>
      <c r="V28" s="15">
        <v>13065</v>
      </c>
      <c r="W28" s="15">
        <v>13362</v>
      </c>
      <c r="X28" s="15">
        <v>13585</v>
      </c>
      <c r="Y28" s="15">
        <v>13661</v>
      </c>
      <c r="Z28" s="15">
        <v>13755</v>
      </c>
      <c r="AA28" s="15">
        <v>14210</v>
      </c>
      <c r="AB28" s="15">
        <v>14292</v>
      </c>
      <c r="AC28" s="15">
        <v>14561</v>
      </c>
      <c r="AD28" s="15">
        <v>14920</v>
      </c>
      <c r="AE28" s="15">
        <v>15189</v>
      </c>
      <c r="AF28" s="15">
        <v>15389</v>
      </c>
      <c r="AG28" s="15">
        <v>15641</v>
      </c>
      <c r="AH28" s="15">
        <v>15845</v>
      </c>
      <c r="AI28" s="15">
        <v>16066</v>
      </c>
      <c r="AJ28" s="15">
        <v>16330</v>
      </c>
      <c r="AK28" s="15">
        <v>16646</v>
      </c>
      <c r="AL28" s="15">
        <v>16666</v>
      </c>
    </row>
    <row r="29" spans="1:38" ht="14.15" customHeight="1">
      <c r="A29" s="17" t="s">
        <v>51</v>
      </c>
      <c r="B29" s="17" t="s">
        <v>23</v>
      </c>
      <c r="C29" s="17" t="s">
        <v>127</v>
      </c>
      <c r="D29" s="15">
        <v>241</v>
      </c>
      <c r="E29" s="15">
        <v>259</v>
      </c>
      <c r="F29" s="15">
        <v>268</v>
      </c>
      <c r="G29" s="15">
        <v>276</v>
      </c>
      <c r="H29" s="15">
        <v>273</v>
      </c>
      <c r="I29" s="15">
        <v>356</v>
      </c>
      <c r="J29" s="15">
        <v>373</v>
      </c>
      <c r="K29" s="15">
        <v>374</v>
      </c>
      <c r="L29" s="15">
        <v>380</v>
      </c>
      <c r="M29" s="15">
        <v>386</v>
      </c>
      <c r="N29" s="15">
        <v>393</v>
      </c>
      <c r="O29" s="15">
        <v>426</v>
      </c>
      <c r="P29" s="15">
        <v>440</v>
      </c>
      <c r="Q29" s="15">
        <v>438</v>
      </c>
      <c r="R29" s="15">
        <v>435</v>
      </c>
      <c r="S29" s="15">
        <v>436</v>
      </c>
      <c r="T29" s="15">
        <v>449</v>
      </c>
      <c r="U29" s="15">
        <v>476</v>
      </c>
      <c r="V29" s="15">
        <v>508</v>
      </c>
      <c r="W29" s="15">
        <v>537</v>
      </c>
      <c r="X29" s="15">
        <v>538</v>
      </c>
      <c r="Y29" s="15">
        <v>558</v>
      </c>
      <c r="Z29" s="15">
        <v>648</v>
      </c>
      <c r="AA29" s="15">
        <v>543</v>
      </c>
      <c r="AB29" s="15">
        <v>553</v>
      </c>
      <c r="AC29" s="15">
        <v>549</v>
      </c>
      <c r="AD29" s="15">
        <v>758</v>
      </c>
      <c r="AE29" s="15">
        <v>773</v>
      </c>
      <c r="AF29" s="15">
        <v>777</v>
      </c>
      <c r="AG29" s="15">
        <v>788</v>
      </c>
      <c r="AH29" s="15">
        <v>807</v>
      </c>
      <c r="AI29" s="15">
        <v>818</v>
      </c>
      <c r="AJ29" s="15">
        <v>806</v>
      </c>
      <c r="AK29" s="15">
        <v>817</v>
      </c>
      <c r="AL29" s="15">
        <v>784</v>
      </c>
    </row>
    <row r="30" spans="1:38" ht="14.15" customHeight="1">
      <c r="A30" s="17" t="s">
        <v>46</v>
      </c>
      <c r="B30" s="17" t="s">
        <v>24</v>
      </c>
      <c r="C30" s="17" t="s">
        <v>127</v>
      </c>
      <c r="D30" s="15">
        <v>2830</v>
      </c>
      <c r="E30" s="15">
        <v>2947</v>
      </c>
      <c r="F30" s="15">
        <v>3111</v>
      </c>
      <c r="G30" s="15">
        <v>3279</v>
      </c>
      <c r="H30" s="15">
        <v>3579</v>
      </c>
      <c r="I30" s="15">
        <v>3765</v>
      </c>
      <c r="J30" s="15">
        <v>4234</v>
      </c>
      <c r="K30" s="15">
        <v>3931</v>
      </c>
      <c r="L30" s="15">
        <v>3830</v>
      </c>
      <c r="M30" s="15">
        <v>3740</v>
      </c>
      <c r="N30" s="15">
        <v>4139</v>
      </c>
      <c r="O30" s="15">
        <v>4246</v>
      </c>
      <c r="P30" s="15">
        <v>4332</v>
      </c>
      <c r="Q30" s="15">
        <v>4368</v>
      </c>
      <c r="R30" s="15">
        <v>4401</v>
      </c>
      <c r="S30" s="15">
        <v>4469</v>
      </c>
      <c r="T30" s="15">
        <v>4796</v>
      </c>
      <c r="U30" s="15">
        <v>5586</v>
      </c>
      <c r="V30" s="15">
        <v>5851</v>
      </c>
      <c r="W30" s="15">
        <v>6214</v>
      </c>
      <c r="X30" s="15">
        <v>6874</v>
      </c>
      <c r="Y30" s="15">
        <v>7150</v>
      </c>
      <c r="Z30" s="15">
        <v>7391</v>
      </c>
      <c r="AA30" s="15">
        <v>7726</v>
      </c>
      <c r="AB30" s="15">
        <v>7979</v>
      </c>
      <c r="AC30" s="15">
        <v>8178</v>
      </c>
      <c r="AD30" s="15">
        <v>8441</v>
      </c>
      <c r="AE30" s="15">
        <v>9011</v>
      </c>
      <c r="AF30" s="15">
        <v>8838</v>
      </c>
      <c r="AG30" s="15">
        <v>9298</v>
      </c>
      <c r="AH30" s="15">
        <v>9690</v>
      </c>
      <c r="AI30" s="15">
        <v>10485</v>
      </c>
      <c r="AJ30" s="15">
        <v>10022</v>
      </c>
      <c r="AK30" s="15">
        <v>9958</v>
      </c>
      <c r="AL30" s="15">
        <v>9766</v>
      </c>
    </row>
    <row r="31" spans="1:38" ht="14.15" customHeight="1">
      <c r="A31" s="51" t="s">
        <v>47</v>
      </c>
      <c r="B31" s="51" t="s">
        <v>22</v>
      </c>
      <c r="C31" s="51" t="s">
        <v>127</v>
      </c>
      <c r="D31" s="15">
        <v>1664</v>
      </c>
      <c r="E31" s="15">
        <v>1829</v>
      </c>
      <c r="F31" s="15">
        <v>1965</v>
      </c>
      <c r="G31" s="15">
        <v>2077</v>
      </c>
      <c r="H31" s="15">
        <v>2257</v>
      </c>
      <c r="I31" s="15">
        <v>2447</v>
      </c>
      <c r="J31" s="15">
        <v>2619</v>
      </c>
      <c r="K31" s="15">
        <v>2682</v>
      </c>
      <c r="L31" s="15">
        <v>2728</v>
      </c>
      <c r="M31" s="15">
        <v>2841</v>
      </c>
      <c r="N31" s="15">
        <v>2952</v>
      </c>
      <c r="O31" s="15">
        <v>3047</v>
      </c>
      <c r="P31" s="15">
        <v>3125</v>
      </c>
      <c r="Q31" s="15">
        <v>3244</v>
      </c>
      <c r="R31" s="15">
        <v>3431</v>
      </c>
      <c r="S31" s="15">
        <v>3635</v>
      </c>
      <c r="T31" s="15">
        <v>4086</v>
      </c>
      <c r="U31" s="15">
        <v>4440</v>
      </c>
      <c r="V31" s="15">
        <v>4900</v>
      </c>
      <c r="W31" s="15">
        <v>5354</v>
      </c>
      <c r="X31" s="15">
        <v>5656</v>
      </c>
      <c r="Y31" s="15">
        <v>5956</v>
      </c>
      <c r="Z31" s="15">
        <v>6318</v>
      </c>
      <c r="AA31" s="15">
        <v>6614</v>
      </c>
      <c r="AB31" s="15">
        <v>6972</v>
      </c>
      <c r="AC31" s="15">
        <v>7331</v>
      </c>
      <c r="AD31" s="15">
        <v>7583</v>
      </c>
      <c r="AE31" s="15">
        <v>7915</v>
      </c>
      <c r="AF31" s="15">
        <v>8095</v>
      </c>
      <c r="AG31" s="15">
        <v>8440</v>
      </c>
      <c r="AH31" s="15">
        <v>8822</v>
      </c>
      <c r="AI31" s="15">
        <v>9190</v>
      </c>
      <c r="AJ31" s="15">
        <v>9310</v>
      </c>
      <c r="AK31" s="15">
        <v>9578</v>
      </c>
      <c r="AL31" s="15">
        <v>9303</v>
      </c>
    </row>
    <row r="32" spans="1:38" ht="14.15" customHeight="1">
      <c r="A32" s="17" t="s">
        <v>48</v>
      </c>
      <c r="B32" s="17" t="s">
        <v>42</v>
      </c>
      <c r="C32" s="17" t="s">
        <v>127</v>
      </c>
      <c r="D32" s="15">
        <v>209</v>
      </c>
      <c r="E32" s="15">
        <v>205</v>
      </c>
      <c r="F32" s="15">
        <v>246</v>
      </c>
      <c r="G32" s="15">
        <v>240</v>
      </c>
      <c r="H32" s="15">
        <v>268</v>
      </c>
      <c r="I32" s="15">
        <v>278</v>
      </c>
      <c r="J32" s="15">
        <v>322</v>
      </c>
      <c r="K32" s="15">
        <v>328</v>
      </c>
      <c r="L32" s="15">
        <v>342</v>
      </c>
      <c r="M32" s="15">
        <v>376</v>
      </c>
      <c r="N32" s="15">
        <v>425</v>
      </c>
      <c r="O32" s="15">
        <v>447</v>
      </c>
      <c r="P32" s="15">
        <v>498</v>
      </c>
      <c r="Q32" s="15">
        <v>527</v>
      </c>
      <c r="R32" s="15">
        <v>576</v>
      </c>
      <c r="S32" s="15">
        <v>608</v>
      </c>
      <c r="T32" s="15">
        <v>713</v>
      </c>
      <c r="U32" s="15">
        <v>873</v>
      </c>
      <c r="V32" s="15">
        <v>1009</v>
      </c>
      <c r="W32" s="15">
        <v>1085</v>
      </c>
      <c r="X32" s="15">
        <v>1035</v>
      </c>
      <c r="Y32" s="15">
        <v>1254</v>
      </c>
      <c r="Z32" s="15">
        <v>1498</v>
      </c>
      <c r="AA32" s="15">
        <v>1664</v>
      </c>
      <c r="AB32" s="15">
        <v>1673</v>
      </c>
      <c r="AC32" s="15">
        <v>1384</v>
      </c>
      <c r="AD32" s="15">
        <v>1526</v>
      </c>
      <c r="AE32" s="15">
        <v>1879</v>
      </c>
      <c r="AF32" s="15">
        <v>1757</v>
      </c>
      <c r="AG32" s="15">
        <v>1846</v>
      </c>
      <c r="AH32" s="15">
        <v>2296</v>
      </c>
      <c r="AI32" s="15">
        <v>2675</v>
      </c>
      <c r="AJ32" s="15">
        <v>2828</v>
      </c>
      <c r="AK32" s="15">
        <v>3135</v>
      </c>
      <c r="AL32" s="15">
        <v>3495</v>
      </c>
    </row>
    <row r="33" spans="1:38" ht="13.5" customHeight="1" thickBot="1">
      <c r="A33" s="80" t="s">
        <v>49</v>
      </c>
      <c r="B33" s="80" t="s">
        <v>41</v>
      </c>
      <c r="C33" s="80" t="s">
        <v>127</v>
      </c>
      <c r="D33" s="83">
        <v>518</v>
      </c>
      <c r="E33" s="83">
        <v>579</v>
      </c>
      <c r="F33" s="83">
        <v>602</v>
      </c>
      <c r="G33" s="83">
        <v>607</v>
      </c>
      <c r="H33" s="83">
        <v>591</v>
      </c>
      <c r="I33" s="83">
        <v>677</v>
      </c>
      <c r="J33" s="83">
        <v>758</v>
      </c>
      <c r="K33" s="83">
        <v>770</v>
      </c>
      <c r="L33" s="83">
        <v>762</v>
      </c>
      <c r="M33" s="83">
        <v>792</v>
      </c>
      <c r="N33" s="83">
        <v>827</v>
      </c>
      <c r="O33" s="83">
        <v>829</v>
      </c>
      <c r="P33" s="83">
        <v>856</v>
      </c>
      <c r="Q33" s="83">
        <v>944</v>
      </c>
      <c r="R33" s="83">
        <v>1021</v>
      </c>
      <c r="S33" s="83">
        <v>1052</v>
      </c>
      <c r="T33" s="83">
        <v>1082</v>
      </c>
      <c r="U33" s="83">
        <v>1051</v>
      </c>
      <c r="V33" s="83">
        <v>1229</v>
      </c>
      <c r="W33" s="83">
        <v>1615</v>
      </c>
      <c r="X33" s="83">
        <v>1901</v>
      </c>
      <c r="Y33" s="83">
        <v>1848</v>
      </c>
      <c r="Z33" s="83">
        <v>2018</v>
      </c>
      <c r="AA33" s="83">
        <v>2305</v>
      </c>
      <c r="AB33" s="83">
        <v>2188</v>
      </c>
      <c r="AC33" s="83">
        <v>2585</v>
      </c>
      <c r="AD33" s="83">
        <v>2654</v>
      </c>
      <c r="AE33" s="83">
        <v>2677</v>
      </c>
      <c r="AF33" s="83">
        <v>2643</v>
      </c>
      <c r="AG33" s="83">
        <v>2978</v>
      </c>
      <c r="AH33" s="83">
        <v>3001</v>
      </c>
      <c r="AI33" s="83">
        <v>3224</v>
      </c>
      <c r="AJ33" s="83">
        <v>3475</v>
      </c>
      <c r="AK33" s="83">
        <v>3574</v>
      </c>
      <c r="AL33" s="83">
        <v>5004</v>
      </c>
    </row>
    <row r="34" spans="1:38" ht="16.25" customHeight="1" thickBot="1">
      <c r="A34" s="137" t="s">
        <v>20</v>
      </c>
      <c r="B34" s="115" t="s">
        <v>229</v>
      </c>
      <c r="C34" s="115" t="s">
        <v>127</v>
      </c>
      <c r="D34" s="101">
        <v>18061</v>
      </c>
      <c r="E34" s="101">
        <v>18375</v>
      </c>
      <c r="F34" s="101">
        <v>18659</v>
      </c>
      <c r="G34" s="101">
        <v>18771</v>
      </c>
      <c r="H34" s="101">
        <v>19156</v>
      </c>
      <c r="I34" s="101">
        <v>19562</v>
      </c>
      <c r="J34" s="101">
        <v>20362</v>
      </c>
      <c r="K34" s="101">
        <v>20037</v>
      </c>
      <c r="L34" s="101">
        <v>19898</v>
      </c>
      <c r="M34" s="101">
        <v>19901</v>
      </c>
      <c r="N34" s="101">
        <v>20485</v>
      </c>
      <c r="O34" s="101">
        <v>20723</v>
      </c>
      <c r="P34" s="101">
        <v>21147</v>
      </c>
      <c r="Q34" s="101">
        <v>21455</v>
      </c>
      <c r="R34" s="101">
        <v>21823</v>
      </c>
      <c r="S34" s="101">
        <v>22339</v>
      </c>
      <c r="T34" s="101">
        <v>23685</v>
      </c>
      <c r="U34" s="101">
        <v>25184</v>
      </c>
      <c r="V34" s="101">
        <v>26562</v>
      </c>
      <c r="W34" s="101">
        <v>28168</v>
      </c>
      <c r="X34" s="101">
        <v>29588</v>
      </c>
      <c r="Y34" s="101">
        <v>30426</v>
      </c>
      <c r="Z34" s="101">
        <v>31628</v>
      </c>
      <c r="AA34" s="101">
        <v>33062</v>
      </c>
      <c r="AB34" s="101">
        <v>33657</v>
      </c>
      <c r="AC34" s="101">
        <v>34588</v>
      </c>
      <c r="AD34" s="101">
        <v>35881</v>
      </c>
      <c r="AE34" s="101">
        <v>37443</v>
      </c>
      <c r="AF34" s="101">
        <v>37498</v>
      </c>
      <c r="AG34" s="101">
        <v>38991</v>
      </c>
      <c r="AH34" s="101">
        <v>40460</v>
      </c>
      <c r="AI34" s="101">
        <v>42459</v>
      </c>
      <c r="AJ34" s="101">
        <v>42769</v>
      </c>
      <c r="AK34" s="101">
        <v>43707</v>
      </c>
      <c r="AL34" s="101">
        <v>45018</v>
      </c>
    </row>
    <row r="35" spans="1:38">
      <c r="A35" s="44"/>
      <c r="AC35" s="4"/>
      <c r="AD35" s="4"/>
      <c r="AE35" s="4"/>
      <c r="AF35" s="4"/>
      <c r="AG35" s="4"/>
      <c r="AH35" s="4"/>
      <c r="AI35" s="4"/>
      <c r="AJ35" s="4"/>
      <c r="AK35" s="4"/>
      <c r="AL35" s="4"/>
    </row>
    <row r="36" spans="1:38">
      <c r="AC36" s="4"/>
      <c r="AD36" s="4"/>
      <c r="AE36" s="4"/>
      <c r="AF36" s="4"/>
      <c r="AG36" s="4"/>
      <c r="AH36" s="4"/>
    </row>
    <row r="37" spans="1:38" ht="15.5">
      <c r="A37" s="57" t="s">
        <v>203</v>
      </c>
      <c r="B37" s="58"/>
      <c r="C37" s="58"/>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row>
    <row r="38" spans="1:38" ht="18.75" customHeight="1">
      <c r="A38" s="24" t="s">
        <v>0</v>
      </c>
      <c r="B38" s="24" t="s">
        <v>50</v>
      </c>
      <c r="C38" s="24" t="s">
        <v>129</v>
      </c>
      <c r="D38" s="24">
        <v>1990</v>
      </c>
      <c r="E38" s="24">
        <v>1991</v>
      </c>
      <c r="F38" s="24">
        <v>1992</v>
      </c>
      <c r="G38" s="24">
        <v>1993</v>
      </c>
      <c r="H38" s="24">
        <v>1994</v>
      </c>
      <c r="I38" s="24">
        <v>1995</v>
      </c>
      <c r="J38" s="24">
        <v>1996</v>
      </c>
      <c r="K38" s="24">
        <v>1997</v>
      </c>
      <c r="L38" s="24">
        <v>1998</v>
      </c>
      <c r="M38" s="24">
        <v>1999</v>
      </c>
      <c r="N38" s="24">
        <v>2000</v>
      </c>
      <c r="O38" s="24">
        <v>2001</v>
      </c>
      <c r="P38" s="24">
        <v>2002</v>
      </c>
      <c r="Q38" s="24">
        <v>2003</v>
      </c>
      <c r="R38" s="24">
        <v>2004</v>
      </c>
      <c r="S38" s="24">
        <v>2005</v>
      </c>
      <c r="T38" s="24">
        <v>2006</v>
      </c>
      <c r="U38" s="24">
        <v>2007</v>
      </c>
      <c r="V38" s="24">
        <v>2008</v>
      </c>
      <c r="W38" s="24">
        <v>2009</v>
      </c>
      <c r="X38" s="24">
        <v>2010</v>
      </c>
      <c r="Y38" s="24">
        <v>2011</v>
      </c>
      <c r="Z38" s="24">
        <v>2012</v>
      </c>
      <c r="AA38" s="24">
        <v>2013</v>
      </c>
      <c r="AB38" s="24">
        <v>2014</v>
      </c>
      <c r="AC38" s="24">
        <v>2015</v>
      </c>
      <c r="AD38" s="24">
        <v>2016</v>
      </c>
      <c r="AE38" s="24">
        <v>2017</v>
      </c>
      <c r="AF38" s="24">
        <v>2018</v>
      </c>
      <c r="AG38" s="24">
        <v>2019</v>
      </c>
      <c r="AH38" s="24">
        <v>2020</v>
      </c>
      <c r="AI38" s="24">
        <v>2021</v>
      </c>
      <c r="AJ38" s="24">
        <v>2022</v>
      </c>
      <c r="AK38" s="24">
        <v>2023</v>
      </c>
      <c r="AL38" s="24">
        <v>2024</v>
      </c>
    </row>
    <row r="39" spans="1:38" ht="14.15" customHeight="1">
      <c r="A39" s="17" t="s">
        <v>45</v>
      </c>
      <c r="B39" s="17" t="s">
        <v>21</v>
      </c>
      <c r="C39" s="17" t="s">
        <v>127</v>
      </c>
      <c r="D39" s="15">
        <v>12599</v>
      </c>
      <c r="E39" s="15">
        <v>12556</v>
      </c>
      <c r="F39" s="15">
        <v>12468</v>
      </c>
      <c r="G39" s="15">
        <v>12292</v>
      </c>
      <c r="H39" s="15">
        <v>12187</v>
      </c>
      <c r="I39" s="15">
        <v>12040</v>
      </c>
      <c r="J39" s="15">
        <v>12058</v>
      </c>
      <c r="K39" s="15">
        <v>11952</v>
      </c>
      <c r="L39" s="15">
        <v>11856</v>
      </c>
      <c r="M39" s="15">
        <v>11767</v>
      </c>
      <c r="N39" s="15">
        <v>11749</v>
      </c>
      <c r="O39" s="15">
        <v>11727</v>
      </c>
      <c r="P39" s="15">
        <v>11896</v>
      </c>
      <c r="Q39" s="15">
        <v>11933</v>
      </c>
      <c r="R39" s="15">
        <v>11960</v>
      </c>
      <c r="S39" s="15">
        <v>12139</v>
      </c>
      <c r="T39" s="15">
        <v>12559</v>
      </c>
      <c r="U39" s="15">
        <v>12758</v>
      </c>
      <c r="V39" s="15">
        <v>13065</v>
      </c>
      <c r="W39" s="15">
        <v>13362</v>
      </c>
      <c r="X39" s="15">
        <v>13585</v>
      </c>
      <c r="Y39" s="15">
        <v>13661</v>
      </c>
      <c r="Z39" s="15">
        <v>13755</v>
      </c>
      <c r="AA39" s="15">
        <v>14210</v>
      </c>
      <c r="AB39" s="15">
        <v>14292</v>
      </c>
      <c r="AC39" s="15">
        <v>14561</v>
      </c>
      <c r="AD39" s="15">
        <v>14920</v>
      </c>
      <c r="AE39" s="15">
        <v>15189</v>
      </c>
      <c r="AF39" s="15">
        <v>15389</v>
      </c>
      <c r="AG39" s="15">
        <v>15641</v>
      </c>
      <c r="AH39" s="15">
        <v>15845</v>
      </c>
      <c r="AI39" s="15">
        <v>16066</v>
      </c>
      <c r="AJ39" s="15">
        <v>16330</v>
      </c>
      <c r="AK39" s="15">
        <v>16646</v>
      </c>
      <c r="AL39" s="15">
        <v>16666</v>
      </c>
    </row>
    <row r="40" spans="1:38" ht="14.15" customHeight="1">
      <c r="A40" s="17" t="s">
        <v>51</v>
      </c>
      <c r="B40" s="17" t="s">
        <v>23</v>
      </c>
      <c r="C40" s="17" t="s">
        <v>127</v>
      </c>
      <c r="D40" s="15">
        <v>241</v>
      </c>
      <c r="E40" s="15">
        <v>259</v>
      </c>
      <c r="F40" s="15">
        <v>268</v>
      </c>
      <c r="G40" s="15">
        <v>276</v>
      </c>
      <c r="H40" s="15">
        <v>273</v>
      </c>
      <c r="I40" s="15">
        <v>356</v>
      </c>
      <c r="J40" s="15">
        <v>373</v>
      </c>
      <c r="K40" s="15">
        <v>374</v>
      </c>
      <c r="L40" s="15">
        <v>380</v>
      </c>
      <c r="M40" s="15">
        <v>386</v>
      </c>
      <c r="N40" s="15">
        <v>393</v>
      </c>
      <c r="O40" s="15">
        <v>426</v>
      </c>
      <c r="P40" s="15">
        <v>440</v>
      </c>
      <c r="Q40" s="15">
        <v>438</v>
      </c>
      <c r="R40" s="15">
        <v>435</v>
      </c>
      <c r="S40" s="15">
        <v>436</v>
      </c>
      <c r="T40" s="15">
        <v>449</v>
      </c>
      <c r="U40" s="15">
        <v>476</v>
      </c>
      <c r="V40" s="15">
        <v>508</v>
      </c>
      <c r="W40" s="15">
        <v>537</v>
      </c>
      <c r="X40" s="15">
        <v>538</v>
      </c>
      <c r="Y40" s="15">
        <v>558</v>
      </c>
      <c r="Z40" s="15">
        <v>648</v>
      </c>
      <c r="AA40" s="15">
        <v>543</v>
      </c>
      <c r="AB40" s="15">
        <v>553</v>
      </c>
      <c r="AC40" s="15">
        <v>549</v>
      </c>
      <c r="AD40" s="15">
        <v>758</v>
      </c>
      <c r="AE40" s="15">
        <v>773</v>
      </c>
      <c r="AF40" s="15">
        <v>777</v>
      </c>
      <c r="AG40" s="15">
        <v>788</v>
      </c>
      <c r="AH40" s="15">
        <v>807</v>
      </c>
      <c r="AI40" s="15">
        <v>818</v>
      </c>
      <c r="AJ40" s="15">
        <v>806</v>
      </c>
      <c r="AK40" s="15">
        <v>817</v>
      </c>
      <c r="AL40" s="15">
        <v>784</v>
      </c>
    </row>
    <row r="41" spans="1:38" ht="14.15" customHeight="1">
      <c r="A41" s="17" t="s">
        <v>46</v>
      </c>
      <c r="B41" s="17" t="s">
        <v>24</v>
      </c>
      <c r="C41" s="17" t="s">
        <v>127</v>
      </c>
      <c r="D41" s="15">
        <v>2830</v>
      </c>
      <c r="E41" s="15">
        <v>2947</v>
      </c>
      <c r="F41" s="15">
        <v>3111</v>
      </c>
      <c r="G41" s="15">
        <v>3279</v>
      </c>
      <c r="H41" s="15">
        <v>3579</v>
      </c>
      <c r="I41" s="15">
        <v>3765</v>
      </c>
      <c r="J41" s="15">
        <v>4234</v>
      </c>
      <c r="K41" s="15">
        <v>3931</v>
      </c>
      <c r="L41" s="15">
        <v>3830</v>
      </c>
      <c r="M41" s="15">
        <v>3740</v>
      </c>
      <c r="N41" s="15">
        <v>4139</v>
      </c>
      <c r="O41" s="15">
        <v>4246</v>
      </c>
      <c r="P41" s="15">
        <v>4332</v>
      </c>
      <c r="Q41" s="15">
        <v>4368</v>
      </c>
      <c r="R41" s="15">
        <v>4401</v>
      </c>
      <c r="S41" s="15">
        <v>4469</v>
      </c>
      <c r="T41" s="15">
        <v>4796</v>
      </c>
      <c r="U41" s="15">
        <v>5586</v>
      </c>
      <c r="V41" s="15">
        <v>5851</v>
      </c>
      <c r="W41" s="15">
        <v>6214</v>
      </c>
      <c r="X41" s="15">
        <v>6874</v>
      </c>
      <c r="Y41" s="15">
        <v>7150</v>
      </c>
      <c r="Z41" s="15">
        <v>7391</v>
      </c>
      <c r="AA41" s="15">
        <v>7726</v>
      </c>
      <c r="AB41" s="15">
        <v>7979</v>
      </c>
      <c r="AC41" s="15">
        <v>8178</v>
      </c>
      <c r="AD41" s="15">
        <v>8441</v>
      </c>
      <c r="AE41" s="15">
        <v>9011</v>
      </c>
      <c r="AF41" s="15">
        <v>8838</v>
      </c>
      <c r="AG41" s="15">
        <v>9298</v>
      </c>
      <c r="AH41" s="15">
        <v>9690</v>
      </c>
      <c r="AI41" s="15">
        <v>10485</v>
      </c>
      <c r="AJ41" s="15">
        <v>10022</v>
      </c>
      <c r="AK41" s="15">
        <v>9958</v>
      </c>
      <c r="AL41" s="15">
        <v>9766</v>
      </c>
    </row>
    <row r="42" spans="1:38" ht="14.15" customHeight="1">
      <c r="A42" s="51" t="s">
        <v>47</v>
      </c>
      <c r="B42" s="51" t="s">
        <v>22</v>
      </c>
      <c r="C42" s="51" t="s">
        <v>127</v>
      </c>
      <c r="D42" s="15">
        <v>1664</v>
      </c>
      <c r="E42" s="15">
        <v>1829</v>
      </c>
      <c r="F42" s="15">
        <v>1965</v>
      </c>
      <c r="G42" s="15">
        <v>2077</v>
      </c>
      <c r="H42" s="15">
        <v>2257</v>
      </c>
      <c r="I42" s="15">
        <v>2447</v>
      </c>
      <c r="J42" s="15">
        <v>2619</v>
      </c>
      <c r="K42" s="15">
        <v>2682</v>
      </c>
      <c r="L42" s="15">
        <v>2728</v>
      </c>
      <c r="M42" s="15">
        <v>2841</v>
      </c>
      <c r="N42" s="15">
        <v>2952</v>
      </c>
      <c r="O42" s="15">
        <v>3047</v>
      </c>
      <c r="P42" s="15">
        <v>3125</v>
      </c>
      <c r="Q42" s="15">
        <v>3244</v>
      </c>
      <c r="R42" s="15">
        <v>3431</v>
      </c>
      <c r="S42" s="15">
        <v>3635</v>
      </c>
      <c r="T42" s="15">
        <v>4086</v>
      </c>
      <c r="U42" s="15">
        <v>4440</v>
      </c>
      <c r="V42" s="15">
        <v>4900</v>
      </c>
      <c r="W42" s="15">
        <v>5354</v>
      </c>
      <c r="X42" s="15">
        <v>5656</v>
      </c>
      <c r="Y42" s="15">
        <v>5956</v>
      </c>
      <c r="Z42" s="15">
        <v>6318</v>
      </c>
      <c r="AA42" s="15">
        <v>6614</v>
      </c>
      <c r="AB42" s="15">
        <v>6972</v>
      </c>
      <c r="AC42" s="15">
        <v>7331</v>
      </c>
      <c r="AD42" s="15">
        <v>7583</v>
      </c>
      <c r="AE42" s="15">
        <v>7915</v>
      </c>
      <c r="AF42" s="15">
        <v>8095</v>
      </c>
      <c r="AG42" s="15">
        <v>8440</v>
      </c>
      <c r="AH42" s="15">
        <v>8822</v>
      </c>
      <c r="AI42" s="15">
        <v>9190</v>
      </c>
      <c r="AJ42" s="15">
        <v>9310</v>
      </c>
      <c r="AK42" s="15">
        <v>9578</v>
      </c>
      <c r="AL42" s="15">
        <v>9303</v>
      </c>
    </row>
    <row r="43" spans="1:38" ht="14.15" customHeight="1">
      <c r="A43" s="17" t="s">
        <v>48</v>
      </c>
      <c r="B43" s="17" t="s">
        <v>42</v>
      </c>
      <c r="C43" s="17" t="s">
        <v>127</v>
      </c>
      <c r="D43" s="15">
        <v>21</v>
      </c>
      <c r="E43" s="15">
        <v>22</v>
      </c>
      <c r="F43" s="15">
        <v>38</v>
      </c>
      <c r="G43" s="15">
        <v>28</v>
      </c>
      <c r="H43" s="15">
        <v>38</v>
      </c>
      <c r="I43" s="15">
        <v>34</v>
      </c>
      <c r="J43" s="15">
        <v>50</v>
      </c>
      <c r="K43" s="15">
        <v>37</v>
      </c>
      <c r="L43" s="15">
        <v>45</v>
      </c>
      <c r="M43" s="15">
        <v>47</v>
      </c>
      <c r="N43" s="15">
        <v>49</v>
      </c>
      <c r="O43" s="15">
        <v>50</v>
      </c>
      <c r="P43" s="15">
        <v>81</v>
      </c>
      <c r="Q43" s="15">
        <v>98</v>
      </c>
      <c r="R43" s="15">
        <v>105</v>
      </c>
      <c r="S43" s="15">
        <v>117</v>
      </c>
      <c r="T43" s="15">
        <v>158</v>
      </c>
      <c r="U43" s="15">
        <v>332</v>
      </c>
      <c r="V43" s="15">
        <v>473</v>
      </c>
      <c r="W43" s="15">
        <v>555</v>
      </c>
      <c r="X43" s="15">
        <v>484</v>
      </c>
      <c r="Y43" s="15">
        <v>693</v>
      </c>
      <c r="Z43" s="15">
        <v>906</v>
      </c>
      <c r="AA43" s="15">
        <v>999</v>
      </c>
      <c r="AB43" s="15">
        <v>984</v>
      </c>
      <c r="AC43" s="15">
        <v>661</v>
      </c>
      <c r="AD43" s="15">
        <v>802</v>
      </c>
      <c r="AE43" s="15">
        <v>1158</v>
      </c>
      <c r="AF43" s="15">
        <v>1045</v>
      </c>
      <c r="AG43" s="15">
        <v>1126</v>
      </c>
      <c r="AH43" s="15">
        <v>1575</v>
      </c>
      <c r="AI43" s="15">
        <v>1984</v>
      </c>
      <c r="AJ43" s="15">
        <v>2156</v>
      </c>
      <c r="AK43" s="15">
        <v>2481</v>
      </c>
      <c r="AL43" s="15">
        <v>2839</v>
      </c>
    </row>
    <row r="44" spans="1:38" ht="14.15" customHeight="1" thickBot="1">
      <c r="A44" s="80" t="s">
        <v>49</v>
      </c>
      <c r="B44" s="80" t="s">
        <v>41</v>
      </c>
      <c r="C44" s="80" t="s">
        <v>127</v>
      </c>
      <c r="D44" s="83">
        <v>0</v>
      </c>
      <c r="E44" s="83">
        <v>0</v>
      </c>
      <c r="F44" s="83">
        <v>0</v>
      </c>
      <c r="G44" s="83">
        <v>0</v>
      </c>
      <c r="H44" s="83">
        <v>0</v>
      </c>
      <c r="I44" s="83">
        <v>46</v>
      </c>
      <c r="J44" s="83">
        <v>118</v>
      </c>
      <c r="K44" s="83">
        <v>140</v>
      </c>
      <c r="L44" s="83">
        <v>140</v>
      </c>
      <c r="M44" s="83">
        <v>126</v>
      </c>
      <c r="N44" s="83">
        <v>113</v>
      </c>
      <c r="O44" s="83">
        <v>102</v>
      </c>
      <c r="P44" s="83">
        <v>112</v>
      </c>
      <c r="Q44" s="83">
        <v>156</v>
      </c>
      <c r="R44" s="83">
        <v>175</v>
      </c>
      <c r="S44" s="83">
        <v>172</v>
      </c>
      <c r="T44" s="83">
        <v>148</v>
      </c>
      <c r="U44" s="83">
        <v>141</v>
      </c>
      <c r="V44" s="83">
        <v>292</v>
      </c>
      <c r="W44" s="83">
        <v>585</v>
      </c>
      <c r="X44" s="83">
        <v>772</v>
      </c>
      <c r="Y44" s="83">
        <v>809</v>
      </c>
      <c r="Z44" s="83">
        <v>977</v>
      </c>
      <c r="AA44" s="83">
        <v>1192</v>
      </c>
      <c r="AB44" s="83">
        <v>1102</v>
      </c>
      <c r="AC44" s="83">
        <v>1343</v>
      </c>
      <c r="AD44" s="83">
        <v>1423</v>
      </c>
      <c r="AE44" s="83">
        <v>1433</v>
      </c>
      <c r="AF44" s="83">
        <v>1389</v>
      </c>
      <c r="AG44" s="83">
        <v>1647</v>
      </c>
      <c r="AH44" s="83">
        <v>1692</v>
      </c>
      <c r="AI44" s="83">
        <v>1829</v>
      </c>
      <c r="AJ44" s="83">
        <v>2174</v>
      </c>
      <c r="AK44" s="83">
        <v>2221</v>
      </c>
      <c r="AL44" s="83">
        <v>3576</v>
      </c>
    </row>
    <row r="45" spans="1:38" ht="16.25" customHeight="1" thickBot="1">
      <c r="A45" s="137" t="s">
        <v>20</v>
      </c>
      <c r="B45" s="114" t="s">
        <v>228</v>
      </c>
      <c r="C45" s="114" t="s">
        <v>127</v>
      </c>
      <c r="D45" s="101">
        <v>17355</v>
      </c>
      <c r="E45" s="101">
        <v>17613</v>
      </c>
      <c r="F45" s="101">
        <v>17850</v>
      </c>
      <c r="G45" s="101">
        <v>17952</v>
      </c>
      <c r="H45" s="101">
        <v>18334</v>
      </c>
      <c r="I45" s="101">
        <v>18687</v>
      </c>
      <c r="J45" s="101">
        <v>19451</v>
      </c>
      <c r="K45" s="101">
        <v>19115</v>
      </c>
      <c r="L45" s="101">
        <v>18979</v>
      </c>
      <c r="M45" s="101">
        <v>18907</v>
      </c>
      <c r="N45" s="101">
        <v>19395</v>
      </c>
      <c r="O45" s="101">
        <v>19598</v>
      </c>
      <c r="P45" s="101">
        <v>19986</v>
      </c>
      <c r="Q45" s="101">
        <v>20237</v>
      </c>
      <c r="R45" s="101">
        <v>20506</v>
      </c>
      <c r="S45" s="101">
        <v>20969</v>
      </c>
      <c r="T45" s="101">
        <v>22196</v>
      </c>
      <c r="U45" s="101">
        <v>23733</v>
      </c>
      <c r="V45" s="101">
        <v>25089</v>
      </c>
      <c r="W45" s="101">
        <v>26607</v>
      </c>
      <c r="X45" s="101">
        <v>27909</v>
      </c>
      <c r="Y45" s="101">
        <v>28827</v>
      </c>
      <c r="Z45" s="101">
        <v>29995</v>
      </c>
      <c r="AA45" s="101">
        <v>31284</v>
      </c>
      <c r="AB45" s="101">
        <v>31883</v>
      </c>
      <c r="AC45" s="101">
        <v>32622</v>
      </c>
      <c r="AD45" s="101">
        <v>33926</v>
      </c>
      <c r="AE45" s="101">
        <v>35479</v>
      </c>
      <c r="AF45" s="101">
        <v>35533</v>
      </c>
      <c r="AG45" s="101">
        <v>36940</v>
      </c>
      <c r="AH45" s="101">
        <v>38430</v>
      </c>
      <c r="AI45" s="101">
        <v>40373</v>
      </c>
      <c r="AJ45" s="101">
        <v>40797</v>
      </c>
      <c r="AK45" s="101">
        <v>41700</v>
      </c>
      <c r="AL45" s="101">
        <v>42934</v>
      </c>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43" orientation="landscape" r:id="rId1"/>
  <headerFooter alignWithMargins="0">
    <oddFooter>&amp;R24.06.2024</oddFooter>
  </headerFooter>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4577" r:id="rId5" name="Button 1">
              <controlPr defaultSize="0" print="0" autoFill="0" autoPict="0" macro="[0]!Change_Unit2">
                <anchor moveWithCells="1" sizeWithCells="1">
                  <from>
                    <xdr:col>11</xdr:col>
                    <xdr:colOff>0</xdr:colOff>
                    <xdr:row>0</xdr:row>
                    <xdr:rowOff>101600</xdr:rowOff>
                  </from>
                  <to>
                    <xdr:col>13</xdr:col>
                    <xdr:colOff>190500</xdr:colOff>
                    <xdr:row>2</xdr:row>
                    <xdr:rowOff>165100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2"/>
  <dimension ref="B2:H36"/>
  <sheetViews>
    <sheetView workbookViewId="0">
      <selection activeCell="G12" sqref="G12"/>
    </sheetView>
  </sheetViews>
  <sheetFormatPr baseColWidth="10" defaultColWidth="11.54296875" defaultRowHeight="12.5"/>
  <cols>
    <col min="1" max="1" width="3.1796875" customWidth="1"/>
    <col min="2" max="2" width="13.81640625" customWidth="1"/>
    <col min="3" max="3" width="78.1796875" bestFit="1" customWidth="1"/>
    <col min="4" max="4" width="8.1796875" customWidth="1"/>
  </cols>
  <sheetData>
    <row r="2" spans="2:8">
      <c r="B2" s="94" t="s">
        <v>131</v>
      </c>
      <c r="C2" s="95" t="s">
        <v>132</v>
      </c>
      <c r="D2" s="94" t="s">
        <v>129</v>
      </c>
    </row>
    <row r="3" spans="2:8" s="2" customFormat="1" ht="18.75" customHeight="1">
      <c r="B3" s="28"/>
      <c r="C3" s="93" t="s">
        <v>119</v>
      </c>
      <c r="D3" s="27"/>
    </row>
    <row r="4" spans="2:8" s="2" customFormat="1" ht="18.75" customHeight="1">
      <c r="B4" t="s">
        <v>150</v>
      </c>
      <c r="C4" s="78" t="s">
        <v>217</v>
      </c>
      <c r="D4" s="26" t="s">
        <v>120</v>
      </c>
    </row>
    <row r="5" spans="2:8" s="2" customFormat="1" ht="18.649999999999999" customHeight="1">
      <c r="B5" t="s">
        <v>151</v>
      </c>
      <c r="C5" s="79" t="s">
        <v>121</v>
      </c>
      <c r="D5" s="27" t="s">
        <v>122</v>
      </c>
    </row>
    <row r="6" spans="2:8" s="2" customFormat="1" ht="18.649999999999999" customHeight="1">
      <c r="B6" s="20"/>
      <c r="C6" s="93" t="s">
        <v>152</v>
      </c>
      <c r="D6" s="27"/>
    </row>
    <row r="7" spans="2:8" s="2" customFormat="1" ht="18.75" customHeight="1">
      <c r="B7" t="s">
        <v>153</v>
      </c>
      <c r="C7" s="79" t="s">
        <v>174</v>
      </c>
      <c r="D7" s="27" t="s">
        <v>128</v>
      </c>
      <c r="H7"/>
    </row>
    <row r="8" spans="2:8" s="2" customFormat="1" ht="18.75" customHeight="1">
      <c r="B8" t="s">
        <v>154</v>
      </c>
      <c r="C8" s="79" t="s">
        <v>175</v>
      </c>
      <c r="D8" s="27" t="s">
        <v>123</v>
      </c>
      <c r="H8"/>
    </row>
    <row r="9" spans="2:8" s="2" customFormat="1" ht="18.75" customHeight="1">
      <c r="B9" t="s">
        <v>160</v>
      </c>
      <c r="C9" s="79" t="s">
        <v>170</v>
      </c>
      <c r="D9" s="27" t="s">
        <v>128</v>
      </c>
      <c r="H9"/>
    </row>
    <row r="10" spans="2:8" s="2" customFormat="1" ht="18.75" customHeight="1">
      <c r="B10" t="s">
        <v>172</v>
      </c>
      <c r="C10" s="79" t="s">
        <v>171</v>
      </c>
      <c r="D10" s="27" t="s">
        <v>123</v>
      </c>
      <c r="H10"/>
    </row>
    <row r="11" spans="2:8" s="2" customFormat="1" ht="18.75" customHeight="1">
      <c r="B11" s="28"/>
      <c r="C11" s="30" t="s">
        <v>173</v>
      </c>
      <c r="D11" s="27"/>
    </row>
    <row r="12" spans="2:8" s="2" customFormat="1" ht="18.75" customHeight="1">
      <c r="B12" t="s">
        <v>161</v>
      </c>
      <c r="C12" s="79" t="s">
        <v>178</v>
      </c>
      <c r="D12" s="27" t="s">
        <v>176</v>
      </c>
    </row>
    <row r="13" spans="2:8" s="2" customFormat="1" ht="18.75" customHeight="1">
      <c r="B13" t="s">
        <v>155</v>
      </c>
      <c r="C13" s="79" t="s">
        <v>179</v>
      </c>
      <c r="D13" s="27" t="s">
        <v>177</v>
      </c>
    </row>
    <row r="14" spans="2:8" s="2" customFormat="1" ht="18.75" customHeight="1">
      <c r="B14" s="29"/>
      <c r="C14" s="93" t="s">
        <v>44</v>
      </c>
      <c r="D14" s="27"/>
    </row>
    <row r="15" spans="2:8" s="2" customFormat="1" ht="18.75" customHeight="1">
      <c r="B15" t="s">
        <v>162</v>
      </c>
      <c r="C15" s="79" t="s">
        <v>180</v>
      </c>
      <c r="D15" s="27" t="s">
        <v>176</v>
      </c>
    </row>
    <row r="16" spans="2:8" s="2" customFormat="1" ht="18.75" customHeight="1">
      <c r="B16" t="s">
        <v>181</v>
      </c>
      <c r="C16" s="79" t="s">
        <v>182</v>
      </c>
      <c r="D16" s="27" t="s">
        <v>177</v>
      </c>
    </row>
    <row r="17" spans="2:4" s="2" customFormat="1" ht="18.75" customHeight="1">
      <c r="B17" t="s">
        <v>156</v>
      </c>
      <c r="C17" s="79" t="s">
        <v>125</v>
      </c>
      <c r="D17" s="27" t="s">
        <v>177</v>
      </c>
    </row>
    <row r="18" spans="2:4" s="2" customFormat="1" ht="18.75" customHeight="1">
      <c r="B18" t="s">
        <v>157</v>
      </c>
      <c r="C18" s="79" t="s">
        <v>126</v>
      </c>
      <c r="D18" s="27" t="s">
        <v>177</v>
      </c>
    </row>
    <row r="19" spans="2:4" s="2" customFormat="1" ht="18.75" customHeight="1">
      <c r="B19" t="s">
        <v>158</v>
      </c>
      <c r="C19" s="79" t="s">
        <v>238</v>
      </c>
      <c r="D19" s="27" t="s">
        <v>177</v>
      </c>
    </row>
    <row r="20" spans="2:4" s="2" customFormat="1" ht="18.75" customHeight="1">
      <c r="B20" s="28"/>
      <c r="C20" s="93" t="s">
        <v>183</v>
      </c>
      <c r="D20" s="27"/>
    </row>
    <row r="21" spans="2:4" s="2" customFormat="1" ht="18.75" customHeight="1">
      <c r="B21" t="s">
        <v>164</v>
      </c>
      <c r="C21" s="79" t="s">
        <v>186</v>
      </c>
      <c r="D21" s="27" t="s">
        <v>176</v>
      </c>
    </row>
    <row r="22" spans="2:4" s="2" customFormat="1" ht="18.75" customHeight="1">
      <c r="B22" t="s">
        <v>165</v>
      </c>
      <c r="C22" s="79" t="s">
        <v>187</v>
      </c>
      <c r="D22" s="27" t="s">
        <v>176</v>
      </c>
    </row>
    <row r="23" spans="2:4" s="2" customFormat="1" ht="18.75" customHeight="1">
      <c r="B23" t="s">
        <v>163</v>
      </c>
      <c r="C23" s="79" t="s">
        <v>188</v>
      </c>
      <c r="D23" s="27" t="s">
        <v>176</v>
      </c>
    </row>
    <row r="24" spans="2:4" s="2" customFormat="1" ht="18.75" customHeight="1">
      <c r="B24" t="s">
        <v>159</v>
      </c>
      <c r="C24" s="79" t="s">
        <v>189</v>
      </c>
      <c r="D24" s="27" t="s">
        <v>176</v>
      </c>
    </row>
    <row r="25" spans="2:4" s="2" customFormat="1" ht="18.75" customHeight="1">
      <c r="B25" s="28"/>
      <c r="C25" s="93" t="s">
        <v>184</v>
      </c>
      <c r="D25" s="27"/>
    </row>
    <row r="26" spans="2:4" s="2" customFormat="1" ht="18.75" customHeight="1">
      <c r="B26" t="s">
        <v>166</v>
      </c>
      <c r="C26" s="79" t="s">
        <v>190</v>
      </c>
      <c r="D26" s="27" t="s">
        <v>231</v>
      </c>
    </row>
    <row r="27" spans="2:4" s="2" customFormat="1" ht="18.75" customHeight="1">
      <c r="B27" t="s">
        <v>167</v>
      </c>
      <c r="C27" s="79" t="s">
        <v>191</v>
      </c>
      <c r="D27" s="27" t="s">
        <v>232</v>
      </c>
    </row>
    <row r="28" spans="2:4" s="2" customFormat="1" ht="18.75" customHeight="1">
      <c r="B28" s="28"/>
      <c r="C28" s="93" t="s">
        <v>185</v>
      </c>
      <c r="D28" s="27"/>
    </row>
    <row r="29" spans="2:4" s="2" customFormat="1" ht="18.75" customHeight="1">
      <c r="B29" t="s">
        <v>168</v>
      </c>
      <c r="C29" s="79" t="s">
        <v>222</v>
      </c>
      <c r="D29" s="27" t="s">
        <v>233</v>
      </c>
    </row>
    <row r="30" spans="2:4" s="2" customFormat="1" ht="18.75" customHeight="1">
      <c r="B30" s="28"/>
      <c r="C30" s="93" t="s">
        <v>192</v>
      </c>
      <c r="D30" s="27"/>
    </row>
    <row r="31" spans="2:4" ht="18.75" customHeight="1">
      <c r="B31" t="s">
        <v>169</v>
      </c>
      <c r="C31" s="79" t="s">
        <v>130</v>
      </c>
      <c r="D31" s="27"/>
    </row>
    <row r="32" spans="2:4" ht="18.75" customHeight="1">
      <c r="B32" t="s">
        <v>193</v>
      </c>
      <c r="C32" s="79" t="s">
        <v>210</v>
      </c>
      <c r="D32" s="27"/>
    </row>
    <row r="33" spans="2:4" ht="18.75" customHeight="1">
      <c r="B33" t="s">
        <v>194</v>
      </c>
      <c r="C33" s="79" t="s">
        <v>211</v>
      </c>
      <c r="D33" s="27"/>
    </row>
    <row r="36" spans="2:4" ht="13">
      <c r="B36" s="77" t="s">
        <v>216</v>
      </c>
    </row>
  </sheetData>
  <hyperlinks>
    <hyperlink ref="C4" location="'1'!A1" display="Anzahl Anlagen" xr:uid="{5779DDD4-3075-4DA4-B105-BB395B352C95}"/>
    <hyperlink ref="C5" location="'2'!A1" display="Installierte Feuerungsleistung" xr:uid="{1CEE2A4B-2513-49C3-BA3A-3EEEB4CA38A1}"/>
    <hyperlink ref="C7" location="'3.1'!A1" display="Holzumsatz, Volumen, effektiv" xr:uid="{335BE666-C9C5-460F-9C4A-850C4E8A4DDB}"/>
    <hyperlink ref="C8" location="'3.2'!A1" display="Holzumsatz, Masse, effektiv" xr:uid="{C2B5F13A-856F-48F1-843D-64B68631A5B8}"/>
    <hyperlink ref="C9" location="'3.3'!A1" display="Holzumsatz, Volumen, witterungsbereinigt" xr:uid="{145CED45-AE9B-4369-A172-128FDFA3380B}"/>
    <hyperlink ref="C10" location="'3.4'!A1" display="Holzumsatz, Masse, witterungsbereinigt" xr:uid="{A10F060F-D01D-4AE4-96CE-18EA247AED28}"/>
    <hyperlink ref="C12" location="'4.1'!A1" display="Bruttoenergieverbrauch Holz, effektiv" xr:uid="{037C53BC-0A33-4059-A06A-AAE8275D75A8}"/>
    <hyperlink ref="C13" location="'4.2'!Druckbereich" display="Bruttoenergieverbrauch Holz, witterungsbereinigt" xr:uid="{D8198D6C-41D6-4939-8D02-A74A94BCC9AE}"/>
    <hyperlink ref="C15" location="'5.1'!A1" display="Nutzenergie total, effektiv" xr:uid="{CCE539D2-F789-40FA-B63B-64C496EB5698}"/>
    <hyperlink ref="C16" location="'5.2'!A1" display="Nutzenergie thermisch, effektiv" xr:uid="{EBAD0922-6465-41ED-BC72-6DD7678E8C2F}"/>
    <hyperlink ref="C17" location="'5.3'!A1" display="Nutzenergie total, witterungsbereinigt" xr:uid="{08B6A5EB-5057-44D7-A144-AD8C45942CD0}"/>
    <hyperlink ref="C18" location="'5.4'!A1" display="Nutzenergie thermisch, witterungsbereinigt" xr:uid="{560B27CF-857A-4AA7-BAC6-2DB11EFA7335}"/>
    <hyperlink ref="C19" location="'5.5'!A1" display="Nutzenergie elektrisch (Produktion), witterungsbereinigt / effektiv" xr:uid="{7B7B2B07-7C3B-4302-89E2-7B5956347D5C}"/>
    <hyperlink ref="C21" location="'6.1'!A1" display="Bruttoenergieverbrauch Holz im Erhebungsjahr, effektiv (nach Verbrauchergruppe)" xr:uid="{7EBD73C5-9C91-491F-A78E-88D154660F41}"/>
    <hyperlink ref="C22" location="'6.2'!A1" display="Umwandlungsverluste und Nutzenergie im Erhebungsjahr, effektiv (nach Verbrauchergruppe)" xr:uid="{00B38254-4400-4241-8569-437A9756664C}"/>
    <hyperlink ref="C23" location="'6.3'!A1" display="Bruttoenergieverbrauch Holz und Nutzenergie, effektiv (nach Verbrauchergruppe)" xr:uid="{2869294D-1B6E-483D-AB3E-0B24C37939AE}"/>
    <hyperlink ref="C24" location="'6.4'!A1" display="Bruttoenergieverbrauch Holz und Nutzenergie, witterungsbereinigt (nach Verbrauchergruppe)" xr:uid="{05B655E8-6189-4FC0-A0BF-82EE93F65EA3}"/>
    <hyperlink ref="C26" location="'7.1'!A1" display="Automatische Feuerungen, Anzahl und installierte Leistung (nach Kanton)" xr:uid="{A04D5AC9-CC4B-43BB-A7D0-5AED4A94FD25}"/>
    <hyperlink ref="C27" location="'7.2'!A1" display="Automatische Feuerungen, Holzumsatz und Bruttoenergieverbrauch Holz, witterungsbereinigt (nach Kanton)" xr:uid="{E852AB4A-18BD-44E0-8934-65561FB168C4}"/>
    <hyperlink ref="C29" location="'8.1'!A1" display="Holzumsatz und Bruttoenergieverbauch, effektiv und witterungsbereinigt (nach Sortiment)" xr:uid="{518306CC-9B16-4854-9052-A18A940031DC}"/>
    <hyperlink ref="C31" location="'9.1'!A1" display="Witterungskorrekurfaktoren" xr:uid="{2304631A-42C2-4C96-AB6F-7C103D7FF84B}"/>
    <hyperlink ref="C32" location="'9.2'!A1" display="Leerwohnungsbestand" xr:uid="{A434202E-EF80-4A06-8CDF-25CAD64B7657}"/>
    <hyperlink ref="C33" location="'9.3'!A1" display="Betriebsgrad" xr:uid="{1800715C-D5C4-41C8-B479-726D29305DCA}"/>
  </hyperlinks>
  <pageMargins left="0.7" right="0.7" top="0.78740157499999996" bottom="0.78740157499999996" header="0.3" footer="0.3"/>
  <pageSetup paperSize="9" orientation="landscape" horizontalDpi="200" verticalDpi="200" r:id="rId1"/>
  <headerFooter>
    <oddHeader>&amp;LSchweizerische Holzenergiestatistik EJ2022</oddHeader>
    <oddFooter>&amp;R24.06.2024</oddFooter>
  </headerFooter>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20"/>
  <dimension ref="A1:X40"/>
  <sheetViews>
    <sheetView workbookViewId="0">
      <selection activeCell="H8" sqref="H8"/>
    </sheetView>
  </sheetViews>
  <sheetFormatPr baseColWidth="10" defaultColWidth="11.453125" defaultRowHeight="11.5"/>
  <cols>
    <col min="1" max="1" width="20.1796875" style="39" customWidth="1"/>
    <col min="2" max="14" width="7.81640625" style="39" customWidth="1"/>
    <col min="15" max="15" width="9.1796875" style="39" customWidth="1"/>
    <col min="16" max="20" width="7.81640625" style="39" customWidth="1"/>
    <col min="21" max="21" width="10.1796875" style="39" customWidth="1"/>
    <col min="22" max="23" width="7.81640625" style="39" customWidth="1"/>
    <col min="24" max="16384" width="11.453125" style="39"/>
  </cols>
  <sheetData>
    <row r="1" spans="1:24" ht="18.75" customHeight="1">
      <c r="A1" s="35" t="str">
        <f>'1'!A1</f>
        <v>Schweizerische Holzenergiestatistik EJ 2024</v>
      </c>
      <c r="B1" s="16"/>
      <c r="C1" s="16"/>
      <c r="D1" s="16"/>
      <c r="E1" s="16"/>
      <c r="F1" s="16"/>
      <c r="G1" s="16"/>
      <c r="H1" s="16"/>
      <c r="I1" s="16"/>
      <c r="J1" s="16"/>
      <c r="K1" s="16"/>
      <c r="L1" s="16"/>
      <c r="M1" s="16"/>
      <c r="N1" s="16"/>
      <c r="O1" s="16"/>
      <c r="P1" s="16"/>
      <c r="Q1" s="16"/>
      <c r="R1" s="16"/>
      <c r="S1" s="16"/>
      <c r="T1" s="16"/>
      <c r="U1" s="16"/>
      <c r="V1" s="13"/>
      <c r="W1" s="16"/>
    </row>
    <row r="2" spans="1:24" ht="18.75" customHeight="1">
      <c r="A2" s="34" t="str">
        <f>CONCATENATE(Übersicht!B26,": ",Übersicht!C26)</f>
        <v>Tabelle 7.1: Automatische Feuerungen, Anzahl und installierte Leistung (nach Kanton)</v>
      </c>
      <c r="B2" s="16"/>
      <c r="C2" s="16"/>
      <c r="D2" s="16"/>
      <c r="E2" s="16"/>
      <c r="F2" s="16"/>
      <c r="G2" s="16"/>
      <c r="H2" s="16"/>
      <c r="I2" s="16"/>
      <c r="J2" s="16"/>
      <c r="K2" s="16"/>
      <c r="L2" s="16"/>
      <c r="M2" s="16"/>
      <c r="N2" s="16"/>
      <c r="O2" s="16"/>
      <c r="P2" s="16"/>
      <c r="Q2" s="16"/>
      <c r="R2" s="16"/>
      <c r="S2" s="16"/>
      <c r="T2" s="16"/>
      <c r="U2" s="16"/>
      <c r="V2" s="13"/>
      <c r="W2" s="16"/>
    </row>
    <row r="3" spans="1:24" ht="18.75" customHeight="1">
      <c r="A3" s="38"/>
      <c r="B3" s="16"/>
      <c r="C3" s="16"/>
      <c r="D3" s="16"/>
      <c r="E3" s="16"/>
      <c r="F3" s="16"/>
      <c r="G3" s="16"/>
      <c r="H3" s="16"/>
      <c r="I3" s="16"/>
      <c r="J3" s="16"/>
      <c r="K3" s="16"/>
      <c r="L3" s="16"/>
      <c r="M3" s="16"/>
      <c r="N3" s="16"/>
      <c r="O3" s="16"/>
      <c r="P3" s="16"/>
      <c r="Q3" s="16"/>
      <c r="R3" s="16"/>
      <c r="S3" s="16"/>
      <c r="T3" s="16"/>
      <c r="U3" s="16"/>
      <c r="V3" s="13"/>
      <c r="W3" s="16"/>
    </row>
    <row r="4" spans="1:24" ht="14.15" customHeight="1">
      <c r="A4" s="24" t="s">
        <v>59</v>
      </c>
      <c r="B4" s="140" t="s">
        <v>60</v>
      </c>
      <c r="C4" s="140"/>
      <c r="D4" s="140" t="s">
        <v>61</v>
      </c>
      <c r="E4" s="140"/>
      <c r="F4" s="140" t="s">
        <v>62</v>
      </c>
      <c r="G4" s="140"/>
      <c r="H4" s="140" t="s">
        <v>63</v>
      </c>
      <c r="I4" s="140"/>
      <c r="J4" s="140" t="s">
        <v>64</v>
      </c>
      <c r="K4" s="140"/>
      <c r="L4" s="140" t="s">
        <v>65</v>
      </c>
      <c r="M4" s="140"/>
      <c r="N4" s="140" t="s">
        <v>66</v>
      </c>
      <c r="O4" s="140"/>
      <c r="P4" s="140" t="s">
        <v>67</v>
      </c>
      <c r="Q4" s="140"/>
      <c r="R4" s="140" t="s">
        <v>68</v>
      </c>
      <c r="S4" s="140"/>
      <c r="T4" s="140" t="s">
        <v>69</v>
      </c>
      <c r="U4" s="140"/>
      <c r="V4" s="60" t="s">
        <v>70</v>
      </c>
      <c r="W4" s="25"/>
    </row>
    <row r="5" spans="1:24" ht="14.15" customHeight="1">
      <c r="A5" s="24"/>
      <c r="B5" s="60" t="s">
        <v>71</v>
      </c>
      <c r="C5" s="60" t="s">
        <v>72</v>
      </c>
      <c r="D5" s="60" t="s">
        <v>71</v>
      </c>
      <c r="E5" s="60" t="s">
        <v>72</v>
      </c>
      <c r="F5" s="60" t="s">
        <v>71</v>
      </c>
      <c r="G5" s="60" t="s">
        <v>72</v>
      </c>
      <c r="H5" s="60" t="s">
        <v>71</v>
      </c>
      <c r="I5" s="60" t="s">
        <v>72</v>
      </c>
      <c r="J5" s="60" t="s">
        <v>71</v>
      </c>
      <c r="K5" s="60" t="s">
        <v>72</v>
      </c>
      <c r="L5" s="60" t="s">
        <v>71</v>
      </c>
      <c r="M5" s="60" t="s">
        <v>72</v>
      </c>
      <c r="N5" s="60" t="s">
        <v>71</v>
      </c>
      <c r="O5" s="60" t="s">
        <v>72</v>
      </c>
      <c r="P5" s="60" t="s">
        <v>71</v>
      </c>
      <c r="Q5" s="60" t="s">
        <v>72</v>
      </c>
      <c r="R5" s="60" t="s">
        <v>71</v>
      </c>
      <c r="S5" s="60" t="s">
        <v>72</v>
      </c>
      <c r="T5" s="60" t="s">
        <v>73</v>
      </c>
      <c r="U5" s="60" t="s">
        <v>72</v>
      </c>
      <c r="V5" s="60" t="s">
        <v>74</v>
      </c>
      <c r="W5" s="60" t="s">
        <v>75</v>
      </c>
    </row>
    <row r="6" spans="1:24" ht="14.15" customHeight="1">
      <c r="A6" s="3" t="s">
        <v>76</v>
      </c>
      <c r="B6" s="46">
        <v>248</v>
      </c>
      <c r="C6" s="46">
        <v>31577.22</v>
      </c>
      <c r="D6" s="61">
        <v>262</v>
      </c>
      <c r="E6" s="46">
        <v>29036.09</v>
      </c>
      <c r="F6" s="61">
        <v>156</v>
      </c>
      <c r="G6" s="46">
        <v>19735.650000000001</v>
      </c>
      <c r="H6" s="61">
        <v>82</v>
      </c>
      <c r="I6" s="46">
        <v>30748.39</v>
      </c>
      <c r="J6" s="61">
        <v>15</v>
      </c>
      <c r="K6" s="46">
        <v>5440.35</v>
      </c>
      <c r="L6" s="61">
        <v>24</v>
      </c>
      <c r="M6" s="46">
        <v>9382.17</v>
      </c>
      <c r="N6" s="61">
        <v>91</v>
      </c>
      <c r="O6" s="46">
        <v>101428.48</v>
      </c>
      <c r="P6" s="61" t="s">
        <v>239</v>
      </c>
      <c r="Q6" s="46" t="s">
        <v>240</v>
      </c>
      <c r="R6" s="61">
        <v>25</v>
      </c>
      <c r="S6" s="46">
        <v>25628.7</v>
      </c>
      <c r="T6" s="61">
        <v>906</v>
      </c>
      <c r="U6" s="46">
        <v>257437.05</v>
      </c>
      <c r="V6" s="49">
        <v>6.8310337027821758E-2</v>
      </c>
      <c r="W6" s="49">
        <v>7.98620912551367E-2</v>
      </c>
      <c r="X6" s="62"/>
    </row>
    <row r="7" spans="1:24" ht="14.15" customHeight="1">
      <c r="A7" s="3" t="s">
        <v>77</v>
      </c>
      <c r="B7" s="46">
        <v>50</v>
      </c>
      <c r="C7" s="46">
        <v>5495.52</v>
      </c>
      <c r="D7" s="61">
        <v>7</v>
      </c>
      <c r="E7" s="46">
        <v>590.26</v>
      </c>
      <c r="F7" s="61">
        <v>32</v>
      </c>
      <c r="G7" s="46">
        <v>3880.96</v>
      </c>
      <c r="H7" s="61">
        <v>8</v>
      </c>
      <c r="I7" s="46">
        <v>3090</v>
      </c>
      <c r="J7" s="61">
        <v>0</v>
      </c>
      <c r="K7" s="46">
        <v>0</v>
      </c>
      <c r="L7" s="61" t="s">
        <v>239</v>
      </c>
      <c r="M7" s="46" t="s">
        <v>241</v>
      </c>
      <c r="N7" s="61">
        <v>12</v>
      </c>
      <c r="O7" s="46">
        <v>11250</v>
      </c>
      <c r="P7" s="61">
        <v>0</v>
      </c>
      <c r="Q7" s="46">
        <v>0</v>
      </c>
      <c r="R7" s="61">
        <v>4</v>
      </c>
      <c r="S7" s="46">
        <v>3000</v>
      </c>
      <c r="T7" s="61">
        <v>115</v>
      </c>
      <c r="U7" s="46">
        <v>28016.74</v>
      </c>
      <c r="V7" s="49">
        <v>8.6707381437080601E-3</v>
      </c>
      <c r="W7" s="49">
        <v>8.6913497748340365E-3</v>
      </c>
      <c r="X7" s="62"/>
    </row>
    <row r="8" spans="1:24" ht="14.15" customHeight="1">
      <c r="A8" s="3" t="s">
        <v>78</v>
      </c>
      <c r="B8" s="46">
        <v>13</v>
      </c>
      <c r="C8" s="46">
        <v>1073</v>
      </c>
      <c r="D8" s="61" t="s">
        <v>239</v>
      </c>
      <c r="E8" s="46" t="s">
        <v>242</v>
      </c>
      <c r="F8" s="61">
        <v>11</v>
      </c>
      <c r="G8" s="46">
        <v>1260</v>
      </c>
      <c r="H8" s="61" t="s">
        <v>239</v>
      </c>
      <c r="I8" s="46" t="s">
        <v>241</v>
      </c>
      <c r="J8" s="61">
        <v>0</v>
      </c>
      <c r="K8" s="46">
        <v>0</v>
      </c>
      <c r="L8" s="61" t="s">
        <v>239</v>
      </c>
      <c r="M8" s="46" t="s">
        <v>241</v>
      </c>
      <c r="N8" s="61">
        <v>0</v>
      </c>
      <c r="O8" s="46">
        <v>0</v>
      </c>
      <c r="P8" s="61">
        <v>0</v>
      </c>
      <c r="Q8" s="46">
        <v>0</v>
      </c>
      <c r="R8" s="61" t="s">
        <v>239</v>
      </c>
      <c r="S8" s="46" t="s">
        <v>240</v>
      </c>
      <c r="T8" s="61">
        <v>33</v>
      </c>
      <c r="U8" s="46">
        <v>6742</v>
      </c>
      <c r="V8" s="49">
        <v>2.4881248586292692E-3</v>
      </c>
      <c r="W8" s="49">
        <v>2.0915024439649679E-3</v>
      </c>
      <c r="X8" s="62"/>
    </row>
    <row r="9" spans="1:24" ht="14.15" customHeight="1">
      <c r="A9" s="3" t="s">
        <v>79</v>
      </c>
      <c r="B9" s="63">
        <v>179</v>
      </c>
      <c r="C9" s="46">
        <v>20547</v>
      </c>
      <c r="D9" s="64">
        <v>216</v>
      </c>
      <c r="E9" s="46">
        <v>21568.52</v>
      </c>
      <c r="F9" s="61">
        <v>60</v>
      </c>
      <c r="G9" s="46">
        <v>7095.17</v>
      </c>
      <c r="H9" s="61">
        <v>35</v>
      </c>
      <c r="I9" s="46">
        <v>13328.83</v>
      </c>
      <c r="J9" s="61">
        <v>10</v>
      </c>
      <c r="K9" s="46">
        <v>3362</v>
      </c>
      <c r="L9" s="61">
        <v>8</v>
      </c>
      <c r="M9" s="46">
        <v>2948</v>
      </c>
      <c r="N9" s="61">
        <v>45</v>
      </c>
      <c r="O9" s="46">
        <v>42680.43</v>
      </c>
      <c r="P9" s="61" t="s">
        <v>239</v>
      </c>
      <c r="Q9" s="46" t="s">
        <v>240</v>
      </c>
      <c r="R9" s="61">
        <v>6</v>
      </c>
      <c r="S9" s="46">
        <v>6822.61</v>
      </c>
      <c r="T9" s="61">
        <v>562</v>
      </c>
      <c r="U9" s="46">
        <v>120713.43000000001</v>
      </c>
      <c r="V9" s="49">
        <v>4.2373520319686345E-2</v>
      </c>
      <c r="W9" s="49">
        <v>3.7447706001838339E-2</v>
      </c>
      <c r="X9" s="62"/>
    </row>
    <row r="10" spans="1:24" ht="14.15" customHeight="1">
      <c r="A10" s="3" t="s">
        <v>80</v>
      </c>
      <c r="B10" s="46">
        <v>5</v>
      </c>
      <c r="C10" s="46">
        <v>536.52</v>
      </c>
      <c r="D10" s="61">
        <v>57</v>
      </c>
      <c r="E10" s="46">
        <v>7667.17</v>
      </c>
      <c r="F10" s="61" t="s">
        <v>239</v>
      </c>
      <c r="G10" s="46" t="s">
        <v>242</v>
      </c>
      <c r="H10" s="61" t="s">
        <v>239</v>
      </c>
      <c r="I10" s="46" t="s">
        <v>241</v>
      </c>
      <c r="J10" s="61" t="s">
        <v>239</v>
      </c>
      <c r="K10" s="46" t="s">
        <v>243</v>
      </c>
      <c r="L10" s="61" t="s">
        <v>239</v>
      </c>
      <c r="M10" s="46" t="s">
        <v>241</v>
      </c>
      <c r="N10" s="61" t="s">
        <v>239</v>
      </c>
      <c r="O10" s="46" t="s">
        <v>241</v>
      </c>
      <c r="P10" s="61" t="s">
        <v>239</v>
      </c>
      <c r="Q10" s="46" t="s">
        <v>241</v>
      </c>
      <c r="R10" s="61">
        <v>0</v>
      </c>
      <c r="S10" s="46">
        <v>0</v>
      </c>
      <c r="T10" s="61">
        <v>73</v>
      </c>
      <c r="U10" s="46">
        <v>12538.69</v>
      </c>
      <c r="V10" s="49">
        <v>5.5040337781798992E-3</v>
      </c>
      <c r="W10" s="49">
        <v>3.8897509313436818E-3</v>
      </c>
      <c r="X10" s="62"/>
    </row>
    <row r="11" spans="1:24" ht="14.15" customHeight="1">
      <c r="A11" s="3" t="s">
        <v>81</v>
      </c>
      <c r="B11" s="46">
        <v>1223</v>
      </c>
      <c r="C11" s="46">
        <v>119814.33</v>
      </c>
      <c r="D11" s="61">
        <v>476</v>
      </c>
      <c r="E11" s="46">
        <v>56705.3</v>
      </c>
      <c r="F11" s="61">
        <v>440</v>
      </c>
      <c r="G11" s="46">
        <v>51395.17</v>
      </c>
      <c r="H11" s="61">
        <v>147</v>
      </c>
      <c r="I11" s="46">
        <v>54465.74</v>
      </c>
      <c r="J11" s="61">
        <v>23</v>
      </c>
      <c r="K11" s="46">
        <v>8047.83</v>
      </c>
      <c r="L11" s="61">
        <v>40</v>
      </c>
      <c r="M11" s="46">
        <v>15038.48</v>
      </c>
      <c r="N11" s="61">
        <v>181</v>
      </c>
      <c r="O11" s="46">
        <v>183570.17</v>
      </c>
      <c r="P11" s="61">
        <v>13</v>
      </c>
      <c r="Q11" s="46">
        <v>12556.43</v>
      </c>
      <c r="R11" s="61">
        <v>44</v>
      </c>
      <c r="S11" s="46">
        <v>46436</v>
      </c>
      <c r="T11" s="61">
        <v>2587</v>
      </c>
      <c r="U11" s="46">
        <v>548029.44999999995</v>
      </c>
      <c r="V11" s="49">
        <v>0.19505390937193698</v>
      </c>
      <c r="W11" s="49">
        <v>0.17000963127258634</v>
      </c>
      <c r="X11" s="62"/>
    </row>
    <row r="12" spans="1:24" ht="14.15" customHeight="1">
      <c r="A12" s="3" t="s">
        <v>82</v>
      </c>
      <c r="B12" s="46">
        <v>177</v>
      </c>
      <c r="C12" s="46">
        <v>21485.02</v>
      </c>
      <c r="D12" s="61">
        <v>110</v>
      </c>
      <c r="E12" s="46">
        <v>13203.17</v>
      </c>
      <c r="F12" s="61">
        <v>87</v>
      </c>
      <c r="G12" s="46">
        <v>10802.22</v>
      </c>
      <c r="H12" s="61">
        <v>35</v>
      </c>
      <c r="I12" s="46">
        <v>13208.26</v>
      </c>
      <c r="J12" s="61">
        <v>4</v>
      </c>
      <c r="K12" s="46">
        <v>1220</v>
      </c>
      <c r="L12" s="61">
        <v>14</v>
      </c>
      <c r="M12" s="46">
        <v>5450</v>
      </c>
      <c r="N12" s="61">
        <v>67</v>
      </c>
      <c r="O12" s="46">
        <v>78889.39</v>
      </c>
      <c r="P12" s="61" t="s">
        <v>239</v>
      </c>
      <c r="Q12" s="46" t="s">
        <v>241</v>
      </c>
      <c r="R12" s="61">
        <v>23</v>
      </c>
      <c r="S12" s="46">
        <v>34450</v>
      </c>
      <c r="T12" s="61">
        <v>519</v>
      </c>
      <c r="U12" s="46">
        <v>180158.06</v>
      </c>
      <c r="V12" s="49">
        <v>3.9131418231169418E-2</v>
      </c>
      <c r="W12" s="49">
        <v>5.5888612101748336E-2</v>
      </c>
      <c r="X12" s="62"/>
    </row>
    <row r="13" spans="1:24" ht="14.15" customHeight="1">
      <c r="A13" s="3" t="s">
        <v>83</v>
      </c>
      <c r="B13" s="63">
        <v>35</v>
      </c>
      <c r="C13" s="46">
        <v>4307.09</v>
      </c>
      <c r="D13" s="64">
        <v>49</v>
      </c>
      <c r="E13" s="46">
        <v>5515.83</v>
      </c>
      <c r="F13" s="61">
        <v>4</v>
      </c>
      <c r="G13" s="46">
        <v>716</v>
      </c>
      <c r="H13" s="61">
        <v>6</v>
      </c>
      <c r="I13" s="46">
        <v>2080</v>
      </c>
      <c r="J13" s="61">
        <v>10</v>
      </c>
      <c r="K13" s="46">
        <v>3949</v>
      </c>
      <c r="L13" s="61" t="s">
        <v>239</v>
      </c>
      <c r="M13" s="46" t="s">
        <v>241</v>
      </c>
      <c r="N13" s="61">
        <v>18</v>
      </c>
      <c r="O13" s="46">
        <v>21904.91</v>
      </c>
      <c r="P13" s="61">
        <v>7</v>
      </c>
      <c r="Q13" s="46">
        <v>4211</v>
      </c>
      <c r="R13" s="61" t="s">
        <v>239</v>
      </c>
      <c r="S13" s="46" t="s">
        <v>241</v>
      </c>
      <c r="T13" s="61">
        <v>133</v>
      </c>
      <c r="U13" s="46">
        <v>44869.869999999995</v>
      </c>
      <c r="V13" s="49">
        <v>1.0027897157505843E-2</v>
      </c>
      <c r="W13" s="49">
        <v>1.3919525773567247E-2</v>
      </c>
      <c r="X13" s="62"/>
    </row>
    <row r="14" spans="1:24" ht="14.15" customHeight="1">
      <c r="A14" s="3" t="s">
        <v>84</v>
      </c>
      <c r="B14" s="46">
        <v>28</v>
      </c>
      <c r="C14" s="46">
        <v>2968.17</v>
      </c>
      <c r="D14" s="61">
        <v>26</v>
      </c>
      <c r="E14" s="46">
        <v>1986.3</v>
      </c>
      <c r="F14" s="61">
        <v>18</v>
      </c>
      <c r="G14" s="46">
        <v>1816.96</v>
      </c>
      <c r="H14" s="61">
        <v>4</v>
      </c>
      <c r="I14" s="46">
        <v>1600.87</v>
      </c>
      <c r="J14" s="61">
        <v>0</v>
      </c>
      <c r="K14" s="46">
        <v>0</v>
      </c>
      <c r="L14" s="61" t="s">
        <v>239</v>
      </c>
      <c r="M14" s="46" t="s">
        <v>241</v>
      </c>
      <c r="N14" s="61">
        <v>11</v>
      </c>
      <c r="O14" s="46">
        <v>8405.65</v>
      </c>
      <c r="P14" s="61">
        <v>0</v>
      </c>
      <c r="Q14" s="46">
        <v>0</v>
      </c>
      <c r="R14" s="61" t="s">
        <v>239</v>
      </c>
      <c r="S14" s="46" t="s">
        <v>241</v>
      </c>
      <c r="T14" s="61">
        <v>90</v>
      </c>
      <c r="U14" s="46">
        <v>18087.949999999997</v>
      </c>
      <c r="V14" s="49">
        <v>6.7857950689889169E-3</v>
      </c>
      <c r="W14" s="49">
        <v>5.6112417133367155E-3</v>
      </c>
      <c r="X14" s="62"/>
    </row>
    <row r="15" spans="1:24" ht="14.15" customHeight="1">
      <c r="A15" s="3" t="s">
        <v>85</v>
      </c>
      <c r="B15" s="46">
        <v>160</v>
      </c>
      <c r="C15" s="46">
        <v>19856.7</v>
      </c>
      <c r="D15" s="61">
        <v>182</v>
      </c>
      <c r="E15" s="46">
        <v>20501.72</v>
      </c>
      <c r="F15" s="61">
        <v>130</v>
      </c>
      <c r="G15" s="46">
        <v>16941.650000000001</v>
      </c>
      <c r="H15" s="61">
        <v>29</v>
      </c>
      <c r="I15" s="46">
        <v>10356.959999999999</v>
      </c>
      <c r="J15" s="61">
        <v>7</v>
      </c>
      <c r="K15" s="46">
        <v>2259.13</v>
      </c>
      <c r="L15" s="61">
        <v>12</v>
      </c>
      <c r="M15" s="46">
        <v>4388</v>
      </c>
      <c r="N15" s="61">
        <v>29</v>
      </c>
      <c r="O15" s="46">
        <v>30408</v>
      </c>
      <c r="P15" s="61">
        <v>0</v>
      </c>
      <c r="Q15" s="46">
        <v>0</v>
      </c>
      <c r="R15" s="61">
        <v>15</v>
      </c>
      <c r="S15" s="46">
        <v>16445.13</v>
      </c>
      <c r="T15" s="61">
        <v>564</v>
      </c>
      <c r="U15" s="46">
        <v>121157.29000000001</v>
      </c>
      <c r="V15" s="49">
        <v>4.252431576566388E-2</v>
      </c>
      <c r="W15" s="49">
        <v>3.7585400198631325E-2</v>
      </c>
      <c r="X15" s="62"/>
    </row>
    <row r="16" spans="1:24" ht="14.15" customHeight="1">
      <c r="A16" s="3" t="s">
        <v>86</v>
      </c>
      <c r="B16" s="46">
        <v>58</v>
      </c>
      <c r="C16" s="46">
        <v>7254.35</v>
      </c>
      <c r="D16" s="61">
        <v>24</v>
      </c>
      <c r="E16" s="46">
        <v>2500</v>
      </c>
      <c r="F16" s="61">
        <v>9</v>
      </c>
      <c r="G16" s="46">
        <v>1008</v>
      </c>
      <c r="H16" s="61">
        <v>12</v>
      </c>
      <c r="I16" s="46">
        <v>4178</v>
      </c>
      <c r="J16" s="61" t="s">
        <v>239</v>
      </c>
      <c r="K16" s="46" t="s">
        <v>243</v>
      </c>
      <c r="L16" s="61" t="s">
        <v>239</v>
      </c>
      <c r="M16" s="46" t="s">
        <v>241</v>
      </c>
      <c r="N16" s="61">
        <v>22</v>
      </c>
      <c r="O16" s="46">
        <v>26700</v>
      </c>
      <c r="P16" s="61">
        <v>0</v>
      </c>
      <c r="Q16" s="46">
        <v>0</v>
      </c>
      <c r="R16" s="61">
        <v>7</v>
      </c>
      <c r="S16" s="46">
        <v>6360</v>
      </c>
      <c r="T16" s="61">
        <v>136</v>
      </c>
      <c r="U16" s="46">
        <v>49416.35</v>
      </c>
      <c r="V16" s="49">
        <v>1.025409032647214E-2</v>
      </c>
      <c r="W16" s="49">
        <v>1.5329934262359571E-2</v>
      </c>
      <c r="X16" s="62"/>
    </row>
    <row r="17" spans="1:24" ht="14.15" customHeight="1">
      <c r="A17" s="3" t="s">
        <v>87</v>
      </c>
      <c r="B17" s="46">
        <v>537</v>
      </c>
      <c r="C17" s="46">
        <v>45428.35</v>
      </c>
      <c r="D17" s="61">
        <v>224</v>
      </c>
      <c r="E17" s="46">
        <v>25248.15</v>
      </c>
      <c r="F17" s="61">
        <v>205</v>
      </c>
      <c r="G17" s="46">
        <v>25238.3</v>
      </c>
      <c r="H17" s="61">
        <v>40</v>
      </c>
      <c r="I17" s="46">
        <v>14267.7</v>
      </c>
      <c r="J17" s="61">
        <v>19</v>
      </c>
      <c r="K17" s="46">
        <v>6400.83</v>
      </c>
      <c r="L17" s="61">
        <v>25</v>
      </c>
      <c r="M17" s="46">
        <v>9218.43</v>
      </c>
      <c r="N17" s="61">
        <v>65</v>
      </c>
      <c r="O17" s="46">
        <v>69440.17</v>
      </c>
      <c r="P17" s="61">
        <v>5</v>
      </c>
      <c r="Q17" s="46">
        <v>2808</v>
      </c>
      <c r="R17" s="61">
        <v>39</v>
      </c>
      <c r="S17" s="46">
        <v>36065.870000000003</v>
      </c>
      <c r="T17" s="61">
        <v>1159</v>
      </c>
      <c r="U17" s="46">
        <v>234115.8</v>
      </c>
      <c r="V17" s="49">
        <v>8.738596094397949E-2</v>
      </c>
      <c r="W17" s="49">
        <v>7.2627375833701213E-2</v>
      </c>
      <c r="X17" s="62"/>
    </row>
    <row r="18" spans="1:24" ht="14.15" customHeight="1">
      <c r="A18" s="3" t="s">
        <v>88</v>
      </c>
      <c r="B18" s="46">
        <v>129</v>
      </c>
      <c r="C18" s="46">
        <v>12227.52</v>
      </c>
      <c r="D18" s="61">
        <v>104</v>
      </c>
      <c r="E18" s="46">
        <v>10637.2</v>
      </c>
      <c r="F18" s="61">
        <v>24</v>
      </c>
      <c r="G18" s="46">
        <v>3342</v>
      </c>
      <c r="H18" s="61">
        <v>20</v>
      </c>
      <c r="I18" s="46">
        <v>7763.7</v>
      </c>
      <c r="J18" s="61">
        <v>5</v>
      </c>
      <c r="K18" s="46">
        <v>1626.09</v>
      </c>
      <c r="L18" s="61" t="s">
        <v>239</v>
      </c>
      <c r="M18" s="46" t="s">
        <v>241</v>
      </c>
      <c r="N18" s="61">
        <v>27</v>
      </c>
      <c r="O18" s="46">
        <v>38000</v>
      </c>
      <c r="P18" s="61">
        <v>6</v>
      </c>
      <c r="Q18" s="46">
        <v>5100</v>
      </c>
      <c r="R18" s="61" t="s">
        <v>239</v>
      </c>
      <c r="S18" s="46" t="s">
        <v>240</v>
      </c>
      <c r="T18" s="61">
        <v>321</v>
      </c>
      <c r="U18" s="46">
        <v>84796.51</v>
      </c>
      <c r="V18" s="49">
        <v>2.4202669079393804E-2</v>
      </c>
      <c r="W18" s="49">
        <v>2.630556332018686E-2</v>
      </c>
      <c r="X18" s="62"/>
    </row>
    <row r="19" spans="1:24" ht="14.15" customHeight="1">
      <c r="A19" s="3" t="s">
        <v>89</v>
      </c>
      <c r="B19" s="46">
        <v>22</v>
      </c>
      <c r="C19" s="46">
        <v>2727</v>
      </c>
      <c r="D19" s="61">
        <v>19</v>
      </c>
      <c r="E19" s="46">
        <v>1700.04</v>
      </c>
      <c r="F19" s="61">
        <v>20</v>
      </c>
      <c r="G19" s="46">
        <v>2383.91</v>
      </c>
      <c r="H19" s="61">
        <v>6</v>
      </c>
      <c r="I19" s="46">
        <v>2160</v>
      </c>
      <c r="J19" s="61" t="s">
        <v>239</v>
      </c>
      <c r="K19" s="46" t="s">
        <v>243</v>
      </c>
      <c r="L19" s="61">
        <v>4</v>
      </c>
      <c r="M19" s="46">
        <v>1690</v>
      </c>
      <c r="N19" s="61">
        <v>8</v>
      </c>
      <c r="O19" s="46">
        <v>7850</v>
      </c>
      <c r="P19" s="61">
        <v>0</v>
      </c>
      <c r="Q19" s="46">
        <v>0</v>
      </c>
      <c r="R19" s="61">
        <v>4</v>
      </c>
      <c r="S19" s="46">
        <v>2600</v>
      </c>
      <c r="T19" s="61">
        <v>84</v>
      </c>
      <c r="U19" s="46">
        <v>21510.95</v>
      </c>
      <c r="V19" s="49">
        <v>6.3334087310563218E-3</v>
      </c>
      <c r="W19" s="49">
        <v>6.6731243691795054E-3</v>
      </c>
      <c r="X19" s="62"/>
    </row>
    <row r="20" spans="1:24" ht="14.15" customHeight="1">
      <c r="A20" s="3" t="s">
        <v>90</v>
      </c>
      <c r="B20" s="46">
        <v>29</v>
      </c>
      <c r="C20" s="46">
        <v>3012.17</v>
      </c>
      <c r="D20" s="61">
        <v>16</v>
      </c>
      <c r="E20" s="46">
        <v>1589.3</v>
      </c>
      <c r="F20" s="61">
        <v>27</v>
      </c>
      <c r="G20" s="46">
        <v>3330.13</v>
      </c>
      <c r="H20" s="61">
        <v>5</v>
      </c>
      <c r="I20" s="46">
        <v>1950</v>
      </c>
      <c r="J20" s="61">
        <v>0</v>
      </c>
      <c r="K20" s="46">
        <v>0</v>
      </c>
      <c r="L20" s="61" t="s">
        <v>239</v>
      </c>
      <c r="M20" s="46" t="s">
        <v>241</v>
      </c>
      <c r="N20" s="61">
        <v>24</v>
      </c>
      <c r="O20" s="46">
        <v>37350.43</v>
      </c>
      <c r="P20" s="61">
        <v>0</v>
      </c>
      <c r="Q20" s="46">
        <v>0</v>
      </c>
      <c r="R20" s="61">
        <v>8</v>
      </c>
      <c r="S20" s="46">
        <v>9300.43</v>
      </c>
      <c r="T20" s="61">
        <v>112</v>
      </c>
      <c r="U20" s="46">
        <v>57602.46</v>
      </c>
      <c r="V20" s="49">
        <v>8.444544974741763E-3</v>
      </c>
      <c r="W20" s="49">
        <v>1.7869428340016952E-2</v>
      </c>
      <c r="X20" s="62"/>
    </row>
    <row r="21" spans="1:24" ht="14.15" customHeight="1">
      <c r="A21" s="3" t="s">
        <v>91</v>
      </c>
      <c r="B21" s="46">
        <v>84</v>
      </c>
      <c r="C21" s="46">
        <v>10039.48</v>
      </c>
      <c r="D21" s="61">
        <v>20</v>
      </c>
      <c r="E21" s="46">
        <v>2170.4299999999998</v>
      </c>
      <c r="F21" s="61">
        <v>24</v>
      </c>
      <c r="G21" s="46">
        <v>3391</v>
      </c>
      <c r="H21" s="61">
        <v>22</v>
      </c>
      <c r="I21" s="46">
        <v>8127.13</v>
      </c>
      <c r="J21" s="61" t="s">
        <v>239</v>
      </c>
      <c r="K21" s="46" t="s">
        <v>243</v>
      </c>
      <c r="L21" s="61">
        <v>4</v>
      </c>
      <c r="M21" s="46">
        <v>1485.22</v>
      </c>
      <c r="N21" s="61">
        <v>19</v>
      </c>
      <c r="O21" s="46">
        <v>19200</v>
      </c>
      <c r="P21" s="61">
        <v>0</v>
      </c>
      <c r="Q21" s="46">
        <v>0</v>
      </c>
      <c r="R21" s="61" t="s">
        <v>239</v>
      </c>
      <c r="S21" s="46" t="s">
        <v>240</v>
      </c>
      <c r="T21" s="61">
        <v>177</v>
      </c>
      <c r="U21" s="46">
        <v>47973.26</v>
      </c>
      <c r="V21" s="49">
        <v>1.3345396969011537E-2</v>
      </c>
      <c r="W21" s="49">
        <v>1.4882259052946727E-2</v>
      </c>
      <c r="X21" s="62"/>
    </row>
    <row r="22" spans="1:24" ht="14.15" customHeight="1">
      <c r="A22" s="3" t="s">
        <v>92</v>
      </c>
      <c r="B22" s="46">
        <v>87</v>
      </c>
      <c r="C22" s="46">
        <v>10227.780000000001</v>
      </c>
      <c r="D22" s="61">
        <v>28</v>
      </c>
      <c r="E22" s="46">
        <v>2940.87</v>
      </c>
      <c r="F22" s="61">
        <v>81</v>
      </c>
      <c r="G22" s="46">
        <v>10468.65</v>
      </c>
      <c r="H22" s="61">
        <v>17</v>
      </c>
      <c r="I22" s="46">
        <v>6540</v>
      </c>
      <c r="J22" s="61">
        <v>0</v>
      </c>
      <c r="K22" s="46">
        <v>0</v>
      </c>
      <c r="L22" s="61">
        <v>10</v>
      </c>
      <c r="M22" s="46">
        <v>3940</v>
      </c>
      <c r="N22" s="61">
        <v>13</v>
      </c>
      <c r="O22" s="46">
        <v>12773</v>
      </c>
      <c r="P22" s="61" t="s">
        <v>239</v>
      </c>
      <c r="Q22" s="46" t="s">
        <v>241</v>
      </c>
      <c r="R22" s="61">
        <v>20</v>
      </c>
      <c r="S22" s="46">
        <v>17958.04</v>
      </c>
      <c r="T22" s="61">
        <v>257</v>
      </c>
      <c r="U22" s="46">
        <v>65398.340000000004</v>
      </c>
      <c r="V22" s="49">
        <v>1.9377214808112796E-2</v>
      </c>
      <c r="W22" s="49">
        <v>2.0287865313149203E-2</v>
      </c>
      <c r="X22" s="62"/>
    </row>
    <row r="23" spans="1:24" ht="14.15" customHeight="1">
      <c r="A23" s="3" t="s">
        <v>93</v>
      </c>
      <c r="B23" s="46">
        <v>181</v>
      </c>
      <c r="C23" s="46">
        <v>19764.78</v>
      </c>
      <c r="D23" s="61">
        <v>85</v>
      </c>
      <c r="E23" s="46">
        <v>9178</v>
      </c>
      <c r="F23" s="61">
        <v>68</v>
      </c>
      <c r="G23" s="46">
        <v>8546.52</v>
      </c>
      <c r="H23" s="61">
        <v>42</v>
      </c>
      <c r="I23" s="46">
        <v>15988.7</v>
      </c>
      <c r="J23" s="61">
        <v>14</v>
      </c>
      <c r="K23" s="46">
        <v>5301.74</v>
      </c>
      <c r="L23" s="61">
        <v>10</v>
      </c>
      <c r="M23" s="46">
        <v>3941</v>
      </c>
      <c r="N23" s="61">
        <v>28</v>
      </c>
      <c r="O23" s="46">
        <v>23690.43</v>
      </c>
      <c r="P23" s="61" t="s">
        <v>239</v>
      </c>
      <c r="Q23" s="46" t="s">
        <v>241</v>
      </c>
      <c r="R23" s="61">
        <v>4</v>
      </c>
      <c r="S23" s="46">
        <v>2997.13</v>
      </c>
      <c r="T23" s="61">
        <v>435</v>
      </c>
      <c r="U23" s="46">
        <v>91298.3</v>
      </c>
      <c r="V23" s="49">
        <v>3.27980095001131E-2</v>
      </c>
      <c r="W23" s="49">
        <v>2.8322547846313679E-2</v>
      </c>
      <c r="X23" s="62"/>
    </row>
    <row r="24" spans="1:24" ht="14.15" customHeight="1">
      <c r="A24" s="3" t="s">
        <v>94</v>
      </c>
      <c r="B24" s="46">
        <v>236</v>
      </c>
      <c r="C24" s="46">
        <v>28272.74</v>
      </c>
      <c r="D24" s="61">
        <v>68</v>
      </c>
      <c r="E24" s="46">
        <v>8074.7</v>
      </c>
      <c r="F24" s="61">
        <v>242</v>
      </c>
      <c r="G24" s="46">
        <v>32658.959999999999</v>
      </c>
      <c r="H24" s="61">
        <v>37</v>
      </c>
      <c r="I24" s="46">
        <v>14196.3</v>
      </c>
      <c r="J24" s="61">
        <v>6</v>
      </c>
      <c r="K24" s="46">
        <v>1865.22</v>
      </c>
      <c r="L24" s="61">
        <v>30</v>
      </c>
      <c r="M24" s="46">
        <v>11483.61</v>
      </c>
      <c r="N24" s="61">
        <v>38</v>
      </c>
      <c r="O24" s="46">
        <v>39461.089999999997</v>
      </c>
      <c r="P24" s="61" t="s">
        <v>239</v>
      </c>
      <c r="Q24" s="46" t="s">
        <v>241</v>
      </c>
      <c r="R24" s="61">
        <v>22</v>
      </c>
      <c r="S24" s="46">
        <v>22450</v>
      </c>
      <c r="T24" s="61">
        <v>680</v>
      </c>
      <c r="U24" s="46">
        <v>159362.62</v>
      </c>
      <c r="V24" s="49">
        <v>5.12704516323607E-2</v>
      </c>
      <c r="W24" s="49">
        <v>4.9437453160287817E-2</v>
      </c>
      <c r="X24" s="62"/>
    </row>
    <row r="25" spans="1:24" ht="14.15" customHeight="1">
      <c r="A25" s="3" t="s">
        <v>95</v>
      </c>
      <c r="B25" s="46">
        <v>341</v>
      </c>
      <c r="C25" s="46">
        <v>38481.17</v>
      </c>
      <c r="D25" s="61">
        <v>61</v>
      </c>
      <c r="E25" s="46">
        <v>7226.87</v>
      </c>
      <c r="F25" s="61">
        <v>140</v>
      </c>
      <c r="G25" s="46">
        <v>17630.52</v>
      </c>
      <c r="H25" s="61">
        <v>35</v>
      </c>
      <c r="I25" s="46">
        <v>12864.04</v>
      </c>
      <c r="J25" s="61" t="s">
        <v>239</v>
      </c>
      <c r="K25" s="46" t="s">
        <v>243</v>
      </c>
      <c r="L25" s="61">
        <v>21</v>
      </c>
      <c r="M25" s="46">
        <v>8003.48</v>
      </c>
      <c r="N25" s="61">
        <v>37</v>
      </c>
      <c r="O25" s="46">
        <v>33368.699999999997</v>
      </c>
      <c r="P25" s="61" t="s">
        <v>239</v>
      </c>
      <c r="Q25" s="46" t="s">
        <v>241</v>
      </c>
      <c r="R25" s="61">
        <v>17</v>
      </c>
      <c r="S25" s="46">
        <v>20319.57</v>
      </c>
      <c r="T25" s="61">
        <v>657</v>
      </c>
      <c r="U25" s="46">
        <v>140282.60999999999</v>
      </c>
      <c r="V25" s="49">
        <v>4.9536304003619087E-2</v>
      </c>
      <c r="W25" s="49">
        <v>4.3518454710884662E-2</v>
      </c>
      <c r="X25" s="62"/>
    </row>
    <row r="26" spans="1:24" ht="14.15" customHeight="1">
      <c r="A26" s="3" t="s">
        <v>96</v>
      </c>
      <c r="B26" s="46">
        <v>53</v>
      </c>
      <c r="C26" s="46">
        <v>6961</v>
      </c>
      <c r="D26" s="61">
        <v>26</v>
      </c>
      <c r="E26" s="46">
        <v>2677.26</v>
      </c>
      <c r="F26" s="61">
        <v>34</v>
      </c>
      <c r="G26" s="46">
        <v>4526</v>
      </c>
      <c r="H26" s="61">
        <v>14</v>
      </c>
      <c r="I26" s="46">
        <v>5441</v>
      </c>
      <c r="J26" s="61" t="s">
        <v>239</v>
      </c>
      <c r="K26" s="46" t="s">
        <v>243</v>
      </c>
      <c r="L26" s="61">
        <v>8</v>
      </c>
      <c r="M26" s="46">
        <v>3000</v>
      </c>
      <c r="N26" s="61">
        <v>47</v>
      </c>
      <c r="O26" s="46">
        <v>43890.43</v>
      </c>
      <c r="P26" s="61">
        <v>0</v>
      </c>
      <c r="Q26" s="46">
        <v>0</v>
      </c>
      <c r="R26" s="61" t="s">
        <v>239</v>
      </c>
      <c r="S26" s="46" t="s">
        <v>241</v>
      </c>
      <c r="T26" s="61">
        <v>186</v>
      </c>
      <c r="U26" s="46">
        <v>68955.69</v>
      </c>
      <c r="V26" s="49">
        <v>1.4023976475910428E-2</v>
      </c>
      <c r="W26" s="49">
        <v>2.1391426010129146E-2</v>
      </c>
      <c r="X26" s="62"/>
    </row>
    <row r="27" spans="1:24" ht="14.15" customHeight="1">
      <c r="A27" s="3" t="s">
        <v>97</v>
      </c>
      <c r="B27" s="46">
        <v>7</v>
      </c>
      <c r="C27" s="46">
        <v>647.87</v>
      </c>
      <c r="D27" s="61">
        <v>13</v>
      </c>
      <c r="E27" s="46">
        <v>1179.3499999999999</v>
      </c>
      <c r="F27" s="61">
        <v>16</v>
      </c>
      <c r="G27" s="46">
        <v>1556.04</v>
      </c>
      <c r="H27" s="61" t="s">
        <v>239</v>
      </c>
      <c r="I27" s="46" t="s">
        <v>241</v>
      </c>
      <c r="J27" s="61">
        <v>0</v>
      </c>
      <c r="K27" s="46">
        <v>0</v>
      </c>
      <c r="L27" s="61" t="s">
        <v>239</v>
      </c>
      <c r="M27" s="46" t="s">
        <v>241</v>
      </c>
      <c r="N27" s="61">
        <v>7</v>
      </c>
      <c r="O27" s="46">
        <v>18950</v>
      </c>
      <c r="P27" s="61">
        <v>0</v>
      </c>
      <c r="Q27" s="46">
        <v>0</v>
      </c>
      <c r="R27" s="61">
        <v>0</v>
      </c>
      <c r="S27" s="46">
        <v>0</v>
      </c>
      <c r="T27" s="61">
        <v>47</v>
      </c>
      <c r="U27" s="46">
        <v>23788.260000000002</v>
      </c>
      <c r="V27" s="49">
        <v>3.5436929804719898E-3</v>
      </c>
      <c r="W27" s="49">
        <v>7.3795912084951183E-3</v>
      </c>
      <c r="X27" s="62"/>
    </row>
    <row r="28" spans="1:24" ht="14.15" customHeight="1">
      <c r="A28" s="3" t="s">
        <v>98</v>
      </c>
      <c r="B28" s="46">
        <v>104</v>
      </c>
      <c r="C28" s="46">
        <v>13153.7</v>
      </c>
      <c r="D28" s="61">
        <v>214</v>
      </c>
      <c r="E28" s="46">
        <v>26027.26</v>
      </c>
      <c r="F28" s="61">
        <v>130</v>
      </c>
      <c r="G28" s="46">
        <v>16400.22</v>
      </c>
      <c r="H28" s="61">
        <v>24</v>
      </c>
      <c r="I28" s="46">
        <v>8788</v>
      </c>
      <c r="J28" s="61">
        <v>13</v>
      </c>
      <c r="K28" s="46">
        <v>4200.57</v>
      </c>
      <c r="L28" s="61">
        <v>23</v>
      </c>
      <c r="M28" s="46">
        <v>8671</v>
      </c>
      <c r="N28" s="61">
        <v>35</v>
      </c>
      <c r="O28" s="46">
        <v>46427.09</v>
      </c>
      <c r="P28" s="61">
        <v>6</v>
      </c>
      <c r="Q28" s="46">
        <v>11751</v>
      </c>
      <c r="R28" s="61">
        <v>7</v>
      </c>
      <c r="S28" s="46">
        <v>6984</v>
      </c>
      <c r="T28" s="61">
        <v>556</v>
      </c>
      <c r="U28" s="46">
        <v>142402.84</v>
      </c>
      <c r="V28" s="49">
        <v>4.1921133981753754E-2</v>
      </c>
      <c r="W28" s="49">
        <v>4.4176192211146881E-2</v>
      </c>
      <c r="X28" s="62"/>
    </row>
    <row r="29" spans="1:24" ht="14.15" customHeight="1">
      <c r="A29" s="3" t="s">
        <v>99</v>
      </c>
      <c r="B29" s="46">
        <v>290</v>
      </c>
      <c r="C29" s="46">
        <v>35238.980000000003</v>
      </c>
      <c r="D29" s="61">
        <v>307</v>
      </c>
      <c r="E29" s="46">
        <v>36866.129999999997</v>
      </c>
      <c r="F29" s="61">
        <v>102</v>
      </c>
      <c r="G29" s="46">
        <v>13474.04</v>
      </c>
      <c r="H29" s="61">
        <v>50</v>
      </c>
      <c r="I29" s="46">
        <v>17630.259999999998</v>
      </c>
      <c r="J29" s="61">
        <v>29</v>
      </c>
      <c r="K29" s="46">
        <v>9801</v>
      </c>
      <c r="L29" s="61">
        <v>11</v>
      </c>
      <c r="M29" s="46">
        <v>4016</v>
      </c>
      <c r="N29" s="61">
        <v>68</v>
      </c>
      <c r="O29" s="46">
        <v>75598.350000000006</v>
      </c>
      <c r="P29" s="61">
        <v>10</v>
      </c>
      <c r="Q29" s="46">
        <v>5880</v>
      </c>
      <c r="R29" s="61">
        <v>7</v>
      </c>
      <c r="S29" s="46">
        <v>9470</v>
      </c>
      <c r="T29" s="61">
        <v>874</v>
      </c>
      <c r="U29" s="46">
        <v>207974.76</v>
      </c>
      <c r="V29" s="49">
        <v>6.5897609892181255E-2</v>
      </c>
      <c r="W29" s="49">
        <v>6.4517905491401309E-2</v>
      </c>
      <c r="X29" s="62"/>
    </row>
    <row r="30" spans="1:24" ht="14.15" customHeight="1">
      <c r="A30" s="3" t="s">
        <v>100</v>
      </c>
      <c r="B30" s="46">
        <v>118</v>
      </c>
      <c r="C30" s="46">
        <v>11623.26</v>
      </c>
      <c r="D30" s="61">
        <v>42</v>
      </c>
      <c r="E30" s="46">
        <v>4238.5200000000004</v>
      </c>
      <c r="F30" s="61">
        <v>44</v>
      </c>
      <c r="G30" s="46">
        <v>4834.6499999999996</v>
      </c>
      <c r="H30" s="61">
        <v>16</v>
      </c>
      <c r="I30" s="46">
        <v>5768.26</v>
      </c>
      <c r="J30" s="61" t="s">
        <v>239</v>
      </c>
      <c r="K30" s="46" t="s">
        <v>243</v>
      </c>
      <c r="L30" s="61">
        <v>6</v>
      </c>
      <c r="M30" s="46">
        <v>2230.4299999999998</v>
      </c>
      <c r="N30" s="61">
        <v>23</v>
      </c>
      <c r="O30" s="46">
        <v>26750</v>
      </c>
      <c r="P30" s="61" t="s">
        <v>239</v>
      </c>
      <c r="Q30" s="46" t="s">
        <v>241</v>
      </c>
      <c r="R30" s="61">
        <v>4</v>
      </c>
      <c r="S30" s="46">
        <v>3101.3</v>
      </c>
      <c r="T30" s="61">
        <v>257</v>
      </c>
      <c r="U30" s="46">
        <v>60096.420000000006</v>
      </c>
      <c r="V30" s="49">
        <v>1.9377214808112796E-2</v>
      </c>
      <c r="W30" s="49">
        <v>1.8643104316752476E-2</v>
      </c>
      <c r="X30" s="62"/>
    </row>
    <row r="31" spans="1:24" ht="14.15" customHeight="1" thickBot="1">
      <c r="A31" s="84" t="s">
        <v>101</v>
      </c>
      <c r="B31" s="91">
        <v>645</v>
      </c>
      <c r="C31" s="91">
        <v>71341.17</v>
      </c>
      <c r="D31" s="92">
        <v>495</v>
      </c>
      <c r="E31" s="91">
        <v>57974.23</v>
      </c>
      <c r="F31" s="92">
        <v>208</v>
      </c>
      <c r="G31" s="91">
        <v>25474.48</v>
      </c>
      <c r="H31" s="92">
        <v>121</v>
      </c>
      <c r="I31" s="91">
        <v>44336.61</v>
      </c>
      <c r="J31" s="92">
        <v>37</v>
      </c>
      <c r="K31" s="91">
        <v>12994.04</v>
      </c>
      <c r="L31" s="92">
        <v>35</v>
      </c>
      <c r="M31" s="91">
        <v>12559.83</v>
      </c>
      <c r="N31" s="92">
        <v>156</v>
      </c>
      <c r="O31" s="91">
        <v>157057.87</v>
      </c>
      <c r="P31" s="92">
        <v>17</v>
      </c>
      <c r="Q31" s="91">
        <v>10544.09</v>
      </c>
      <c r="R31" s="92">
        <v>29</v>
      </c>
      <c r="S31" s="91">
        <v>38512</v>
      </c>
      <c r="T31" s="92">
        <v>1743</v>
      </c>
      <c r="U31" s="91">
        <v>430794.32</v>
      </c>
      <c r="V31" s="86">
        <v>0.13141823116941867</v>
      </c>
      <c r="W31" s="86">
        <v>0.13364096308606147</v>
      </c>
      <c r="X31" s="62"/>
    </row>
    <row r="32" spans="1:24" ht="14.15" customHeight="1" thickBot="1">
      <c r="A32" s="84" t="s">
        <v>102</v>
      </c>
      <c r="B32" s="91">
        <v>5039</v>
      </c>
      <c r="C32" s="91">
        <v>544062</v>
      </c>
      <c r="D32" s="91">
        <v>3134</v>
      </c>
      <c r="E32" s="91">
        <v>357263</v>
      </c>
      <c r="F32" s="91">
        <v>2314</v>
      </c>
      <c r="G32" s="91">
        <v>288187</v>
      </c>
      <c r="H32" s="91">
        <v>813</v>
      </c>
      <c r="I32" s="91">
        <v>301133</v>
      </c>
      <c r="J32" s="91">
        <v>205</v>
      </c>
      <c r="K32" s="91">
        <v>71416</v>
      </c>
      <c r="L32" s="91">
        <v>306</v>
      </c>
      <c r="M32" s="91">
        <v>115153</v>
      </c>
      <c r="N32" s="91">
        <v>1074</v>
      </c>
      <c r="O32" s="91">
        <v>1156895</v>
      </c>
      <c r="P32" s="91">
        <v>81</v>
      </c>
      <c r="Q32" s="91">
        <v>66751</v>
      </c>
      <c r="R32" s="91">
        <v>297</v>
      </c>
      <c r="S32" s="91">
        <v>322661</v>
      </c>
      <c r="T32" s="91">
        <v>13263</v>
      </c>
      <c r="U32" s="91">
        <v>3223520</v>
      </c>
      <c r="V32" s="86">
        <v>1</v>
      </c>
      <c r="W32" s="86">
        <v>1</v>
      </c>
      <c r="X32" s="62"/>
    </row>
    <row r="33" spans="1:23" ht="11.25" customHeight="1">
      <c r="A33" s="17"/>
      <c r="B33" s="17"/>
      <c r="C33" s="2"/>
      <c r="D33" s="99"/>
      <c r="E33" s="2"/>
      <c r="F33" s="2"/>
      <c r="G33" s="2"/>
      <c r="H33" s="2"/>
      <c r="I33" s="2"/>
      <c r="J33" s="2"/>
      <c r="K33" s="2"/>
      <c r="L33" s="2"/>
      <c r="M33" s="2"/>
      <c r="N33" s="2"/>
      <c r="O33" s="2"/>
      <c r="P33" s="2"/>
      <c r="Q33" s="2"/>
      <c r="R33" s="2"/>
      <c r="S33" s="2"/>
      <c r="T33" s="2"/>
      <c r="U33" s="2"/>
      <c r="V33" s="2"/>
      <c r="W33" s="2"/>
    </row>
    <row r="34" spans="1:23" ht="11.25" customHeight="1">
      <c r="B34" s="17"/>
      <c r="C34" s="2"/>
      <c r="E34" s="99"/>
      <c r="F34" s="2"/>
      <c r="G34" s="2"/>
      <c r="H34" s="2"/>
      <c r="I34" s="2"/>
      <c r="J34" s="2"/>
      <c r="K34" s="2"/>
      <c r="L34" s="2"/>
      <c r="M34" s="2"/>
      <c r="N34" s="2"/>
      <c r="O34" s="2"/>
      <c r="P34" s="2"/>
      <c r="Q34" s="2"/>
      <c r="R34" s="2"/>
      <c r="S34" s="2"/>
      <c r="T34" s="2"/>
      <c r="U34" s="2"/>
      <c r="V34" s="2"/>
      <c r="W34" s="2"/>
    </row>
    <row r="35" spans="1:23" ht="11.25" customHeight="1">
      <c r="A35" s="44"/>
      <c r="B35" s="2"/>
      <c r="C35" s="2"/>
      <c r="D35" s="2"/>
      <c r="E35" s="2"/>
      <c r="F35" s="2"/>
      <c r="G35" s="2"/>
      <c r="H35" s="2"/>
      <c r="I35" s="2"/>
      <c r="J35" s="2"/>
      <c r="K35" s="2"/>
      <c r="L35" s="2"/>
      <c r="M35" s="2"/>
      <c r="N35" s="2"/>
      <c r="O35" s="2"/>
      <c r="P35" s="2"/>
      <c r="Q35" s="2"/>
      <c r="R35" s="2"/>
      <c r="S35" s="2"/>
      <c r="T35" s="2"/>
      <c r="U35" s="2"/>
      <c r="V35" s="2"/>
      <c r="W35" s="2"/>
    </row>
    <row r="36" spans="1:23" ht="11.25" customHeight="1">
      <c r="A36" s="3"/>
      <c r="B36" s="2"/>
      <c r="C36" s="2"/>
      <c r="D36" s="2"/>
      <c r="E36" s="2"/>
      <c r="F36" s="2"/>
      <c r="G36" s="2"/>
      <c r="H36" s="2"/>
      <c r="I36" s="2"/>
      <c r="J36" s="2"/>
      <c r="K36" s="2"/>
      <c r="L36" s="2"/>
      <c r="M36" s="2"/>
      <c r="N36" s="2"/>
      <c r="O36" s="2"/>
      <c r="P36" s="2"/>
      <c r="Q36" s="2"/>
      <c r="R36" s="2"/>
      <c r="S36" s="2"/>
      <c r="T36" s="2"/>
      <c r="U36" s="100"/>
      <c r="V36" s="2"/>
      <c r="W36" s="2"/>
    </row>
    <row r="37" spans="1:23" ht="11.25" customHeight="1"/>
    <row r="38" spans="1:23">
      <c r="A38" s="65"/>
      <c r="B38" s="65"/>
      <c r="C38" s="65"/>
      <c r="D38" s="65"/>
      <c r="E38" s="65"/>
      <c r="F38" s="65"/>
    </row>
    <row r="39" spans="1:23">
      <c r="A39" s="65"/>
      <c r="B39" s="65"/>
      <c r="C39" s="65"/>
      <c r="D39" s="65"/>
      <c r="E39" s="65"/>
      <c r="F39" s="65"/>
      <c r="T39" s="62"/>
      <c r="U39" s="62"/>
    </row>
    <row r="40" spans="1:23">
      <c r="T40" s="62"/>
      <c r="U40" s="62"/>
    </row>
  </sheetData>
  <mergeCells count="10">
    <mergeCell ref="N4:O4"/>
    <mergeCell ref="P4:Q4"/>
    <mergeCell ref="R4:S4"/>
    <mergeCell ref="T4:U4"/>
    <mergeCell ref="B4:C4"/>
    <mergeCell ref="D4:E4"/>
    <mergeCell ref="F4:G4"/>
    <mergeCell ref="H4:I4"/>
    <mergeCell ref="J4:K4"/>
    <mergeCell ref="L4:M4"/>
  </mergeCells>
  <printOptions verticalCentered="1"/>
  <pageMargins left="0.59055118110236227" right="0.59055118110236227" top="0.94488188976377963" bottom="0.94488188976377963" header="0.51181102362204722" footer="0.43307086614173229"/>
  <pageSetup paperSize="9" scale="57" orientation="landscape" r:id="rId1"/>
  <headerFooter alignWithMargins="0"/>
  <customProperties>
    <customPr name="EpmWorksheetKeyString_GU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21"/>
  <dimension ref="A1:W40"/>
  <sheetViews>
    <sheetView workbookViewId="0">
      <selection activeCell="B6" sqref="B6:V32"/>
    </sheetView>
  </sheetViews>
  <sheetFormatPr baseColWidth="10" defaultColWidth="11.453125" defaultRowHeight="11.5"/>
  <cols>
    <col min="1" max="1" width="20.1796875" style="39" customWidth="1"/>
    <col min="2" max="2" width="8.1796875" style="39" customWidth="1"/>
    <col min="3" max="3" width="8.81640625" style="39" bestFit="1" customWidth="1"/>
    <col min="4" max="14" width="8.1796875" style="39" customWidth="1"/>
    <col min="15" max="15" width="9.54296875" style="39" bestFit="1" customWidth="1"/>
    <col min="16" max="19" width="8.1796875" style="39" customWidth="1"/>
    <col min="20" max="20" width="9.1796875" style="39" customWidth="1"/>
    <col min="21" max="21" width="10.1796875" style="39" customWidth="1"/>
    <col min="22" max="22" width="8.1796875" style="39" customWidth="1"/>
    <col min="23" max="16384" width="11.453125" style="39"/>
  </cols>
  <sheetData>
    <row r="1" spans="1:23" ht="18.75" customHeight="1">
      <c r="A1" s="35" t="str">
        <f>'1'!A1</f>
        <v>Schweizerische Holzenergiestatistik EJ 2024</v>
      </c>
      <c r="B1" s="16"/>
      <c r="C1" s="16"/>
      <c r="D1" s="16"/>
      <c r="E1" s="16"/>
      <c r="F1" s="16"/>
      <c r="G1" s="16"/>
      <c r="H1" s="16"/>
      <c r="I1" s="16"/>
      <c r="J1" s="16"/>
      <c r="K1" s="16"/>
      <c r="L1" s="16"/>
      <c r="M1" s="16"/>
      <c r="N1" s="16"/>
      <c r="O1" s="16"/>
      <c r="P1" s="16"/>
      <c r="Q1" s="16"/>
      <c r="R1" s="16"/>
      <c r="S1" s="16"/>
      <c r="T1" s="16"/>
      <c r="U1" s="16"/>
      <c r="V1" s="13"/>
    </row>
    <row r="2" spans="1:23" ht="18.75" customHeight="1">
      <c r="A2" s="34" t="str">
        <f>CONCATENATE(Übersicht!B27,": ",Übersicht!C27)</f>
        <v>Tabelle 7.2: Automatische Feuerungen, Holzumsatz und Bruttoenergieverbrauch Holz, witterungsbereinigt (nach Kanton)</v>
      </c>
      <c r="B2" s="16"/>
      <c r="C2" s="16"/>
      <c r="D2" s="16"/>
      <c r="E2" s="16"/>
      <c r="F2" s="16"/>
      <c r="G2" s="16"/>
      <c r="H2" s="16"/>
      <c r="I2" s="16"/>
      <c r="J2" s="16"/>
      <c r="K2" s="16"/>
      <c r="L2" s="16"/>
      <c r="M2" s="16"/>
      <c r="N2" s="16"/>
      <c r="O2" s="16"/>
      <c r="P2" s="16"/>
      <c r="Q2" s="16"/>
      <c r="R2" s="16"/>
      <c r="S2" s="16"/>
      <c r="T2" s="16"/>
      <c r="U2" s="16"/>
      <c r="V2" s="13"/>
    </row>
    <row r="3" spans="1:23" ht="18.75" customHeight="1">
      <c r="A3" s="38"/>
      <c r="B3" s="16"/>
      <c r="C3" s="16"/>
      <c r="D3" s="16"/>
      <c r="E3" s="16"/>
      <c r="F3" s="16"/>
      <c r="G3" s="16"/>
      <c r="H3" s="16"/>
      <c r="I3" s="16"/>
      <c r="J3" s="16"/>
      <c r="K3" s="16"/>
      <c r="L3" s="16"/>
      <c r="M3" s="16"/>
      <c r="N3" s="16"/>
      <c r="O3" s="16"/>
      <c r="P3" s="16"/>
      <c r="Q3" s="16"/>
      <c r="R3" s="16"/>
      <c r="S3" s="16"/>
      <c r="T3" s="16"/>
      <c r="U3" s="16"/>
      <c r="V3" s="13"/>
    </row>
    <row r="4" spans="1:23" ht="14.15" customHeight="1">
      <c r="A4" s="24" t="s">
        <v>59</v>
      </c>
      <c r="B4" s="140" t="s">
        <v>60</v>
      </c>
      <c r="C4" s="140"/>
      <c r="D4" s="140" t="s">
        <v>61</v>
      </c>
      <c r="E4" s="140"/>
      <c r="F4" s="140" t="s">
        <v>62</v>
      </c>
      <c r="G4" s="140"/>
      <c r="H4" s="140" t="s">
        <v>63</v>
      </c>
      <c r="I4" s="140"/>
      <c r="J4" s="140" t="s">
        <v>64</v>
      </c>
      <c r="K4" s="140"/>
      <c r="L4" s="140" t="s">
        <v>65</v>
      </c>
      <c r="M4" s="140"/>
      <c r="N4" s="140" t="s">
        <v>66</v>
      </c>
      <c r="O4" s="140"/>
      <c r="P4" s="140" t="s">
        <v>67</v>
      </c>
      <c r="Q4" s="140"/>
      <c r="R4" s="140" t="s">
        <v>68</v>
      </c>
      <c r="S4" s="140"/>
      <c r="T4" s="140" t="s">
        <v>69</v>
      </c>
      <c r="U4" s="140"/>
      <c r="V4" s="60" t="s">
        <v>103</v>
      </c>
    </row>
    <row r="5" spans="1:23" ht="14.15" customHeight="1">
      <c r="A5" s="24"/>
      <c r="B5" s="60" t="s">
        <v>104</v>
      </c>
      <c r="C5" s="60" t="s">
        <v>105</v>
      </c>
      <c r="D5" s="60" t="s">
        <v>104</v>
      </c>
      <c r="E5" s="60" t="s">
        <v>105</v>
      </c>
      <c r="F5" s="60" t="s">
        <v>104</v>
      </c>
      <c r="G5" s="60" t="s">
        <v>105</v>
      </c>
      <c r="H5" s="60" t="s">
        <v>104</v>
      </c>
      <c r="I5" s="60" t="s">
        <v>105</v>
      </c>
      <c r="J5" s="60" t="s">
        <v>104</v>
      </c>
      <c r="K5" s="60" t="s">
        <v>105</v>
      </c>
      <c r="L5" s="60" t="s">
        <v>104</v>
      </c>
      <c r="M5" s="60" t="s">
        <v>105</v>
      </c>
      <c r="N5" s="60" t="s">
        <v>104</v>
      </c>
      <c r="O5" s="60" t="s">
        <v>105</v>
      </c>
      <c r="P5" s="60" t="s">
        <v>104</v>
      </c>
      <c r="Q5" s="60" t="s">
        <v>105</v>
      </c>
      <c r="R5" s="60" t="s">
        <v>104</v>
      </c>
      <c r="S5" s="60" t="s">
        <v>105</v>
      </c>
      <c r="T5" s="60" t="s">
        <v>104</v>
      </c>
      <c r="U5" s="60" t="s">
        <v>105</v>
      </c>
      <c r="V5" s="60" t="s">
        <v>106</v>
      </c>
    </row>
    <row r="6" spans="1:23" ht="14.15" customHeight="1">
      <c r="A6" s="3" t="s">
        <v>76</v>
      </c>
      <c r="B6" s="46">
        <v>25375</v>
      </c>
      <c r="C6" s="46">
        <v>69557</v>
      </c>
      <c r="D6" s="46">
        <v>24058</v>
      </c>
      <c r="E6" s="46">
        <v>63861</v>
      </c>
      <c r="F6" s="46">
        <v>11348</v>
      </c>
      <c r="G6" s="46">
        <v>29646</v>
      </c>
      <c r="H6" s="46">
        <v>23610</v>
      </c>
      <c r="I6" s="46">
        <v>64721</v>
      </c>
      <c r="J6" s="46">
        <v>4313</v>
      </c>
      <c r="K6" s="46">
        <v>11450</v>
      </c>
      <c r="L6" s="46">
        <v>5395</v>
      </c>
      <c r="M6" s="46">
        <v>14093</v>
      </c>
      <c r="N6" s="46">
        <v>81505</v>
      </c>
      <c r="O6" s="46">
        <v>260325</v>
      </c>
      <c r="P6" s="46">
        <v>3695</v>
      </c>
      <c r="Q6" s="46">
        <v>7869</v>
      </c>
      <c r="R6" s="46">
        <v>20594</v>
      </c>
      <c r="S6" s="46">
        <v>55998</v>
      </c>
      <c r="T6" s="46">
        <v>199895</v>
      </c>
      <c r="U6" s="46">
        <v>577518</v>
      </c>
      <c r="V6" s="49">
        <v>8.1000000000000003E-2</v>
      </c>
      <c r="W6" s="62"/>
    </row>
    <row r="7" spans="1:23" ht="14.15" customHeight="1">
      <c r="A7" s="3" t="s">
        <v>77</v>
      </c>
      <c r="B7" s="46">
        <v>4416</v>
      </c>
      <c r="C7" s="46">
        <v>12105</v>
      </c>
      <c r="D7" s="46">
        <v>489</v>
      </c>
      <c r="E7" s="46">
        <v>1298</v>
      </c>
      <c r="F7" s="46">
        <v>2232</v>
      </c>
      <c r="G7" s="46">
        <v>5830</v>
      </c>
      <c r="H7" s="46">
        <v>2373</v>
      </c>
      <c r="I7" s="46">
        <v>6504</v>
      </c>
      <c r="J7" s="46">
        <v>0</v>
      </c>
      <c r="K7" s="46">
        <v>0</v>
      </c>
      <c r="L7" s="46">
        <v>408</v>
      </c>
      <c r="M7" s="46">
        <v>1067</v>
      </c>
      <c r="N7" s="46">
        <v>9040</v>
      </c>
      <c r="O7" s="46">
        <v>33849</v>
      </c>
      <c r="P7" s="46">
        <v>0</v>
      </c>
      <c r="Q7" s="46">
        <v>0</v>
      </c>
      <c r="R7" s="46">
        <v>2411</v>
      </c>
      <c r="S7" s="46">
        <v>6298</v>
      </c>
      <c r="T7" s="46">
        <v>21368</v>
      </c>
      <c r="U7" s="46">
        <v>66950</v>
      </c>
      <c r="V7" s="49">
        <v>8.9999999999999993E-3</v>
      </c>
      <c r="W7" s="62"/>
    </row>
    <row r="8" spans="1:23" ht="14.15" customHeight="1">
      <c r="A8" s="3" t="s">
        <v>78</v>
      </c>
      <c r="B8" s="46">
        <v>862</v>
      </c>
      <c r="C8" s="46">
        <v>2364</v>
      </c>
      <c r="D8" s="46">
        <v>215</v>
      </c>
      <c r="E8" s="46">
        <v>572</v>
      </c>
      <c r="F8" s="46">
        <v>725</v>
      </c>
      <c r="G8" s="46">
        <v>1893</v>
      </c>
      <c r="H8" s="46">
        <v>383</v>
      </c>
      <c r="I8" s="46">
        <v>1050</v>
      </c>
      <c r="J8" s="46">
        <v>0</v>
      </c>
      <c r="K8" s="46">
        <v>0</v>
      </c>
      <c r="L8" s="46">
        <v>661</v>
      </c>
      <c r="M8" s="46">
        <v>1727</v>
      </c>
      <c r="N8" s="46">
        <v>0</v>
      </c>
      <c r="O8" s="46">
        <v>0</v>
      </c>
      <c r="P8" s="46">
        <v>0</v>
      </c>
      <c r="Q8" s="46">
        <v>0</v>
      </c>
      <c r="R8" s="46">
        <v>2009</v>
      </c>
      <c r="S8" s="46">
        <v>5248</v>
      </c>
      <c r="T8" s="46">
        <v>4856</v>
      </c>
      <c r="U8" s="46">
        <v>12854</v>
      </c>
      <c r="V8" s="49">
        <v>2E-3</v>
      </c>
      <c r="W8" s="62"/>
    </row>
    <row r="9" spans="1:23" ht="14.15" customHeight="1">
      <c r="A9" s="3" t="s">
        <v>79</v>
      </c>
      <c r="B9" s="63">
        <v>16511</v>
      </c>
      <c r="C9" s="46">
        <v>45260</v>
      </c>
      <c r="D9" s="63">
        <v>17871</v>
      </c>
      <c r="E9" s="46">
        <v>47437</v>
      </c>
      <c r="F9" s="46">
        <v>4080</v>
      </c>
      <c r="G9" s="46">
        <v>10658</v>
      </c>
      <c r="H9" s="46">
        <v>10235</v>
      </c>
      <c r="I9" s="46">
        <v>28055</v>
      </c>
      <c r="J9" s="46">
        <v>2666</v>
      </c>
      <c r="K9" s="46">
        <v>7076</v>
      </c>
      <c r="L9" s="46">
        <v>1695</v>
      </c>
      <c r="M9" s="46">
        <v>4428</v>
      </c>
      <c r="N9" s="46">
        <v>34297</v>
      </c>
      <c r="O9" s="46">
        <v>97392</v>
      </c>
      <c r="P9" s="46">
        <v>1956</v>
      </c>
      <c r="Q9" s="46">
        <v>5192</v>
      </c>
      <c r="R9" s="46">
        <v>5482</v>
      </c>
      <c r="S9" s="46">
        <v>14322</v>
      </c>
      <c r="T9" s="46">
        <v>94792</v>
      </c>
      <c r="U9" s="46">
        <v>259820</v>
      </c>
      <c r="V9" s="49">
        <v>3.5999999999999997E-2</v>
      </c>
      <c r="W9" s="62"/>
    </row>
    <row r="10" spans="1:23" ht="14.15" customHeight="1">
      <c r="A10" s="3" t="s">
        <v>80</v>
      </c>
      <c r="B10" s="46">
        <v>431</v>
      </c>
      <c r="C10" s="46">
        <v>1182</v>
      </c>
      <c r="D10" s="46">
        <v>6353</v>
      </c>
      <c r="E10" s="46">
        <v>16863</v>
      </c>
      <c r="F10" s="46">
        <v>161</v>
      </c>
      <c r="G10" s="46">
        <v>421</v>
      </c>
      <c r="H10" s="46">
        <v>461</v>
      </c>
      <c r="I10" s="46">
        <v>1263</v>
      </c>
      <c r="J10" s="46">
        <v>278</v>
      </c>
      <c r="K10" s="46">
        <v>737</v>
      </c>
      <c r="L10" s="46">
        <v>411</v>
      </c>
      <c r="M10" s="46">
        <v>1074</v>
      </c>
      <c r="N10" s="46">
        <v>1487</v>
      </c>
      <c r="O10" s="46">
        <v>4075</v>
      </c>
      <c r="P10" s="46">
        <v>447</v>
      </c>
      <c r="Q10" s="46">
        <v>1188</v>
      </c>
      <c r="R10" s="46">
        <v>0</v>
      </c>
      <c r="S10" s="46">
        <v>0</v>
      </c>
      <c r="T10" s="46">
        <v>10028</v>
      </c>
      <c r="U10" s="46">
        <v>26802</v>
      </c>
      <c r="V10" s="49">
        <v>4.0000000000000001E-3</v>
      </c>
      <c r="W10" s="62"/>
    </row>
    <row r="11" spans="1:23" ht="14.15" customHeight="1">
      <c r="A11" s="3" t="s">
        <v>81</v>
      </c>
      <c r="B11" s="46">
        <v>96279</v>
      </c>
      <c r="C11" s="46">
        <v>264313</v>
      </c>
      <c r="D11" s="46">
        <v>46984</v>
      </c>
      <c r="E11" s="46">
        <v>124715</v>
      </c>
      <c r="F11" s="46">
        <v>29552</v>
      </c>
      <c r="G11" s="46">
        <v>77202</v>
      </c>
      <c r="H11" s="46">
        <v>41822</v>
      </c>
      <c r="I11" s="46">
        <v>115734</v>
      </c>
      <c r="J11" s="46">
        <v>6381</v>
      </c>
      <c r="K11" s="46">
        <v>16937</v>
      </c>
      <c r="L11" s="46">
        <v>8647</v>
      </c>
      <c r="M11" s="46">
        <v>22590</v>
      </c>
      <c r="N11" s="46">
        <v>147512</v>
      </c>
      <c r="O11" s="46">
        <v>450360</v>
      </c>
      <c r="P11" s="46">
        <v>10404</v>
      </c>
      <c r="Q11" s="46">
        <v>27616</v>
      </c>
      <c r="R11" s="46">
        <v>37315</v>
      </c>
      <c r="S11" s="46">
        <v>128200</v>
      </c>
      <c r="T11" s="46">
        <v>424896</v>
      </c>
      <c r="U11" s="46">
        <v>1227667</v>
      </c>
      <c r="V11" s="49">
        <v>0.17199999999999999</v>
      </c>
      <c r="W11" s="62"/>
    </row>
    <row r="12" spans="1:23" ht="14.15" customHeight="1">
      <c r="A12" s="3" t="s">
        <v>82</v>
      </c>
      <c r="B12" s="46">
        <v>17265</v>
      </c>
      <c r="C12" s="46">
        <v>47326</v>
      </c>
      <c r="D12" s="46">
        <v>10940</v>
      </c>
      <c r="E12" s="46">
        <v>29039</v>
      </c>
      <c r="F12" s="46">
        <v>6211</v>
      </c>
      <c r="G12" s="46">
        <v>16226</v>
      </c>
      <c r="H12" s="46">
        <v>10142</v>
      </c>
      <c r="I12" s="46">
        <v>27801</v>
      </c>
      <c r="J12" s="46">
        <v>967</v>
      </c>
      <c r="K12" s="46">
        <v>2568</v>
      </c>
      <c r="L12" s="46">
        <v>3134</v>
      </c>
      <c r="M12" s="46">
        <v>8187</v>
      </c>
      <c r="N12" s="46">
        <v>63393</v>
      </c>
      <c r="O12" s="46">
        <v>203192</v>
      </c>
      <c r="P12" s="46">
        <v>1201</v>
      </c>
      <c r="Q12" s="46">
        <v>3189</v>
      </c>
      <c r="R12" s="46">
        <v>27683</v>
      </c>
      <c r="S12" s="46">
        <v>119168</v>
      </c>
      <c r="T12" s="46">
        <v>140937</v>
      </c>
      <c r="U12" s="46">
        <v>456695</v>
      </c>
      <c r="V12" s="49">
        <v>6.4000000000000001E-2</v>
      </c>
      <c r="W12" s="62"/>
    </row>
    <row r="13" spans="1:23" ht="14.15" customHeight="1">
      <c r="A13" s="3" t="s">
        <v>83</v>
      </c>
      <c r="B13" s="63">
        <v>3461</v>
      </c>
      <c r="C13" s="46">
        <v>9487</v>
      </c>
      <c r="D13" s="63">
        <v>4570</v>
      </c>
      <c r="E13" s="46">
        <v>12131</v>
      </c>
      <c r="F13" s="46">
        <v>412</v>
      </c>
      <c r="G13" s="46">
        <v>1076</v>
      </c>
      <c r="H13" s="46">
        <v>1597</v>
      </c>
      <c r="I13" s="46">
        <v>4378</v>
      </c>
      <c r="J13" s="46">
        <v>3131</v>
      </c>
      <c r="K13" s="46">
        <v>8311</v>
      </c>
      <c r="L13" s="46">
        <v>739</v>
      </c>
      <c r="M13" s="46">
        <v>1932</v>
      </c>
      <c r="N13" s="46">
        <v>17602</v>
      </c>
      <c r="O13" s="46">
        <v>49352</v>
      </c>
      <c r="P13" s="46">
        <v>3489</v>
      </c>
      <c r="Q13" s="46">
        <v>9262</v>
      </c>
      <c r="R13" s="46">
        <v>723</v>
      </c>
      <c r="S13" s="46">
        <v>1889</v>
      </c>
      <c r="T13" s="46">
        <v>35725</v>
      </c>
      <c r="U13" s="46">
        <v>97818</v>
      </c>
      <c r="V13" s="49">
        <v>1.4E-2</v>
      </c>
      <c r="W13" s="62"/>
    </row>
    <row r="14" spans="1:23" ht="14.15" customHeight="1">
      <c r="A14" s="3" t="s">
        <v>84</v>
      </c>
      <c r="B14" s="46">
        <v>2385</v>
      </c>
      <c r="C14" s="46">
        <v>6538</v>
      </c>
      <c r="D14" s="46">
        <v>1646</v>
      </c>
      <c r="E14" s="46">
        <v>4369</v>
      </c>
      <c r="F14" s="46">
        <v>1045</v>
      </c>
      <c r="G14" s="46">
        <v>2729</v>
      </c>
      <c r="H14" s="46">
        <v>1229</v>
      </c>
      <c r="I14" s="46">
        <v>3370</v>
      </c>
      <c r="J14" s="46">
        <v>0</v>
      </c>
      <c r="K14" s="46">
        <v>0</v>
      </c>
      <c r="L14" s="46">
        <v>466</v>
      </c>
      <c r="M14" s="46">
        <v>1217</v>
      </c>
      <c r="N14" s="46">
        <v>6755</v>
      </c>
      <c r="O14" s="46">
        <v>19381</v>
      </c>
      <c r="P14" s="46">
        <v>0</v>
      </c>
      <c r="Q14" s="46">
        <v>0</v>
      </c>
      <c r="R14" s="46">
        <v>402</v>
      </c>
      <c r="S14" s="46">
        <v>1050</v>
      </c>
      <c r="T14" s="46">
        <v>13927</v>
      </c>
      <c r="U14" s="46">
        <v>38653</v>
      </c>
      <c r="V14" s="49">
        <v>5.0000000000000001E-3</v>
      </c>
      <c r="W14" s="62"/>
    </row>
    <row r="15" spans="1:23" ht="14.15" customHeight="1">
      <c r="A15" s="3" t="s">
        <v>85</v>
      </c>
      <c r="B15" s="46">
        <v>15956</v>
      </c>
      <c r="C15" s="46">
        <v>43739</v>
      </c>
      <c r="D15" s="46">
        <v>16987</v>
      </c>
      <c r="E15" s="46">
        <v>45091</v>
      </c>
      <c r="F15" s="46">
        <v>9741</v>
      </c>
      <c r="G15" s="46">
        <v>25449</v>
      </c>
      <c r="H15" s="46">
        <v>7953</v>
      </c>
      <c r="I15" s="46">
        <v>21756</v>
      </c>
      <c r="J15" s="46">
        <v>1791</v>
      </c>
      <c r="K15" s="46">
        <v>4754</v>
      </c>
      <c r="L15" s="46">
        <v>2523</v>
      </c>
      <c r="M15" s="46">
        <v>6591</v>
      </c>
      <c r="N15" s="46">
        <v>24435</v>
      </c>
      <c r="O15" s="46">
        <v>69404</v>
      </c>
      <c r="P15" s="46">
        <v>0</v>
      </c>
      <c r="Q15" s="46">
        <v>0</v>
      </c>
      <c r="R15" s="46">
        <v>13215</v>
      </c>
      <c r="S15" s="46">
        <v>34522</v>
      </c>
      <c r="T15" s="46">
        <v>92602</v>
      </c>
      <c r="U15" s="46">
        <v>251307</v>
      </c>
      <c r="V15" s="49">
        <v>3.5000000000000003E-2</v>
      </c>
      <c r="W15" s="62"/>
    </row>
    <row r="16" spans="1:23" ht="14.15" customHeight="1">
      <c r="A16" s="3" t="s">
        <v>86</v>
      </c>
      <c r="B16" s="46">
        <v>5829</v>
      </c>
      <c r="C16" s="46">
        <v>15980</v>
      </c>
      <c r="D16" s="46">
        <v>2071</v>
      </c>
      <c r="E16" s="46">
        <v>5498</v>
      </c>
      <c r="F16" s="46">
        <v>580</v>
      </c>
      <c r="G16" s="46">
        <v>1514</v>
      </c>
      <c r="H16" s="46">
        <v>3208</v>
      </c>
      <c r="I16" s="46">
        <v>8794</v>
      </c>
      <c r="J16" s="46">
        <v>595</v>
      </c>
      <c r="K16" s="46">
        <v>1578</v>
      </c>
      <c r="L16" s="46">
        <v>383</v>
      </c>
      <c r="M16" s="46">
        <v>1000</v>
      </c>
      <c r="N16" s="46">
        <v>21455</v>
      </c>
      <c r="O16" s="46">
        <v>58736</v>
      </c>
      <c r="P16" s="46">
        <v>0</v>
      </c>
      <c r="Q16" s="46">
        <v>0</v>
      </c>
      <c r="R16" s="46">
        <v>5111</v>
      </c>
      <c r="S16" s="46">
        <v>20643</v>
      </c>
      <c r="T16" s="46">
        <v>39232</v>
      </c>
      <c r="U16" s="46">
        <v>113744</v>
      </c>
      <c r="V16" s="49">
        <v>1.6E-2</v>
      </c>
      <c r="W16" s="62"/>
    </row>
    <row r="17" spans="1:23" ht="14.15" customHeight="1">
      <c r="A17" s="3" t="s">
        <v>87</v>
      </c>
      <c r="B17" s="46">
        <v>36505</v>
      </c>
      <c r="C17" s="46">
        <v>100067</v>
      </c>
      <c r="D17" s="46">
        <v>20920</v>
      </c>
      <c r="E17" s="46">
        <v>55530</v>
      </c>
      <c r="F17" s="46">
        <v>14512</v>
      </c>
      <c r="G17" s="46">
        <v>55029</v>
      </c>
      <c r="H17" s="46">
        <v>10956</v>
      </c>
      <c r="I17" s="46">
        <v>30031</v>
      </c>
      <c r="J17" s="46">
        <v>5075</v>
      </c>
      <c r="K17" s="46">
        <v>13471</v>
      </c>
      <c r="L17" s="46">
        <v>5301</v>
      </c>
      <c r="M17" s="46">
        <v>13847</v>
      </c>
      <c r="N17" s="46">
        <v>55800</v>
      </c>
      <c r="O17" s="46">
        <v>159256</v>
      </c>
      <c r="P17" s="46">
        <v>2327</v>
      </c>
      <c r="Q17" s="46">
        <v>6176</v>
      </c>
      <c r="R17" s="46">
        <v>28982</v>
      </c>
      <c r="S17" s="46">
        <v>77577</v>
      </c>
      <c r="T17" s="46">
        <v>180376</v>
      </c>
      <c r="U17" s="46">
        <v>510985</v>
      </c>
      <c r="V17" s="49">
        <v>7.1999999999999995E-2</v>
      </c>
      <c r="W17" s="62"/>
    </row>
    <row r="18" spans="1:23" ht="14.15" customHeight="1">
      <c r="A18" s="3" t="s">
        <v>88</v>
      </c>
      <c r="B18" s="46">
        <v>9826</v>
      </c>
      <c r="C18" s="46">
        <v>26934</v>
      </c>
      <c r="D18" s="46">
        <v>8814</v>
      </c>
      <c r="E18" s="46">
        <v>23395</v>
      </c>
      <c r="F18" s="46">
        <v>1922</v>
      </c>
      <c r="G18" s="46">
        <v>5020</v>
      </c>
      <c r="H18" s="46">
        <v>5961</v>
      </c>
      <c r="I18" s="46">
        <v>16341</v>
      </c>
      <c r="J18" s="46">
        <v>1289</v>
      </c>
      <c r="K18" s="46">
        <v>3422</v>
      </c>
      <c r="L18" s="46">
        <v>575</v>
      </c>
      <c r="M18" s="46">
        <v>1502</v>
      </c>
      <c r="N18" s="46">
        <v>30536</v>
      </c>
      <c r="O18" s="46">
        <v>87266</v>
      </c>
      <c r="P18" s="46">
        <v>4226</v>
      </c>
      <c r="Q18" s="46">
        <v>11217</v>
      </c>
      <c r="R18" s="46">
        <v>4098</v>
      </c>
      <c r="S18" s="46">
        <v>9855</v>
      </c>
      <c r="T18" s="46">
        <v>67246</v>
      </c>
      <c r="U18" s="46">
        <v>184952</v>
      </c>
      <c r="V18" s="49">
        <v>2.5999999999999999E-2</v>
      </c>
      <c r="W18" s="62"/>
    </row>
    <row r="19" spans="1:23" ht="14.15" customHeight="1">
      <c r="A19" s="3" t="s">
        <v>89</v>
      </c>
      <c r="B19" s="46">
        <v>2191</v>
      </c>
      <c r="C19" s="46">
        <v>6007</v>
      </c>
      <c r="D19" s="46">
        <v>1409</v>
      </c>
      <c r="E19" s="46">
        <v>3739</v>
      </c>
      <c r="F19" s="46">
        <v>1371</v>
      </c>
      <c r="G19" s="46">
        <v>3581</v>
      </c>
      <c r="H19" s="46">
        <v>1659</v>
      </c>
      <c r="I19" s="46">
        <v>4546</v>
      </c>
      <c r="J19" s="46">
        <v>317</v>
      </c>
      <c r="K19" s="46">
        <v>842</v>
      </c>
      <c r="L19" s="46">
        <v>972</v>
      </c>
      <c r="M19" s="46">
        <v>2539</v>
      </c>
      <c r="N19" s="46">
        <v>6308</v>
      </c>
      <c r="O19" s="46">
        <v>17292</v>
      </c>
      <c r="P19" s="46">
        <v>0</v>
      </c>
      <c r="Q19" s="46">
        <v>0</v>
      </c>
      <c r="R19" s="46">
        <v>2089</v>
      </c>
      <c r="S19" s="46">
        <v>5458</v>
      </c>
      <c r="T19" s="46">
        <v>16315</v>
      </c>
      <c r="U19" s="46">
        <v>44003</v>
      </c>
      <c r="V19" s="49">
        <v>6.0000000000000001E-3</v>
      </c>
      <c r="W19" s="62"/>
    </row>
    <row r="20" spans="1:23" ht="14.15" customHeight="1">
      <c r="A20" s="3" t="s">
        <v>90</v>
      </c>
      <c r="B20" s="46">
        <v>2421</v>
      </c>
      <c r="C20" s="46">
        <v>6635</v>
      </c>
      <c r="D20" s="46">
        <v>1317</v>
      </c>
      <c r="E20" s="46">
        <v>3495</v>
      </c>
      <c r="F20" s="46">
        <v>1915</v>
      </c>
      <c r="G20" s="46">
        <v>5002</v>
      </c>
      <c r="H20" s="46">
        <v>1497</v>
      </c>
      <c r="I20" s="46">
        <v>4104</v>
      </c>
      <c r="J20" s="46">
        <v>0</v>
      </c>
      <c r="K20" s="46">
        <v>0</v>
      </c>
      <c r="L20" s="46">
        <v>615</v>
      </c>
      <c r="M20" s="46">
        <v>1607</v>
      </c>
      <c r="N20" s="46">
        <v>30014</v>
      </c>
      <c r="O20" s="46">
        <v>88123</v>
      </c>
      <c r="P20" s="46">
        <v>0</v>
      </c>
      <c r="Q20" s="46">
        <v>0</v>
      </c>
      <c r="R20" s="46">
        <v>7474</v>
      </c>
      <c r="S20" s="46">
        <v>15512</v>
      </c>
      <c r="T20" s="46">
        <v>45252</v>
      </c>
      <c r="U20" s="46">
        <v>124479</v>
      </c>
      <c r="V20" s="49">
        <v>1.7000000000000001E-2</v>
      </c>
      <c r="W20" s="62"/>
    </row>
    <row r="21" spans="1:23" ht="14.15" customHeight="1">
      <c r="A21" s="3" t="s">
        <v>91</v>
      </c>
      <c r="B21" s="46">
        <v>8067</v>
      </c>
      <c r="C21" s="46">
        <v>22114</v>
      </c>
      <c r="D21" s="46">
        <v>1798</v>
      </c>
      <c r="E21" s="46">
        <v>4774</v>
      </c>
      <c r="F21" s="46">
        <v>1950</v>
      </c>
      <c r="G21" s="46">
        <v>5094</v>
      </c>
      <c r="H21" s="46">
        <v>6240</v>
      </c>
      <c r="I21" s="46">
        <v>17106</v>
      </c>
      <c r="J21" s="46">
        <v>285</v>
      </c>
      <c r="K21" s="46">
        <v>758</v>
      </c>
      <c r="L21" s="46">
        <v>854</v>
      </c>
      <c r="M21" s="46">
        <v>2231</v>
      </c>
      <c r="N21" s="46">
        <v>15429</v>
      </c>
      <c r="O21" s="46">
        <v>43016</v>
      </c>
      <c r="P21" s="46">
        <v>0</v>
      </c>
      <c r="Q21" s="46">
        <v>0</v>
      </c>
      <c r="R21" s="46">
        <v>2571</v>
      </c>
      <c r="S21" s="46">
        <v>6718</v>
      </c>
      <c r="T21" s="46">
        <v>37196</v>
      </c>
      <c r="U21" s="46">
        <v>101811</v>
      </c>
      <c r="V21" s="49">
        <v>1.4E-2</v>
      </c>
      <c r="W21" s="62"/>
    </row>
    <row r="22" spans="1:23" ht="14.15" customHeight="1">
      <c r="A22" s="3" t="s">
        <v>92</v>
      </c>
      <c r="B22" s="46">
        <v>8219</v>
      </c>
      <c r="C22" s="46">
        <v>22529</v>
      </c>
      <c r="D22" s="46">
        <v>2437</v>
      </c>
      <c r="E22" s="46">
        <v>6468</v>
      </c>
      <c r="F22" s="46">
        <v>6019</v>
      </c>
      <c r="G22" s="46">
        <v>15725</v>
      </c>
      <c r="H22" s="46">
        <v>5022</v>
      </c>
      <c r="I22" s="46">
        <v>13766</v>
      </c>
      <c r="J22" s="46">
        <v>0</v>
      </c>
      <c r="K22" s="46">
        <v>0</v>
      </c>
      <c r="L22" s="46">
        <v>2266</v>
      </c>
      <c r="M22" s="46">
        <v>5918</v>
      </c>
      <c r="N22" s="46">
        <v>10264</v>
      </c>
      <c r="O22" s="46">
        <v>27475</v>
      </c>
      <c r="P22" s="46">
        <v>456</v>
      </c>
      <c r="Q22" s="46">
        <v>1210</v>
      </c>
      <c r="R22" s="46">
        <v>14431</v>
      </c>
      <c r="S22" s="46">
        <v>35366</v>
      </c>
      <c r="T22" s="46">
        <v>49113</v>
      </c>
      <c r="U22" s="46">
        <v>128457</v>
      </c>
      <c r="V22" s="49">
        <v>1.7999999999999999E-2</v>
      </c>
      <c r="W22" s="62"/>
    </row>
    <row r="23" spans="1:23" ht="14.15" customHeight="1">
      <c r="A23" s="3" t="s">
        <v>93</v>
      </c>
      <c r="B23" s="46">
        <v>15882</v>
      </c>
      <c r="C23" s="46">
        <v>43848</v>
      </c>
      <c r="D23" s="46">
        <v>7605</v>
      </c>
      <c r="E23" s="46">
        <v>20186</v>
      </c>
      <c r="F23" s="46">
        <v>4914</v>
      </c>
      <c r="G23" s="46">
        <v>12838</v>
      </c>
      <c r="H23" s="46">
        <v>12277</v>
      </c>
      <c r="I23" s="46">
        <v>36422</v>
      </c>
      <c r="J23" s="46">
        <v>4204</v>
      </c>
      <c r="K23" s="46">
        <v>11158</v>
      </c>
      <c r="L23" s="46">
        <v>2266</v>
      </c>
      <c r="M23" s="46">
        <v>5920</v>
      </c>
      <c r="N23" s="46">
        <v>19037</v>
      </c>
      <c r="O23" s="46">
        <v>68139</v>
      </c>
      <c r="P23" s="46">
        <v>1566</v>
      </c>
      <c r="Q23" s="46">
        <v>4157</v>
      </c>
      <c r="R23" s="46">
        <v>2408</v>
      </c>
      <c r="S23" s="46">
        <v>6292</v>
      </c>
      <c r="T23" s="46">
        <v>70159</v>
      </c>
      <c r="U23" s="46">
        <v>208959</v>
      </c>
      <c r="V23" s="49">
        <v>2.9000000000000001E-2</v>
      </c>
      <c r="W23" s="62"/>
    </row>
    <row r="24" spans="1:23" ht="14.15" customHeight="1">
      <c r="A24" s="3" t="s">
        <v>94</v>
      </c>
      <c r="B24" s="46">
        <v>22719</v>
      </c>
      <c r="C24" s="46">
        <v>62278</v>
      </c>
      <c r="D24" s="46">
        <v>6690</v>
      </c>
      <c r="E24" s="46">
        <v>17759</v>
      </c>
      <c r="F24" s="46">
        <v>18779</v>
      </c>
      <c r="G24" s="46">
        <v>49355</v>
      </c>
      <c r="H24" s="46">
        <v>10901</v>
      </c>
      <c r="I24" s="46">
        <v>30207</v>
      </c>
      <c r="J24" s="46">
        <v>1479</v>
      </c>
      <c r="K24" s="46">
        <v>3925</v>
      </c>
      <c r="L24" s="46">
        <v>6603</v>
      </c>
      <c r="M24" s="46">
        <v>22083</v>
      </c>
      <c r="N24" s="46">
        <v>31710</v>
      </c>
      <c r="O24" s="46">
        <v>86923</v>
      </c>
      <c r="P24" s="46">
        <v>746</v>
      </c>
      <c r="Q24" s="46">
        <v>1979</v>
      </c>
      <c r="R24" s="46">
        <v>18040</v>
      </c>
      <c r="S24" s="46">
        <v>46788</v>
      </c>
      <c r="T24" s="46">
        <v>117667</v>
      </c>
      <c r="U24" s="46">
        <v>321296</v>
      </c>
      <c r="V24" s="49">
        <v>4.4999999999999998E-2</v>
      </c>
      <c r="W24" s="62"/>
    </row>
    <row r="25" spans="1:23" ht="14.15" customHeight="1">
      <c r="A25" s="3" t="s">
        <v>95</v>
      </c>
      <c r="B25" s="46">
        <v>30922</v>
      </c>
      <c r="C25" s="46">
        <v>84764</v>
      </c>
      <c r="D25" s="46">
        <v>5988</v>
      </c>
      <c r="E25" s="46">
        <v>15894</v>
      </c>
      <c r="F25" s="46">
        <v>10138</v>
      </c>
      <c r="G25" s="46">
        <v>27489</v>
      </c>
      <c r="H25" s="46">
        <v>9878</v>
      </c>
      <c r="I25" s="46">
        <v>29256</v>
      </c>
      <c r="J25" s="46">
        <v>902</v>
      </c>
      <c r="K25" s="46">
        <v>2396</v>
      </c>
      <c r="L25" s="46">
        <v>4602</v>
      </c>
      <c r="M25" s="46">
        <v>12022</v>
      </c>
      <c r="N25" s="46">
        <v>26814</v>
      </c>
      <c r="O25" s="46">
        <v>75625</v>
      </c>
      <c r="P25" s="46">
        <v>1036</v>
      </c>
      <c r="Q25" s="46">
        <v>2749</v>
      </c>
      <c r="R25" s="46">
        <v>16328</v>
      </c>
      <c r="S25" s="46">
        <v>34956</v>
      </c>
      <c r="T25" s="46">
        <v>106608</v>
      </c>
      <c r="U25" s="46">
        <v>285153</v>
      </c>
      <c r="V25" s="49">
        <v>0.04</v>
      </c>
      <c r="W25" s="62"/>
    </row>
    <row r="26" spans="1:23" ht="14.15" customHeight="1">
      <c r="A26" s="3" t="s">
        <v>96</v>
      </c>
      <c r="B26" s="46">
        <v>5594</v>
      </c>
      <c r="C26" s="46">
        <v>15333</v>
      </c>
      <c r="D26" s="46">
        <v>2218</v>
      </c>
      <c r="E26" s="46">
        <v>9559</v>
      </c>
      <c r="F26" s="46">
        <v>2602</v>
      </c>
      <c r="G26" s="46">
        <v>6799</v>
      </c>
      <c r="H26" s="46">
        <v>4178</v>
      </c>
      <c r="I26" s="46">
        <v>11452</v>
      </c>
      <c r="J26" s="46">
        <v>714</v>
      </c>
      <c r="K26" s="46">
        <v>1894</v>
      </c>
      <c r="L26" s="46">
        <v>1725</v>
      </c>
      <c r="M26" s="46">
        <v>4506</v>
      </c>
      <c r="N26" s="46">
        <v>35269</v>
      </c>
      <c r="O26" s="46">
        <v>100938</v>
      </c>
      <c r="P26" s="46">
        <v>0</v>
      </c>
      <c r="Q26" s="46">
        <v>0</v>
      </c>
      <c r="R26" s="46">
        <v>1254</v>
      </c>
      <c r="S26" s="46">
        <v>3275</v>
      </c>
      <c r="T26" s="46">
        <v>53554</v>
      </c>
      <c r="U26" s="46">
        <v>153757</v>
      </c>
      <c r="V26" s="49">
        <v>2.1999999999999999E-2</v>
      </c>
      <c r="W26" s="62"/>
    </row>
    <row r="27" spans="1:23" ht="14.15" customHeight="1">
      <c r="A27" s="3" t="s">
        <v>97</v>
      </c>
      <c r="B27" s="46">
        <v>521</v>
      </c>
      <c r="C27" s="46">
        <v>1427</v>
      </c>
      <c r="D27" s="46">
        <v>977</v>
      </c>
      <c r="E27" s="46">
        <v>2594</v>
      </c>
      <c r="F27" s="46">
        <v>895</v>
      </c>
      <c r="G27" s="46">
        <v>2337</v>
      </c>
      <c r="H27" s="46">
        <v>887</v>
      </c>
      <c r="I27" s="46">
        <v>2431</v>
      </c>
      <c r="J27" s="46">
        <v>0</v>
      </c>
      <c r="K27" s="46">
        <v>0</v>
      </c>
      <c r="L27" s="46">
        <v>173</v>
      </c>
      <c r="M27" s="46">
        <v>451</v>
      </c>
      <c r="N27" s="46">
        <v>15228</v>
      </c>
      <c r="O27" s="46">
        <v>69399</v>
      </c>
      <c r="P27" s="46">
        <v>0</v>
      </c>
      <c r="Q27" s="46">
        <v>0</v>
      </c>
      <c r="R27" s="46">
        <v>0</v>
      </c>
      <c r="S27" s="46">
        <v>0</v>
      </c>
      <c r="T27" s="46">
        <v>18680</v>
      </c>
      <c r="U27" s="46">
        <v>78639</v>
      </c>
      <c r="V27" s="49">
        <v>1.0999999999999999E-2</v>
      </c>
      <c r="W27" s="62"/>
    </row>
    <row r="28" spans="1:23" ht="14.15" customHeight="1">
      <c r="A28" s="3" t="s">
        <v>98</v>
      </c>
      <c r="B28" s="46">
        <v>10570</v>
      </c>
      <c r="C28" s="46">
        <v>28974</v>
      </c>
      <c r="D28" s="46">
        <v>21565</v>
      </c>
      <c r="E28" s="46">
        <v>57243</v>
      </c>
      <c r="F28" s="46">
        <v>9430</v>
      </c>
      <c r="G28" s="46">
        <v>24635</v>
      </c>
      <c r="H28" s="46">
        <v>6748</v>
      </c>
      <c r="I28" s="46">
        <v>18497</v>
      </c>
      <c r="J28" s="46">
        <v>3330</v>
      </c>
      <c r="K28" s="46">
        <v>8840</v>
      </c>
      <c r="L28" s="46">
        <v>4986</v>
      </c>
      <c r="M28" s="46">
        <v>13025</v>
      </c>
      <c r="N28" s="46">
        <v>37307</v>
      </c>
      <c r="O28" s="46">
        <v>107134</v>
      </c>
      <c r="P28" s="46">
        <v>9737</v>
      </c>
      <c r="Q28" s="46">
        <v>25845</v>
      </c>
      <c r="R28" s="46">
        <v>5612</v>
      </c>
      <c r="S28" s="46">
        <v>14661</v>
      </c>
      <c r="T28" s="46">
        <v>109286</v>
      </c>
      <c r="U28" s="46">
        <v>298855</v>
      </c>
      <c r="V28" s="49">
        <v>4.2000000000000003E-2</v>
      </c>
      <c r="W28" s="62"/>
    </row>
    <row r="29" spans="1:23" ht="14.15" customHeight="1">
      <c r="A29" s="3" t="s">
        <v>99</v>
      </c>
      <c r="B29" s="46">
        <v>28317</v>
      </c>
      <c r="C29" s="46">
        <v>77623</v>
      </c>
      <c r="D29" s="46">
        <v>30546</v>
      </c>
      <c r="E29" s="46">
        <v>81082</v>
      </c>
      <c r="F29" s="46">
        <v>7748</v>
      </c>
      <c r="G29" s="46">
        <v>20240</v>
      </c>
      <c r="H29" s="46">
        <v>13538</v>
      </c>
      <c r="I29" s="46">
        <v>37109</v>
      </c>
      <c r="J29" s="46">
        <v>7771</v>
      </c>
      <c r="K29" s="46">
        <v>20627</v>
      </c>
      <c r="L29" s="46">
        <v>2309</v>
      </c>
      <c r="M29" s="46">
        <v>6033</v>
      </c>
      <c r="N29" s="46">
        <v>60749</v>
      </c>
      <c r="O29" s="46">
        <v>166524</v>
      </c>
      <c r="P29" s="46">
        <v>4872</v>
      </c>
      <c r="Q29" s="46">
        <v>12932</v>
      </c>
      <c r="R29" s="46">
        <v>7610</v>
      </c>
      <c r="S29" s="46">
        <v>19880</v>
      </c>
      <c r="T29" s="46">
        <v>163459</v>
      </c>
      <c r="U29" s="46">
        <v>442049</v>
      </c>
      <c r="V29" s="49">
        <v>6.2E-2</v>
      </c>
      <c r="W29" s="62"/>
    </row>
    <row r="30" spans="1:23" ht="14.15" customHeight="1">
      <c r="A30" s="3" t="s">
        <v>100</v>
      </c>
      <c r="B30" s="46">
        <v>9340</v>
      </c>
      <c r="C30" s="46">
        <v>25603</v>
      </c>
      <c r="D30" s="46">
        <v>3512</v>
      </c>
      <c r="E30" s="46">
        <v>9322</v>
      </c>
      <c r="F30" s="46">
        <v>2780</v>
      </c>
      <c r="G30" s="46">
        <v>7262</v>
      </c>
      <c r="H30" s="46">
        <v>4429</v>
      </c>
      <c r="I30" s="46">
        <v>12141</v>
      </c>
      <c r="J30" s="46">
        <v>833</v>
      </c>
      <c r="K30" s="46">
        <v>2210</v>
      </c>
      <c r="L30" s="46">
        <v>1283</v>
      </c>
      <c r="M30" s="46">
        <v>3350</v>
      </c>
      <c r="N30" s="46">
        <v>21496</v>
      </c>
      <c r="O30" s="46">
        <v>64700</v>
      </c>
      <c r="P30" s="46">
        <v>414</v>
      </c>
      <c r="Q30" s="46">
        <v>1100</v>
      </c>
      <c r="R30" s="46">
        <v>2492</v>
      </c>
      <c r="S30" s="46">
        <v>6510</v>
      </c>
      <c r="T30" s="46">
        <v>46578</v>
      </c>
      <c r="U30" s="46">
        <v>132199</v>
      </c>
      <c r="V30" s="49">
        <v>1.9E-2</v>
      </c>
      <c r="W30" s="62"/>
    </row>
    <row r="31" spans="1:23" ht="14.15" customHeight="1" thickBot="1">
      <c r="A31" s="84" t="s">
        <v>101</v>
      </c>
      <c r="B31" s="91">
        <v>57328</v>
      </c>
      <c r="C31" s="91">
        <v>159946</v>
      </c>
      <c r="D31" s="91">
        <v>48036</v>
      </c>
      <c r="E31" s="91">
        <v>127506</v>
      </c>
      <c r="F31" s="91">
        <v>14648</v>
      </c>
      <c r="G31" s="91">
        <v>38266</v>
      </c>
      <c r="H31" s="91">
        <v>34044</v>
      </c>
      <c r="I31" s="91">
        <v>94397</v>
      </c>
      <c r="J31" s="91">
        <v>10302</v>
      </c>
      <c r="K31" s="91">
        <v>27347</v>
      </c>
      <c r="L31" s="91">
        <v>7222</v>
      </c>
      <c r="M31" s="91">
        <v>20057</v>
      </c>
      <c r="N31" s="91">
        <v>126207</v>
      </c>
      <c r="O31" s="91">
        <v>396645</v>
      </c>
      <c r="P31" s="91">
        <v>8737</v>
      </c>
      <c r="Q31" s="91">
        <v>23190</v>
      </c>
      <c r="R31" s="91">
        <v>30947</v>
      </c>
      <c r="S31" s="91">
        <v>110294</v>
      </c>
      <c r="T31" s="91">
        <v>337471</v>
      </c>
      <c r="U31" s="91">
        <v>997648</v>
      </c>
      <c r="V31" s="86">
        <v>0.14000000000000001</v>
      </c>
      <c r="W31" s="62"/>
    </row>
    <row r="32" spans="1:23" ht="14.15" customHeight="1" thickBot="1">
      <c r="A32" s="111" t="s">
        <v>102</v>
      </c>
      <c r="B32" s="112">
        <v>437193</v>
      </c>
      <c r="C32" s="112">
        <v>1201934</v>
      </c>
      <c r="D32" s="112">
        <v>296018</v>
      </c>
      <c r="E32" s="112">
        <v>789420</v>
      </c>
      <c r="F32" s="112">
        <v>165708</v>
      </c>
      <c r="G32" s="112">
        <v>451315</v>
      </c>
      <c r="H32" s="112">
        <v>231227</v>
      </c>
      <c r="I32" s="112">
        <v>641236</v>
      </c>
      <c r="J32" s="112">
        <v>56623</v>
      </c>
      <c r="K32" s="112">
        <v>150299</v>
      </c>
      <c r="L32" s="112">
        <v>66213</v>
      </c>
      <c r="M32" s="112">
        <v>178997</v>
      </c>
      <c r="N32" s="112">
        <v>929647</v>
      </c>
      <c r="O32" s="112">
        <v>2804520</v>
      </c>
      <c r="P32" s="112">
        <v>55308</v>
      </c>
      <c r="Q32" s="112">
        <v>144870</v>
      </c>
      <c r="R32" s="112">
        <v>259281</v>
      </c>
      <c r="S32" s="112">
        <v>780479</v>
      </c>
      <c r="T32" s="112">
        <v>2497217</v>
      </c>
      <c r="U32" s="112">
        <v>7143071</v>
      </c>
      <c r="V32" s="113">
        <v>1</v>
      </c>
      <c r="W32" s="62"/>
    </row>
    <row r="33" spans="1:21" ht="11.25" customHeight="1">
      <c r="A33" s="17"/>
      <c r="B33" s="17"/>
      <c r="D33" s="65"/>
      <c r="E33" s="65"/>
      <c r="F33" s="65"/>
      <c r="G33" s="65"/>
      <c r="H33" s="65"/>
      <c r="I33" s="65"/>
      <c r="J33" s="65"/>
    </row>
    <row r="34" spans="1:21" ht="11.25" customHeight="1">
      <c r="B34" s="17"/>
    </row>
    <row r="35" spans="1:21" ht="11.25" customHeight="1">
      <c r="A35" s="44"/>
    </row>
    <row r="36" spans="1:21" ht="11.25" customHeight="1">
      <c r="A36" s="3"/>
      <c r="U36" s="62"/>
    </row>
    <row r="37" spans="1:21" ht="11.25" customHeight="1"/>
    <row r="38" spans="1:21" ht="11.25" customHeight="1"/>
    <row r="39" spans="1:21">
      <c r="T39" s="62"/>
      <c r="U39" s="62"/>
    </row>
    <row r="40" spans="1:21">
      <c r="T40" s="62"/>
      <c r="U40" s="62"/>
    </row>
  </sheetData>
  <mergeCells count="10">
    <mergeCell ref="B4:C4"/>
    <mergeCell ref="D4:E4"/>
    <mergeCell ref="F4:G4"/>
    <mergeCell ref="H4:I4"/>
    <mergeCell ref="R4:S4"/>
    <mergeCell ref="T4:U4"/>
    <mergeCell ref="J4:K4"/>
    <mergeCell ref="L4:M4"/>
    <mergeCell ref="N4:O4"/>
    <mergeCell ref="P4:Q4"/>
  </mergeCells>
  <phoneticPr fontId="7" type="noConversion"/>
  <printOptions verticalCentered="1"/>
  <pageMargins left="0.59055118110236227" right="0.59055118110236227" top="0.94488188976377963" bottom="0.94488188976377963" header="0.51181102362204722" footer="0.43307086614173229"/>
  <pageSetup paperSize="9" scale="57" orientation="landscape" r:id="rId1"/>
  <headerFooter alignWithMargins="0"/>
  <customProperties>
    <customPr name="EpmWorksheetKeyString_GUID" r:id="rId2"/>
  </customPropertie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33">
    <pageSetUpPr fitToPage="1"/>
  </sheetPr>
  <dimension ref="A1:AQ85"/>
  <sheetViews>
    <sheetView workbookViewId="0">
      <selection activeCell="C5" sqref="C5:AK49"/>
    </sheetView>
  </sheetViews>
  <sheetFormatPr baseColWidth="10" defaultColWidth="10.81640625" defaultRowHeight="11.5"/>
  <cols>
    <col min="1" max="1" width="35" style="3" customWidth="1"/>
    <col min="2" max="2" width="6.1796875" style="3" bestFit="1" customWidth="1"/>
    <col min="3" max="31" width="7.1796875" style="4" bestFit="1" customWidth="1"/>
    <col min="32" max="37" width="7.1796875" style="3" bestFit="1" customWidth="1"/>
    <col min="38" max="41" width="10.81640625" style="3"/>
    <col min="42" max="43" width="11.453125" style="3" customWidth="1"/>
    <col min="44" max="16384" width="10.81640625" style="3"/>
  </cols>
  <sheetData>
    <row r="1" spans="1:43" s="66" customFormat="1" ht="18.75" customHeight="1">
      <c r="A1" s="35" t="str">
        <f>'1'!A1</f>
        <v>Schweizerische Holzenergiestatistik EJ 2024</v>
      </c>
      <c r="B1" s="55"/>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P1" s="3"/>
      <c r="AQ1" s="3"/>
    </row>
    <row r="2" spans="1:43" s="66" customFormat="1" ht="18.75" customHeight="1">
      <c r="A2" s="34" t="str">
        <f>CONCATENATE(Übersicht!B29,": ",Übersicht!C29)</f>
        <v>Tabelle 8.1: Holzumsatz und Bruttoenergieverbrauch, effektiv und witterungsbereinigt (nach Sortiment)</v>
      </c>
      <c r="B2" s="55"/>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P2" s="3"/>
      <c r="AQ2" s="3"/>
    </row>
    <row r="3" spans="1:43" s="66" customFormat="1" ht="18.75" customHeight="1">
      <c r="A3" s="38"/>
      <c r="B3" s="55"/>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P3" s="3"/>
      <c r="AQ3" s="3"/>
    </row>
    <row r="4" spans="1:43" s="66" customFormat="1" ht="15.5">
      <c r="A4" s="58" t="s">
        <v>206</v>
      </c>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P4" s="3"/>
      <c r="AQ4" s="3"/>
    </row>
    <row r="5" spans="1:43" ht="18.75" customHeight="1">
      <c r="A5" s="24" t="s">
        <v>107</v>
      </c>
      <c r="B5" s="24" t="s">
        <v>129</v>
      </c>
      <c r="C5" s="67">
        <v>1990</v>
      </c>
      <c r="D5" s="67">
        <v>1991</v>
      </c>
      <c r="E5" s="67">
        <v>1992</v>
      </c>
      <c r="F5" s="67">
        <v>1993</v>
      </c>
      <c r="G5" s="67">
        <v>1994</v>
      </c>
      <c r="H5" s="67">
        <v>1995</v>
      </c>
      <c r="I5" s="67">
        <v>1996</v>
      </c>
      <c r="J5" s="67">
        <v>1997</v>
      </c>
      <c r="K5" s="67">
        <v>1998</v>
      </c>
      <c r="L5" s="67">
        <v>1999</v>
      </c>
      <c r="M5" s="67">
        <v>2000</v>
      </c>
      <c r="N5" s="67">
        <v>2001</v>
      </c>
      <c r="O5" s="67">
        <v>2002</v>
      </c>
      <c r="P5" s="67">
        <v>2003</v>
      </c>
      <c r="Q5" s="67">
        <v>2004</v>
      </c>
      <c r="R5" s="67">
        <v>2005</v>
      </c>
      <c r="S5" s="67">
        <v>2006</v>
      </c>
      <c r="T5" s="67">
        <v>2007</v>
      </c>
      <c r="U5" s="67">
        <v>2008</v>
      </c>
      <c r="V5" s="67">
        <v>2009</v>
      </c>
      <c r="W5" s="67">
        <v>2010</v>
      </c>
      <c r="X5" s="67">
        <v>2011</v>
      </c>
      <c r="Y5" s="67">
        <v>2012</v>
      </c>
      <c r="Z5" s="67">
        <v>2013</v>
      </c>
      <c r="AA5" s="67">
        <v>2014</v>
      </c>
      <c r="AB5" s="67">
        <v>2015</v>
      </c>
      <c r="AC5" s="67">
        <v>2016</v>
      </c>
      <c r="AD5" s="67">
        <v>2017</v>
      </c>
      <c r="AE5" s="67">
        <v>2018</v>
      </c>
      <c r="AF5" s="67">
        <v>2019</v>
      </c>
      <c r="AG5" s="67">
        <v>2020</v>
      </c>
      <c r="AH5" s="67">
        <v>2021</v>
      </c>
      <c r="AI5" s="67">
        <v>2022</v>
      </c>
      <c r="AJ5" s="67">
        <v>2023</v>
      </c>
      <c r="AK5" s="67">
        <v>2024</v>
      </c>
    </row>
    <row r="6" spans="1:43" ht="14.15" customHeight="1">
      <c r="A6" s="17" t="s">
        <v>117</v>
      </c>
      <c r="B6" s="17" t="s">
        <v>196</v>
      </c>
      <c r="C6" s="5">
        <v>2184571</v>
      </c>
      <c r="D6" s="5">
        <v>2371210</v>
      </c>
      <c r="E6" s="5">
        <v>2226942</v>
      </c>
      <c r="F6" s="5">
        <v>2181486</v>
      </c>
      <c r="G6" s="5">
        <v>1962790</v>
      </c>
      <c r="H6" s="5">
        <v>2030151</v>
      </c>
      <c r="I6" s="5">
        <v>2152618</v>
      </c>
      <c r="J6" s="5">
        <v>1860585</v>
      </c>
      <c r="K6" s="5">
        <v>1877547</v>
      </c>
      <c r="L6" s="5">
        <v>1845220</v>
      </c>
      <c r="M6" s="5">
        <v>1677228</v>
      </c>
      <c r="N6" s="5">
        <v>1736826</v>
      </c>
      <c r="O6" s="5">
        <v>1608271</v>
      </c>
      <c r="P6" s="5">
        <v>1679348</v>
      </c>
      <c r="Q6" s="5">
        <v>1632331</v>
      </c>
      <c r="R6" s="5">
        <v>1654695</v>
      </c>
      <c r="S6" s="5">
        <v>1593497</v>
      </c>
      <c r="T6" s="5">
        <v>1410169</v>
      </c>
      <c r="U6" s="5">
        <v>1511770</v>
      </c>
      <c r="V6" s="5">
        <v>1473114</v>
      </c>
      <c r="W6" s="5">
        <v>1560872</v>
      </c>
      <c r="X6" s="5">
        <v>1209267</v>
      </c>
      <c r="Y6" s="5">
        <v>1296413</v>
      </c>
      <c r="Z6" s="5">
        <v>1370850</v>
      </c>
      <c r="AA6" s="5">
        <v>1041374</v>
      </c>
      <c r="AB6" s="5">
        <v>1118815</v>
      </c>
      <c r="AC6" s="5">
        <v>1163740</v>
      </c>
      <c r="AD6" s="5">
        <v>1104046</v>
      </c>
      <c r="AE6" s="5">
        <v>1007363</v>
      </c>
      <c r="AF6" s="5">
        <v>1005744</v>
      </c>
      <c r="AG6" s="5">
        <v>914257</v>
      </c>
      <c r="AH6" s="5">
        <v>1029203</v>
      </c>
      <c r="AI6" s="5">
        <v>849263</v>
      </c>
      <c r="AJ6" s="5">
        <v>852193</v>
      </c>
      <c r="AK6" s="5">
        <v>847903</v>
      </c>
      <c r="AL6" s="68"/>
    </row>
    <row r="7" spans="1:43" ht="14.15" customHeight="1">
      <c r="A7" s="17" t="s">
        <v>118</v>
      </c>
      <c r="B7" s="17" t="s">
        <v>196</v>
      </c>
      <c r="C7" s="5">
        <v>111850</v>
      </c>
      <c r="D7" s="5">
        <v>146335</v>
      </c>
      <c r="E7" s="5">
        <v>165111</v>
      </c>
      <c r="F7" s="5">
        <v>183934</v>
      </c>
      <c r="G7" s="5">
        <v>197880</v>
      </c>
      <c r="H7" s="5">
        <v>256123</v>
      </c>
      <c r="I7" s="5">
        <v>321701</v>
      </c>
      <c r="J7" s="5">
        <v>320374</v>
      </c>
      <c r="K7" s="5">
        <v>361222</v>
      </c>
      <c r="L7" s="5">
        <v>391962</v>
      </c>
      <c r="M7" s="5">
        <v>385281</v>
      </c>
      <c r="N7" s="5">
        <v>444268</v>
      </c>
      <c r="O7" s="5">
        <v>458243</v>
      </c>
      <c r="P7" s="5">
        <v>513170</v>
      </c>
      <c r="Q7" s="5">
        <v>538968</v>
      </c>
      <c r="R7" s="5">
        <v>586854</v>
      </c>
      <c r="S7" s="5">
        <v>636084</v>
      </c>
      <c r="T7" s="5">
        <v>684367</v>
      </c>
      <c r="U7" s="5">
        <v>866858</v>
      </c>
      <c r="V7" s="5">
        <v>964077</v>
      </c>
      <c r="W7" s="5">
        <v>1088194</v>
      </c>
      <c r="X7" s="5">
        <v>1111697</v>
      </c>
      <c r="Y7" s="5">
        <v>1335442</v>
      </c>
      <c r="Z7" s="5">
        <v>1501567</v>
      </c>
      <c r="AA7" s="5">
        <v>1350655</v>
      </c>
      <c r="AB7" s="5">
        <v>1253341</v>
      </c>
      <c r="AC7" s="5">
        <v>1525619</v>
      </c>
      <c r="AD7" s="5">
        <v>1653394</v>
      </c>
      <c r="AE7" s="5">
        <v>1579735</v>
      </c>
      <c r="AF7" s="5">
        <v>1822575</v>
      </c>
      <c r="AG7" s="5">
        <v>1817102</v>
      </c>
      <c r="AH7" s="5">
        <v>2114404</v>
      </c>
      <c r="AI7" s="5">
        <v>1962845</v>
      </c>
      <c r="AJ7" s="5">
        <v>2044183</v>
      </c>
      <c r="AK7" s="5">
        <v>2093999</v>
      </c>
      <c r="AL7" s="69"/>
    </row>
    <row r="8" spans="1:43" ht="14.15" customHeight="1">
      <c r="A8" s="17" t="s">
        <v>108</v>
      </c>
      <c r="B8" s="17" t="s">
        <v>196</v>
      </c>
      <c r="C8" s="5">
        <v>0</v>
      </c>
      <c r="D8" s="5">
        <v>0</v>
      </c>
      <c r="E8" s="5">
        <v>0</v>
      </c>
      <c r="F8" s="5">
        <v>0</v>
      </c>
      <c r="G8" s="5">
        <v>0</v>
      </c>
      <c r="H8" s="5">
        <v>0</v>
      </c>
      <c r="I8" s="5">
        <v>0</v>
      </c>
      <c r="J8" s="5">
        <v>0</v>
      </c>
      <c r="K8" s="5">
        <v>1250</v>
      </c>
      <c r="L8" s="5">
        <v>3039</v>
      </c>
      <c r="M8" s="5">
        <v>7045</v>
      </c>
      <c r="N8" s="5">
        <v>17534</v>
      </c>
      <c r="O8" s="5">
        <v>27757</v>
      </c>
      <c r="P8" s="5">
        <v>43831</v>
      </c>
      <c r="Q8" s="5">
        <v>63183</v>
      </c>
      <c r="R8" s="5">
        <v>108218</v>
      </c>
      <c r="S8" s="5">
        <v>167808</v>
      </c>
      <c r="T8" s="5">
        <v>187826</v>
      </c>
      <c r="U8" s="5">
        <v>248919</v>
      </c>
      <c r="V8" s="5">
        <v>287329</v>
      </c>
      <c r="W8" s="5">
        <v>353519</v>
      </c>
      <c r="X8" s="5">
        <v>320983</v>
      </c>
      <c r="Y8" s="5">
        <v>387012</v>
      </c>
      <c r="Z8" s="5">
        <v>454010</v>
      </c>
      <c r="AA8" s="5">
        <v>396254</v>
      </c>
      <c r="AB8" s="5">
        <v>461340</v>
      </c>
      <c r="AC8" s="5">
        <v>521570</v>
      </c>
      <c r="AD8" s="5">
        <v>539697</v>
      </c>
      <c r="AE8" s="5">
        <v>532642</v>
      </c>
      <c r="AF8" s="5">
        <v>566887</v>
      </c>
      <c r="AG8" s="5">
        <v>547576</v>
      </c>
      <c r="AH8" s="5">
        <v>663718</v>
      </c>
      <c r="AI8" s="5">
        <v>613419</v>
      </c>
      <c r="AJ8" s="5">
        <v>656538</v>
      </c>
      <c r="AK8" s="5">
        <v>681010</v>
      </c>
      <c r="AL8" s="68"/>
    </row>
    <row r="9" spans="1:43" ht="14.15" customHeight="1">
      <c r="A9" s="51" t="s">
        <v>212</v>
      </c>
      <c r="B9" s="51" t="s">
        <v>196</v>
      </c>
      <c r="C9" s="5">
        <v>526810</v>
      </c>
      <c r="D9" s="5">
        <v>596282</v>
      </c>
      <c r="E9" s="5">
        <v>588223</v>
      </c>
      <c r="F9" s="5">
        <v>619802</v>
      </c>
      <c r="G9" s="5">
        <v>581645</v>
      </c>
      <c r="H9" s="5">
        <v>620046</v>
      </c>
      <c r="I9" s="5">
        <v>700222</v>
      </c>
      <c r="J9" s="5">
        <v>605660</v>
      </c>
      <c r="K9" s="5">
        <v>624935</v>
      </c>
      <c r="L9" s="5">
        <v>611345</v>
      </c>
      <c r="M9" s="5">
        <v>609452</v>
      </c>
      <c r="N9" s="5">
        <v>638030</v>
      </c>
      <c r="O9" s="5">
        <v>595323</v>
      </c>
      <c r="P9" s="5">
        <v>633664</v>
      </c>
      <c r="Q9" s="5">
        <v>634043</v>
      </c>
      <c r="R9" s="5">
        <v>643077</v>
      </c>
      <c r="S9" s="5">
        <v>640728</v>
      </c>
      <c r="T9" s="5">
        <v>678877</v>
      </c>
      <c r="U9" s="5">
        <v>770944</v>
      </c>
      <c r="V9" s="5">
        <v>826457</v>
      </c>
      <c r="W9" s="5">
        <v>846758</v>
      </c>
      <c r="X9" s="5">
        <v>746345</v>
      </c>
      <c r="Y9" s="5">
        <v>784354</v>
      </c>
      <c r="Z9" s="5">
        <v>828133</v>
      </c>
      <c r="AA9" s="5">
        <v>703742</v>
      </c>
      <c r="AB9" s="5">
        <v>829051</v>
      </c>
      <c r="AC9" s="5">
        <v>803920</v>
      </c>
      <c r="AD9" s="5">
        <v>778019</v>
      </c>
      <c r="AE9" s="5">
        <v>721668</v>
      </c>
      <c r="AF9" s="5">
        <v>643851</v>
      </c>
      <c r="AG9" s="5">
        <v>647848</v>
      </c>
      <c r="AH9" s="5">
        <v>713113</v>
      </c>
      <c r="AI9" s="5">
        <v>668582</v>
      </c>
      <c r="AJ9" s="5">
        <v>741885</v>
      </c>
      <c r="AK9" s="5">
        <v>729460</v>
      </c>
      <c r="AL9" s="68"/>
    </row>
    <row r="10" spans="1:43" ht="14.15" customHeight="1">
      <c r="A10" s="17" t="s">
        <v>213</v>
      </c>
      <c r="B10" s="17" t="s">
        <v>196</v>
      </c>
      <c r="C10" s="5">
        <v>78417</v>
      </c>
      <c r="D10" s="5">
        <v>79798</v>
      </c>
      <c r="E10" s="5">
        <v>106798</v>
      </c>
      <c r="F10" s="5">
        <v>121099</v>
      </c>
      <c r="G10" s="5">
        <v>135251</v>
      </c>
      <c r="H10" s="5">
        <v>146285</v>
      </c>
      <c r="I10" s="5">
        <v>193439</v>
      </c>
      <c r="J10" s="5">
        <v>151953</v>
      </c>
      <c r="K10" s="5">
        <v>126643</v>
      </c>
      <c r="L10" s="5">
        <v>126952</v>
      </c>
      <c r="M10" s="5">
        <v>116147</v>
      </c>
      <c r="N10" s="5">
        <v>122861</v>
      </c>
      <c r="O10" s="5">
        <v>160609</v>
      </c>
      <c r="P10" s="5">
        <v>189504</v>
      </c>
      <c r="Q10" s="5">
        <v>194435</v>
      </c>
      <c r="R10" s="5">
        <v>201990</v>
      </c>
      <c r="S10" s="5">
        <v>221280</v>
      </c>
      <c r="T10" s="5">
        <v>246842</v>
      </c>
      <c r="U10" s="5">
        <v>292018</v>
      </c>
      <c r="V10" s="5">
        <v>335625</v>
      </c>
      <c r="W10" s="5">
        <v>379253</v>
      </c>
      <c r="X10" s="5">
        <v>397762</v>
      </c>
      <c r="Y10" s="5">
        <v>472975</v>
      </c>
      <c r="Z10" s="5">
        <v>555014</v>
      </c>
      <c r="AA10" s="5">
        <v>564743</v>
      </c>
      <c r="AB10" s="5">
        <v>537311</v>
      </c>
      <c r="AC10" s="5">
        <v>569639</v>
      </c>
      <c r="AD10" s="5">
        <v>606839</v>
      </c>
      <c r="AE10" s="5">
        <v>586526</v>
      </c>
      <c r="AF10" s="5">
        <v>605945</v>
      </c>
      <c r="AG10" s="5">
        <v>652116</v>
      </c>
      <c r="AH10" s="5">
        <v>862768</v>
      </c>
      <c r="AI10" s="5">
        <v>803746</v>
      </c>
      <c r="AJ10" s="5">
        <v>834387</v>
      </c>
      <c r="AK10" s="5">
        <v>895600</v>
      </c>
      <c r="AL10" s="68"/>
    </row>
    <row r="11" spans="1:43" ht="14.15" customHeight="1" thickBot="1">
      <c r="A11" s="17" t="s">
        <v>214</v>
      </c>
      <c r="B11" s="17" t="s">
        <v>196</v>
      </c>
      <c r="C11" s="5">
        <v>235505</v>
      </c>
      <c r="D11" s="5">
        <v>237571</v>
      </c>
      <c r="E11" s="5">
        <v>238603</v>
      </c>
      <c r="F11" s="5">
        <v>238603</v>
      </c>
      <c r="G11" s="5">
        <v>232406</v>
      </c>
      <c r="H11" s="5">
        <v>235539</v>
      </c>
      <c r="I11" s="5">
        <v>238332</v>
      </c>
      <c r="J11" s="5">
        <v>244636</v>
      </c>
      <c r="K11" s="5">
        <v>254138</v>
      </c>
      <c r="L11" s="5">
        <v>272803</v>
      </c>
      <c r="M11" s="5">
        <v>296238</v>
      </c>
      <c r="N11" s="5">
        <v>309850</v>
      </c>
      <c r="O11" s="5">
        <v>320815</v>
      </c>
      <c r="P11" s="5">
        <v>319621</v>
      </c>
      <c r="Q11" s="5">
        <v>337132</v>
      </c>
      <c r="R11" s="5">
        <v>349253</v>
      </c>
      <c r="S11" s="5">
        <v>386112</v>
      </c>
      <c r="T11" s="5">
        <v>376347</v>
      </c>
      <c r="U11" s="5">
        <v>379259</v>
      </c>
      <c r="V11" s="5">
        <v>376707</v>
      </c>
      <c r="W11" s="5">
        <v>386765</v>
      </c>
      <c r="X11" s="5">
        <v>383338</v>
      </c>
      <c r="Y11" s="5">
        <v>394610</v>
      </c>
      <c r="Z11" s="5">
        <v>410360</v>
      </c>
      <c r="AA11" s="5">
        <v>412784</v>
      </c>
      <c r="AB11" s="5">
        <v>420615</v>
      </c>
      <c r="AC11" s="5">
        <v>433684</v>
      </c>
      <c r="AD11" s="5">
        <v>433794</v>
      </c>
      <c r="AE11" s="5">
        <v>437110</v>
      </c>
      <c r="AF11" s="5">
        <v>439023</v>
      </c>
      <c r="AG11" s="5">
        <v>440350</v>
      </c>
      <c r="AH11" s="5">
        <v>435486</v>
      </c>
      <c r="AI11" s="5">
        <v>416746</v>
      </c>
      <c r="AJ11" s="5">
        <v>424037</v>
      </c>
      <c r="AK11" s="5">
        <v>440191</v>
      </c>
      <c r="AL11" s="68"/>
    </row>
    <row r="12" spans="1:43" ht="16" customHeight="1">
      <c r="A12" s="106" t="s">
        <v>229</v>
      </c>
      <c r="B12" s="106" t="s">
        <v>196</v>
      </c>
      <c r="C12" s="107">
        <v>3137153</v>
      </c>
      <c r="D12" s="107">
        <v>3431196</v>
      </c>
      <c r="E12" s="107">
        <v>3325677</v>
      </c>
      <c r="F12" s="107">
        <v>3344924</v>
      </c>
      <c r="G12" s="107">
        <v>3109972</v>
      </c>
      <c r="H12" s="107">
        <v>3288144</v>
      </c>
      <c r="I12" s="107">
        <v>3606312</v>
      </c>
      <c r="J12" s="107">
        <v>3183208</v>
      </c>
      <c r="K12" s="107">
        <v>3245735</v>
      </c>
      <c r="L12" s="107">
        <v>3251321</v>
      </c>
      <c r="M12" s="107">
        <v>3091391</v>
      </c>
      <c r="N12" s="107">
        <v>3269369</v>
      </c>
      <c r="O12" s="107">
        <v>3171018</v>
      </c>
      <c r="P12" s="107">
        <v>3379138</v>
      </c>
      <c r="Q12" s="107">
        <v>3400092</v>
      </c>
      <c r="R12" s="107">
        <v>3544087</v>
      </c>
      <c r="S12" s="107">
        <v>3645509</v>
      </c>
      <c r="T12" s="107">
        <v>3584428</v>
      </c>
      <c r="U12" s="107">
        <v>4069768</v>
      </c>
      <c r="V12" s="107">
        <v>4263309</v>
      </c>
      <c r="W12" s="107">
        <v>4615361</v>
      </c>
      <c r="X12" s="107">
        <v>4169392</v>
      </c>
      <c r="Y12" s="107">
        <v>4670806</v>
      </c>
      <c r="Z12" s="107">
        <v>5119934</v>
      </c>
      <c r="AA12" s="107">
        <v>4469552</v>
      </c>
      <c r="AB12" s="107">
        <v>4620473</v>
      </c>
      <c r="AC12" s="107">
        <v>5018172</v>
      </c>
      <c r="AD12" s="107">
        <v>5115789</v>
      </c>
      <c r="AE12" s="107">
        <v>4865044</v>
      </c>
      <c r="AF12" s="107">
        <v>5084025</v>
      </c>
      <c r="AG12" s="107">
        <v>5019249</v>
      </c>
      <c r="AH12" s="107">
        <v>5818692</v>
      </c>
      <c r="AI12" s="107">
        <v>5314601</v>
      </c>
      <c r="AJ12" s="107">
        <v>5553223</v>
      </c>
      <c r="AK12" s="107">
        <v>5688163</v>
      </c>
    </row>
    <row r="13" spans="1:43" ht="16" customHeight="1" thickBot="1">
      <c r="A13" s="110" t="s">
        <v>228</v>
      </c>
      <c r="B13" s="110" t="s">
        <v>196</v>
      </c>
      <c r="C13" s="81">
        <v>2901648</v>
      </c>
      <c r="D13" s="81">
        <v>3193625</v>
      </c>
      <c r="E13" s="81">
        <v>3087074</v>
      </c>
      <c r="F13" s="81">
        <v>3106321</v>
      </c>
      <c r="G13" s="81">
        <v>2877566</v>
      </c>
      <c r="H13" s="81">
        <v>3052605</v>
      </c>
      <c r="I13" s="81">
        <v>3367980</v>
      </c>
      <c r="J13" s="81">
        <v>2938572</v>
      </c>
      <c r="K13" s="81">
        <v>2991597</v>
      </c>
      <c r="L13" s="81">
        <v>2978518</v>
      </c>
      <c r="M13" s="81">
        <v>2795153</v>
      </c>
      <c r="N13" s="81">
        <v>2959519</v>
      </c>
      <c r="O13" s="81">
        <v>2850203</v>
      </c>
      <c r="P13" s="81">
        <v>3059517</v>
      </c>
      <c r="Q13" s="81">
        <v>3062960</v>
      </c>
      <c r="R13" s="81">
        <v>3194834</v>
      </c>
      <c r="S13" s="81">
        <v>3259397</v>
      </c>
      <c r="T13" s="81">
        <v>3208081</v>
      </c>
      <c r="U13" s="81">
        <v>3690509</v>
      </c>
      <c r="V13" s="81">
        <v>3886602</v>
      </c>
      <c r="W13" s="81">
        <v>4228596</v>
      </c>
      <c r="X13" s="81">
        <v>3786054</v>
      </c>
      <c r="Y13" s="81">
        <v>4276196</v>
      </c>
      <c r="Z13" s="81">
        <v>4709574</v>
      </c>
      <c r="AA13" s="81">
        <v>4056768</v>
      </c>
      <c r="AB13" s="81">
        <v>4199858</v>
      </c>
      <c r="AC13" s="81">
        <v>4584488</v>
      </c>
      <c r="AD13" s="81">
        <v>4681995</v>
      </c>
      <c r="AE13" s="81">
        <v>4427934</v>
      </c>
      <c r="AF13" s="81">
        <v>4645002</v>
      </c>
      <c r="AG13" s="81">
        <v>4578899</v>
      </c>
      <c r="AH13" s="81">
        <v>5383206</v>
      </c>
      <c r="AI13" s="81">
        <v>4897855</v>
      </c>
      <c r="AJ13" s="81">
        <v>5129186</v>
      </c>
      <c r="AK13" s="81">
        <v>5247972</v>
      </c>
    </row>
    <row r="14" spans="1:43">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row>
    <row r="15" spans="1:43">
      <c r="C15" s="19"/>
      <c r="D15" s="19"/>
      <c r="E15" s="19"/>
      <c r="F15" s="19"/>
      <c r="G15" s="19"/>
      <c r="H15" s="19"/>
      <c r="I15" s="19"/>
      <c r="J15" s="19"/>
      <c r="K15" s="19"/>
      <c r="L15" s="19"/>
      <c r="M15" s="19"/>
      <c r="N15" s="19"/>
      <c r="O15" s="19"/>
      <c r="P15" s="19"/>
      <c r="Q15" s="19"/>
      <c r="AF15" s="4"/>
      <c r="AG15" s="4"/>
    </row>
    <row r="16" spans="1:43" s="66" customFormat="1" ht="15.5">
      <c r="A16" s="58" t="s">
        <v>207</v>
      </c>
      <c r="B16" s="58"/>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P16" s="3"/>
      <c r="AQ16" s="3"/>
    </row>
    <row r="17" spans="1:43" ht="18.75" customHeight="1">
      <c r="A17" s="24" t="s">
        <v>107</v>
      </c>
      <c r="B17" s="24" t="s">
        <v>129</v>
      </c>
      <c r="C17" s="67">
        <v>1990</v>
      </c>
      <c r="D17" s="67">
        <v>1991</v>
      </c>
      <c r="E17" s="67">
        <v>1992</v>
      </c>
      <c r="F17" s="67">
        <v>1993</v>
      </c>
      <c r="G17" s="67">
        <v>1994</v>
      </c>
      <c r="H17" s="67">
        <v>1995</v>
      </c>
      <c r="I17" s="67">
        <v>1996</v>
      </c>
      <c r="J17" s="67">
        <v>1997</v>
      </c>
      <c r="K17" s="67">
        <v>1998</v>
      </c>
      <c r="L17" s="67">
        <v>1999</v>
      </c>
      <c r="M17" s="67">
        <v>2000</v>
      </c>
      <c r="N17" s="67">
        <v>2001</v>
      </c>
      <c r="O17" s="67">
        <v>2002</v>
      </c>
      <c r="P17" s="67">
        <v>2003</v>
      </c>
      <c r="Q17" s="67">
        <v>2004</v>
      </c>
      <c r="R17" s="67">
        <v>2005</v>
      </c>
      <c r="S17" s="67">
        <v>2006</v>
      </c>
      <c r="T17" s="67">
        <v>2007</v>
      </c>
      <c r="U17" s="67">
        <v>2008</v>
      </c>
      <c r="V17" s="67">
        <v>2009</v>
      </c>
      <c r="W17" s="67">
        <v>2010</v>
      </c>
      <c r="X17" s="67">
        <v>2011</v>
      </c>
      <c r="Y17" s="67">
        <v>2012</v>
      </c>
      <c r="Z17" s="67">
        <v>2013</v>
      </c>
      <c r="AA17" s="67">
        <v>2014</v>
      </c>
      <c r="AB17" s="67">
        <v>2015</v>
      </c>
      <c r="AC17" s="67">
        <v>2016</v>
      </c>
      <c r="AD17" s="67">
        <v>2017</v>
      </c>
      <c r="AE17" s="67">
        <v>2018</v>
      </c>
      <c r="AF17" s="67">
        <v>2019</v>
      </c>
      <c r="AG17" s="67">
        <v>2020</v>
      </c>
      <c r="AH17" s="67">
        <v>2021</v>
      </c>
      <c r="AI17" s="67">
        <v>2022</v>
      </c>
      <c r="AJ17" s="67">
        <v>2023</v>
      </c>
      <c r="AK17" s="67">
        <v>2024</v>
      </c>
    </row>
    <row r="18" spans="1:43" ht="14.15" customHeight="1">
      <c r="A18" s="17" t="s">
        <v>117</v>
      </c>
      <c r="B18" s="17" t="s">
        <v>127</v>
      </c>
      <c r="C18" s="5">
        <v>22050</v>
      </c>
      <c r="D18" s="5">
        <v>23945</v>
      </c>
      <c r="E18" s="5">
        <v>22499</v>
      </c>
      <c r="F18" s="5">
        <v>22048</v>
      </c>
      <c r="G18" s="5">
        <v>19847</v>
      </c>
      <c r="H18" s="5">
        <v>20539</v>
      </c>
      <c r="I18" s="5">
        <v>21787</v>
      </c>
      <c r="J18" s="5">
        <v>18841</v>
      </c>
      <c r="K18" s="5">
        <v>19014</v>
      </c>
      <c r="L18" s="5">
        <v>18682</v>
      </c>
      <c r="M18" s="5">
        <v>16971</v>
      </c>
      <c r="N18" s="5">
        <v>17573</v>
      </c>
      <c r="O18" s="5">
        <v>16276</v>
      </c>
      <c r="P18" s="5">
        <v>17002</v>
      </c>
      <c r="Q18" s="5">
        <v>16530</v>
      </c>
      <c r="R18" s="5">
        <v>16761</v>
      </c>
      <c r="S18" s="5">
        <v>16154</v>
      </c>
      <c r="T18" s="5">
        <v>14306</v>
      </c>
      <c r="U18" s="5">
        <v>15348</v>
      </c>
      <c r="V18" s="5">
        <v>14966</v>
      </c>
      <c r="W18" s="5">
        <v>15869</v>
      </c>
      <c r="X18" s="5">
        <v>12302</v>
      </c>
      <c r="Y18" s="5">
        <v>13194</v>
      </c>
      <c r="Z18" s="5">
        <v>13959</v>
      </c>
      <c r="AA18" s="5">
        <v>10608</v>
      </c>
      <c r="AB18" s="5">
        <v>11398</v>
      </c>
      <c r="AC18" s="5">
        <v>11856</v>
      </c>
      <c r="AD18" s="5">
        <v>11249</v>
      </c>
      <c r="AE18" s="5">
        <v>10263</v>
      </c>
      <c r="AF18" s="5">
        <v>10244</v>
      </c>
      <c r="AG18" s="5">
        <v>9312</v>
      </c>
      <c r="AH18" s="5">
        <v>10481</v>
      </c>
      <c r="AI18" s="5">
        <v>8646</v>
      </c>
      <c r="AJ18" s="5">
        <v>8674</v>
      </c>
      <c r="AK18" s="5">
        <v>8628</v>
      </c>
    </row>
    <row r="19" spans="1:43" ht="14.15" customHeight="1">
      <c r="A19" s="17" t="s">
        <v>118</v>
      </c>
      <c r="B19" s="17" t="s">
        <v>127</v>
      </c>
      <c r="C19" s="5">
        <v>1091</v>
      </c>
      <c r="D19" s="5">
        <v>1448</v>
      </c>
      <c r="E19" s="5">
        <v>1645</v>
      </c>
      <c r="F19" s="5">
        <v>1827</v>
      </c>
      <c r="G19" s="5">
        <v>1967</v>
      </c>
      <c r="H19" s="5">
        <v>2623</v>
      </c>
      <c r="I19" s="5">
        <v>3273</v>
      </c>
      <c r="J19" s="5">
        <v>3280</v>
      </c>
      <c r="K19" s="5">
        <v>3711</v>
      </c>
      <c r="L19" s="5">
        <v>4017</v>
      </c>
      <c r="M19" s="5">
        <v>3934</v>
      </c>
      <c r="N19" s="5">
        <v>4523</v>
      </c>
      <c r="O19" s="5">
        <v>4656</v>
      </c>
      <c r="P19" s="5">
        <v>5232</v>
      </c>
      <c r="Q19" s="5">
        <v>5484</v>
      </c>
      <c r="R19" s="5">
        <v>5961</v>
      </c>
      <c r="S19" s="5">
        <v>6488</v>
      </c>
      <c r="T19" s="5">
        <v>6939</v>
      </c>
      <c r="U19" s="5">
        <v>8797</v>
      </c>
      <c r="V19" s="5">
        <v>9835</v>
      </c>
      <c r="W19" s="5">
        <v>11165</v>
      </c>
      <c r="X19" s="5">
        <v>11192</v>
      </c>
      <c r="Y19" s="5">
        <v>13450</v>
      </c>
      <c r="Z19" s="5">
        <v>15231</v>
      </c>
      <c r="AA19" s="5">
        <v>13539</v>
      </c>
      <c r="AB19" s="5">
        <v>12894</v>
      </c>
      <c r="AC19" s="5">
        <v>15457</v>
      </c>
      <c r="AD19" s="5">
        <v>16591</v>
      </c>
      <c r="AE19" s="5">
        <v>15893</v>
      </c>
      <c r="AF19" s="5">
        <v>18209</v>
      </c>
      <c r="AG19" s="5">
        <v>18070</v>
      </c>
      <c r="AH19" s="5">
        <v>20316</v>
      </c>
      <c r="AI19" s="5">
        <v>18519</v>
      </c>
      <c r="AJ19" s="5">
        <v>18153</v>
      </c>
      <c r="AK19" s="5">
        <v>18223</v>
      </c>
    </row>
    <row r="20" spans="1:43" ht="14.15" customHeight="1">
      <c r="A20" s="17" t="s">
        <v>108</v>
      </c>
      <c r="B20" s="17" t="s">
        <v>127</v>
      </c>
      <c r="C20" s="5">
        <v>0</v>
      </c>
      <c r="D20" s="5">
        <v>0</v>
      </c>
      <c r="E20" s="5">
        <v>0</v>
      </c>
      <c r="F20" s="5">
        <v>0</v>
      </c>
      <c r="G20" s="5">
        <v>0</v>
      </c>
      <c r="H20" s="5">
        <v>0</v>
      </c>
      <c r="I20" s="5">
        <v>0</v>
      </c>
      <c r="J20" s="5">
        <v>0</v>
      </c>
      <c r="K20" s="5">
        <v>12</v>
      </c>
      <c r="L20" s="5">
        <v>29</v>
      </c>
      <c r="M20" s="5">
        <v>66</v>
      </c>
      <c r="N20" s="5">
        <v>165</v>
      </c>
      <c r="O20" s="5">
        <v>261</v>
      </c>
      <c r="P20" s="5">
        <v>413</v>
      </c>
      <c r="Q20" s="5">
        <v>595</v>
      </c>
      <c r="R20" s="5">
        <v>1020</v>
      </c>
      <c r="S20" s="5">
        <v>1575</v>
      </c>
      <c r="T20" s="5">
        <v>1766</v>
      </c>
      <c r="U20" s="5">
        <v>2344</v>
      </c>
      <c r="V20" s="5">
        <v>2707</v>
      </c>
      <c r="W20" s="5">
        <v>3332</v>
      </c>
      <c r="X20" s="5">
        <v>3028</v>
      </c>
      <c r="Y20" s="5">
        <v>3652</v>
      </c>
      <c r="Z20" s="5">
        <v>4285</v>
      </c>
      <c r="AA20" s="5">
        <v>3742</v>
      </c>
      <c r="AB20" s="5">
        <v>4358</v>
      </c>
      <c r="AC20" s="5">
        <v>4941</v>
      </c>
      <c r="AD20" s="5">
        <v>5114</v>
      </c>
      <c r="AE20" s="5">
        <v>5048</v>
      </c>
      <c r="AF20" s="5">
        <v>5373</v>
      </c>
      <c r="AG20" s="5">
        <v>5191</v>
      </c>
      <c r="AH20" s="5">
        <v>6294</v>
      </c>
      <c r="AI20" s="5">
        <v>5817</v>
      </c>
      <c r="AJ20" s="5">
        <v>6227</v>
      </c>
      <c r="AK20" s="5">
        <v>6460</v>
      </c>
    </row>
    <row r="21" spans="1:43" ht="14.15" customHeight="1">
      <c r="A21" s="51" t="s">
        <v>212</v>
      </c>
      <c r="B21" s="51" t="s">
        <v>127</v>
      </c>
      <c r="C21" s="5">
        <v>4495</v>
      </c>
      <c r="D21" s="5">
        <v>5157</v>
      </c>
      <c r="E21" s="5">
        <v>5186</v>
      </c>
      <c r="F21" s="5">
        <v>5402</v>
      </c>
      <c r="G21" s="5">
        <v>5321</v>
      </c>
      <c r="H21" s="5">
        <v>5818</v>
      </c>
      <c r="I21" s="5">
        <v>6568</v>
      </c>
      <c r="J21" s="5">
        <v>5850</v>
      </c>
      <c r="K21" s="5">
        <v>5976</v>
      </c>
      <c r="L21" s="5">
        <v>5876</v>
      </c>
      <c r="M21" s="5">
        <v>6037</v>
      </c>
      <c r="N21" s="5">
        <v>6427</v>
      </c>
      <c r="O21" s="5">
        <v>6050</v>
      </c>
      <c r="P21" s="5">
        <v>6477</v>
      </c>
      <c r="Q21" s="5">
        <v>6400</v>
      </c>
      <c r="R21" s="5">
        <v>6517</v>
      </c>
      <c r="S21" s="5">
        <v>6637</v>
      </c>
      <c r="T21" s="5">
        <v>7039</v>
      </c>
      <c r="U21" s="5">
        <v>7904</v>
      </c>
      <c r="V21" s="5">
        <v>8343</v>
      </c>
      <c r="W21" s="5">
        <v>8631</v>
      </c>
      <c r="X21" s="5">
        <v>7744</v>
      </c>
      <c r="Y21" s="5">
        <v>8079</v>
      </c>
      <c r="Z21" s="5">
        <v>8546</v>
      </c>
      <c r="AA21" s="5">
        <v>7337</v>
      </c>
      <c r="AB21" s="5">
        <v>8506</v>
      </c>
      <c r="AC21" s="5">
        <v>8097</v>
      </c>
      <c r="AD21" s="5">
        <v>7983</v>
      </c>
      <c r="AE21" s="5">
        <v>7408</v>
      </c>
      <c r="AF21" s="5">
        <v>6573</v>
      </c>
      <c r="AG21" s="5">
        <v>6744</v>
      </c>
      <c r="AH21" s="5">
        <v>7536</v>
      </c>
      <c r="AI21" s="5">
        <v>7308</v>
      </c>
      <c r="AJ21" s="5">
        <v>8455</v>
      </c>
      <c r="AK21" s="5">
        <v>8447</v>
      </c>
    </row>
    <row r="22" spans="1:43" ht="14.15" customHeight="1">
      <c r="A22" s="17" t="s">
        <v>213</v>
      </c>
      <c r="B22" s="17" t="s">
        <v>127</v>
      </c>
      <c r="C22" s="5">
        <v>744</v>
      </c>
      <c r="D22" s="5">
        <v>754</v>
      </c>
      <c r="E22" s="5">
        <v>1012</v>
      </c>
      <c r="F22" s="5">
        <v>1152</v>
      </c>
      <c r="G22" s="5">
        <v>1283</v>
      </c>
      <c r="H22" s="5">
        <v>1375</v>
      </c>
      <c r="I22" s="5">
        <v>1806</v>
      </c>
      <c r="J22" s="5">
        <v>1417</v>
      </c>
      <c r="K22" s="5">
        <v>1185</v>
      </c>
      <c r="L22" s="5">
        <v>1188</v>
      </c>
      <c r="M22" s="5">
        <v>1088</v>
      </c>
      <c r="N22" s="5">
        <v>1149</v>
      </c>
      <c r="O22" s="5">
        <v>1513</v>
      </c>
      <c r="P22" s="5">
        <v>1779</v>
      </c>
      <c r="Q22" s="5">
        <v>1814</v>
      </c>
      <c r="R22" s="5">
        <v>1889</v>
      </c>
      <c r="S22" s="5">
        <v>2068</v>
      </c>
      <c r="T22" s="5">
        <v>2308</v>
      </c>
      <c r="U22" s="5">
        <v>2713</v>
      </c>
      <c r="V22" s="5">
        <v>3047</v>
      </c>
      <c r="W22" s="5">
        <v>3397</v>
      </c>
      <c r="X22" s="5">
        <v>3529</v>
      </c>
      <c r="Y22" s="5">
        <v>4207</v>
      </c>
      <c r="Z22" s="5">
        <v>4954</v>
      </c>
      <c r="AA22" s="5">
        <v>5015</v>
      </c>
      <c r="AB22" s="5">
        <v>4742</v>
      </c>
      <c r="AC22" s="5">
        <v>5028</v>
      </c>
      <c r="AD22" s="5">
        <v>5417</v>
      </c>
      <c r="AE22" s="5">
        <v>5204</v>
      </c>
      <c r="AF22" s="5">
        <v>5347</v>
      </c>
      <c r="AG22" s="5">
        <v>5771</v>
      </c>
      <c r="AH22" s="5">
        <v>8196</v>
      </c>
      <c r="AI22" s="5">
        <v>7581</v>
      </c>
      <c r="AJ22" s="5">
        <v>8561</v>
      </c>
      <c r="AK22" s="5">
        <v>9194</v>
      </c>
    </row>
    <row r="23" spans="1:43" ht="14.15" customHeight="1" thickBot="1">
      <c r="A23" s="17" t="s">
        <v>214</v>
      </c>
      <c r="B23" s="80" t="s">
        <v>127</v>
      </c>
      <c r="C23" s="81">
        <v>2229</v>
      </c>
      <c r="D23" s="81">
        <v>2249</v>
      </c>
      <c r="E23" s="81">
        <v>2258</v>
      </c>
      <c r="F23" s="81">
        <v>2258</v>
      </c>
      <c r="G23" s="81">
        <v>2200</v>
      </c>
      <c r="H23" s="81">
        <v>2229</v>
      </c>
      <c r="I23" s="81">
        <v>2255</v>
      </c>
      <c r="J23" s="81">
        <v>2315</v>
      </c>
      <c r="K23" s="81">
        <v>2404</v>
      </c>
      <c r="L23" s="81">
        <v>2581</v>
      </c>
      <c r="M23" s="81">
        <v>2804</v>
      </c>
      <c r="N23" s="81">
        <v>2932</v>
      </c>
      <c r="O23" s="81">
        <v>3036</v>
      </c>
      <c r="P23" s="81">
        <v>3024</v>
      </c>
      <c r="Q23" s="81">
        <v>3190</v>
      </c>
      <c r="R23" s="81">
        <v>3305</v>
      </c>
      <c r="S23" s="81">
        <v>3654</v>
      </c>
      <c r="T23" s="81">
        <v>3562</v>
      </c>
      <c r="U23" s="81">
        <v>3589</v>
      </c>
      <c r="V23" s="81">
        <v>3565</v>
      </c>
      <c r="W23" s="81">
        <v>3660</v>
      </c>
      <c r="X23" s="81">
        <v>3627</v>
      </c>
      <c r="Y23" s="81">
        <v>3734</v>
      </c>
      <c r="Z23" s="81">
        <v>3883</v>
      </c>
      <c r="AA23" s="81">
        <v>3906</v>
      </c>
      <c r="AB23" s="81">
        <v>3981</v>
      </c>
      <c r="AC23" s="81">
        <v>4104</v>
      </c>
      <c r="AD23" s="81">
        <v>4105</v>
      </c>
      <c r="AE23" s="81">
        <v>4137</v>
      </c>
      <c r="AF23" s="81">
        <v>4155</v>
      </c>
      <c r="AG23" s="81">
        <v>4167</v>
      </c>
      <c r="AH23" s="81">
        <v>4121</v>
      </c>
      <c r="AI23" s="81">
        <v>3944</v>
      </c>
      <c r="AJ23" s="81">
        <v>4013</v>
      </c>
      <c r="AK23" s="81">
        <v>4165</v>
      </c>
    </row>
    <row r="24" spans="1:43" ht="16" customHeight="1">
      <c r="A24" s="106" t="s">
        <v>229</v>
      </c>
      <c r="B24" s="39" t="s">
        <v>127</v>
      </c>
      <c r="C24" s="5">
        <v>30609</v>
      </c>
      <c r="D24" s="5">
        <v>33553</v>
      </c>
      <c r="E24" s="5">
        <v>32600</v>
      </c>
      <c r="F24" s="5">
        <v>32687</v>
      </c>
      <c r="G24" s="5">
        <v>30618</v>
      </c>
      <c r="H24" s="5">
        <v>32584</v>
      </c>
      <c r="I24" s="5">
        <v>35689</v>
      </c>
      <c r="J24" s="5">
        <v>31703</v>
      </c>
      <c r="K24" s="5">
        <v>32302</v>
      </c>
      <c r="L24" s="5">
        <v>32373</v>
      </c>
      <c r="M24" s="5">
        <v>30900</v>
      </c>
      <c r="N24" s="5">
        <v>32769</v>
      </c>
      <c r="O24" s="5">
        <v>31792</v>
      </c>
      <c r="P24" s="5">
        <v>33927</v>
      </c>
      <c r="Q24" s="5">
        <v>34013</v>
      </c>
      <c r="R24" s="5">
        <v>35453</v>
      </c>
      <c r="S24" s="5">
        <v>36576</v>
      </c>
      <c r="T24" s="5">
        <v>35920</v>
      </c>
      <c r="U24" s="5">
        <v>40695</v>
      </c>
      <c r="V24" s="5">
        <v>42463</v>
      </c>
      <c r="W24" s="5">
        <v>46054</v>
      </c>
      <c r="X24" s="5">
        <v>41422</v>
      </c>
      <c r="Y24" s="5">
        <v>46316</v>
      </c>
      <c r="Z24" s="5">
        <v>50858</v>
      </c>
      <c r="AA24" s="5">
        <v>44147</v>
      </c>
      <c r="AB24" s="5">
        <v>45879</v>
      </c>
      <c r="AC24" s="5">
        <v>49483</v>
      </c>
      <c r="AD24" s="5">
        <v>50459</v>
      </c>
      <c r="AE24" s="5">
        <v>47953</v>
      </c>
      <c r="AF24" s="5">
        <v>49901</v>
      </c>
      <c r="AG24" s="5">
        <v>49255</v>
      </c>
      <c r="AH24" s="5">
        <v>56944</v>
      </c>
      <c r="AI24" s="5">
        <v>51815</v>
      </c>
      <c r="AJ24" s="5">
        <v>54083</v>
      </c>
      <c r="AK24" s="5">
        <v>55117</v>
      </c>
    </row>
    <row r="25" spans="1:43" ht="16" customHeight="1" thickBot="1">
      <c r="A25" s="110" t="s">
        <v>228</v>
      </c>
      <c r="B25" s="110" t="s">
        <v>127</v>
      </c>
      <c r="C25" s="81">
        <v>28380</v>
      </c>
      <c r="D25" s="81">
        <v>31304</v>
      </c>
      <c r="E25" s="81">
        <v>30342</v>
      </c>
      <c r="F25" s="81">
        <v>30429</v>
      </c>
      <c r="G25" s="81">
        <v>28418</v>
      </c>
      <c r="H25" s="81">
        <v>30355</v>
      </c>
      <c r="I25" s="81">
        <v>33434</v>
      </c>
      <c r="J25" s="81">
        <v>29388</v>
      </c>
      <c r="K25" s="81">
        <v>29898</v>
      </c>
      <c r="L25" s="81">
        <v>29792</v>
      </c>
      <c r="M25" s="81">
        <v>28096</v>
      </c>
      <c r="N25" s="81">
        <v>29837</v>
      </c>
      <c r="O25" s="81">
        <v>28756</v>
      </c>
      <c r="P25" s="81">
        <v>30903</v>
      </c>
      <c r="Q25" s="81">
        <v>30823</v>
      </c>
      <c r="R25" s="81">
        <v>32148</v>
      </c>
      <c r="S25" s="81">
        <v>32922</v>
      </c>
      <c r="T25" s="81">
        <v>32358</v>
      </c>
      <c r="U25" s="81">
        <v>37106</v>
      </c>
      <c r="V25" s="81">
        <v>38898</v>
      </c>
      <c r="W25" s="81">
        <v>42394</v>
      </c>
      <c r="X25" s="81">
        <v>37795</v>
      </c>
      <c r="Y25" s="81">
        <v>42582</v>
      </c>
      <c r="Z25" s="81">
        <v>46975</v>
      </c>
      <c r="AA25" s="81">
        <v>40241</v>
      </c>
      <c r="AB25" s="81">
        <v>41898</v>
      </c>
      <c r="AC25" s="81">
        <v>45379</v>
      </c>
      <c r="AD25" s="81">
        <v>46354</v>
      </c>
      <c r="AE25" s="81">
        <v>43816</v>
      </c>
      <c r="AF25" s="81">
        <v>45746</v>
      </c>
      <c r="AG25" s="81">
        <v>45088</v>
      </c>
      <c r="AH25" s="81">
        <v>52823</v>
      </c>
      <c r="AI25" s="81">
        <v>47871</v>
      </c>
      <c r="AJ25" s="81">
        <v>50070</v>
      </c>
      <c r="AK25" s="81">
        <v>50952</v>
      </c>
    </row>
    <row r="26" spans="1:43">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row>
    <row r="27" spans="1:43">
      <c r="C27" s="19"/>
      <c r="D27" s="19"/>
      <c r="E27" s="19"/>
      <c r="F27" s="19"/>
      <c r="G27" s="19"/>
      <c r="H27" s="19"/>
      <c r="I27" s="19"/>
      <c r="J27" s="19"/>
      <c r="K27" s="19"/>
      <c r="L27" s="19"/>
      <c r="M27" s="19"/>
      <c r="N27" s="19"/>
      <c r="O27" s="19"/>
      <c r="P27" s="19"/>
      <c r="Q27" s="19"/>
      <c r="AF27" s="4"/>
      <c r="AG27" s="4"/>
    </row>
    <row r="28" spans="1:43" s="66" customFormat="1" ht="15.5">
      <c r="A28" s="58" t="s">
        <v>208</v>
      </c>
      <c r="B28" s="58"/>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P28" s="3"/>
      <c r="AQ28" s="3"/>
    </row>
    <row r="29" spans="1:43" ht="18.75" customHeight="1">
      <c r="A29" s="24" t="s">
        <v>107</v>
      </c>
      <c r="B29" s="24" t="s">
        <v>129</v>
      </c>
      <c r="C29" s="67">
        <v>1990</v>
      </c>
      <c r="D29" s="67">
        <v>1991</v>
      </c>
      <c r="E29" s="67">
        <v>1992</v>
      </c>
      <c r="F29" s="67">
        <v>1993</v>
      </c>
      <c r="G29" s="67">
        <v>1994</v>
      </c>
      <c r="H29" s="67">
        <v>1995</v>
      </c>
      <c r="I29" s="67">
        <v>1996</v>
      </c>
      <c r="J29" s="67">
        <v>1997</v>
      </c>
      <c r="K29" s="67">
        <v>1998</v>
      </c>
      <c r="L29" s="67">
        <v>1999</v>
      </c>
      <c r="M29" s="67">
        <v>2000</v>
      </c>
      <c r="N29" s="67">
        <v>2001</v>
      </c>
      <c r="O29" s="67">
        <v>2002</v>
      </c>
      <c r="P29" s="67">
        <v>2003</v>
      </c>
      <c r="Q29" s="67">
        <v>2004</v>
      </c>
      <c r="R29" s="67">
        <v>2005</v>
      </c>
      <c r="S29" s="67">
        <v>2006</v>
      </c>
      <c r="T29" s="67">
        <v>2007</v>
      </c>
      <c r="U29" s="67">
        <v>2008</v>
      </c>
      <c r="V29" s="67">
        <v>2009</v>
      </c>
      <c r="W29" s="67">
        <v>2010</v>
      </c>
      <c r="X29" s="67">
        <v>2011</v>
      </c>
      <c r="Y29" s="67">
        <v>2012</v>
      </c>
      <c r="Z29" s="67">
        <v>2013</v>
      </c>
      <c r="AA29" s="67">
        <v>2014</v>
      </c>
      <c r="AB29" s="67">
        <v>2015</v>
      </c>
      <c r="AC29" s="67">
        <v>2016</v>
      </c>
      <c r="AD29" s="67">
        <v>2017</v>
      </c>
      <c r="AE29" s="67">
        <v>2018</v>
      </c>
      <c r="AF29" s="67">
        <v>2019</v>
      </c>
      <c r="AG29" s="67">
        <v>2020</v>
      </c>
      <c r="AH29" s="67">
        <v>2021</v>
      </c>
      <c r="AI29" s="67">
        <v>2022</v>
      </c>
      <c r="AJ29" s="67">
        <v>2023</v>
      </c>
      <c r="AK29" s="67">
        <v>2024</v>
      </c>
    </row>
    <row r="30" spans="1:43" ht="14.15" customHeight="1">
      <c r="A30" s="17" t="s">
        <v>117</v>
      </c>
      <c r="B30" s="17" t="s">
        <v>196</v>
      </c>
      <c r="C30" s="5">
        <v>2278832</v>
      </c>
      <c r="D30" s="5">
        <v>2254679</v>
      </c>
      <c r="E30" s="5">
        <v>2212616</v>
      </c>
      <c r="F30" s="5">
        <v>2161364</v>
      </c>
      <c r="G30" s="5">
        <v>2110883</v>
      </c>
      <c r="H30" s="5">
        <v>2037100</v>
      </c>
      <c r="I30" s="5">
        <v>1997067</v>
      </c>
      <c r="J30" s="5">
        <v>1948073</v>
      </c>
      <c r="K30" s="5">
        <v>1903139</v>
      </c>
      <c r="L30" s="5">
        <v>1861130</v>
      </c>
      <c r="M30" s="5">
        <v>1823013</v>
      </c>
      <c r="N30" s="5">
        <v>1771830</v>
      </c>
      <c r="O30" s="5">
        <v>1741416</v>
      </c>
      <c r="P30" s="5">
        <v>1706668</v>
      </c>
      <c r="Q30" s="5">
        <v>1674653</v>
      </c>
      <c r="R30" s="5">
        <v>1646808</v>
      </c>
      <c r="S30" s="5">
        <v>1624278</v>
      </c>
      <c r="T30" s="5">
        <v>1591861</v>
      </c>
      <c r="U30" s="5">
        <v>1572813</v>
      </c>
      <c r="V30" s="5">
        <v>1555772</v>
      </c>
      <c r="W30" s="5">
        <v>1491922</v>
      </c>
      <c r="X30" s="5">
        <v>1414810</v>
      </c>
      <c r="Y30" s="5">
        <v>1366072</v>
      </c>
      <c r="Z30" s="5">
        <v>1323702</v>
      </c>
      <c r="AA30" s="5">
        <v>1270868</v>
      </c>
      <c r="AB30" s="5">
        <v>1251512</v>
      </c>
      <c r="AC30" s="5">
        <v>1224192</v>
      </c>
      <c r="AD30" s="5">
        <v>1195447</v>
      </c>
      <c r="AE30" s="5">
        <v>1169998</v>
      </c>
      <c r="AF30" s="5">
        <v>1145872</v>
      </c>
      <c r="AG30" s="5">
        <v>1118979</v>
      </c>
      <c r="AH30" s="5">
        <v>1084396</v>
      </c>
      <c r="AI30" s="5">
        <v>1059754</v>
      </c>
      <c r="AJ30" s="5">
        <v>1039919</v>
      </c>
      <c r="AK30" s="5">
        <v>1018947</v>
      </c>
    </row>
    <row r="31" spans="1:43" ht="14.15" customHeight="1">
      <c r="A31" s="17" t="s">
        <v>118</v>
      </c>
      <c r="B31" s="17" t="s">
        <v>196</v>
      </c>
      <c r="C31" s="5">
        <v>116425</v>
      </c>
      <c r="D31" s="5">
        <v>138950</v>
      </c>
      <c r="E31" s="5">
        <v>163702</v>
      </c>
      <c r="F31" s="5">
        <v>182367</v>
      </c>
      <c r="G31" s="5">
        <v>213352</v>
      </c>
      <c r="H31" s="5">
        <v>257316</v>
      </c>
      <c r="I31" s="5">
        <v>298631</v>
      </c>
      <c r="J31" s="5">
        <v>335599</v>
      </c>
      <c r="K31" s="5">
        <v>365721</v>
      </c>
      <c r="L31" s="5">
        <v>394032</v>
      </c>
      <c r="M31" s="5">
        <v>418768</v>
      </c>
      <c r="N31" s="5">
        <v>452680</v>
      </c>
      <c r="O31" s="5">
        <v>495649</v>
      </c>
      <c r="P31" s="5">
        <v>519421</v>
      </c>
      <c r="Q31" s="5">
        <v>552068</v>
      </c>
      <c r="R31" s="5">
        <v>583889</v>
      </c>
      <c r="S31" s="5">
        <v>649187</v>
      </c>
      <c r="T31" s="5">
        <v>759985</v>
      </c>
      <c r="U31" s="5">
        <v>893892</v>
      </c>
      <c r="V31" s="5">
        <v>1003131</v>
      </c>
      <c r="W31" s="5">
        <v>1051104</v>
      </c>
      <c r="X31" s="5">
        <v>1236475</v>
      </c>
      <c r="Y31" s="5">
        <v>1379621</v>
      </c>
      <c r="Z31" s="5">
        <v>1466633</v>
      </c>
      <c r="AA31" s="5">
        <v>1544541</v>
      </c>
      <c r="AB31" s="5">
        <v>1368968</v>
      </c>
      <c r="AC31" s="5">
        <v>1581006</v>
      </c>
      <c r="AD31" s="5">
        <v>1743100</v>
      </c>
      <c r="AE31" s="5">
        <v>1747233</v>
      </c>
      <c r="AF31" s="5">
        <v>1976036</v>
      </c>
      <c r="AG31" s="5">
        <v>2055344</v>
      </c>
      <c r="AH31" s="5">
        <v>2183044</v>
      </c>
      <c r="AI31" s="5">
        <v>2243982</v>
      </c>
      <c r="AJ31" s="5">
        <v>2292365</v>
      </c>
      <c r="AK31" s="5">
        <v>2389892</v>
      </c>
    </row>
    <row r="32" spans="1:43" ht="14.15" customHeight="1">
      <c r="A32" s="17" t="s">
        <v>108</v>
      </c>
      <c r="B32" s="17" t="s">
        <v>196</v>
      </c>
      <c r="C32" s="5">
        <v>0</v>
      </c>
      <c r="D32" s="5">
        <v>0</v>
      </c>
      <c r="E32" s="5">
        <v>0</v>
      </c>
      <c r="F32" s="5">
        <v>0</v>
      </c>
      <c r="G32" s="5">
        <v>0</v>
      </c>
      <c r="H32" s="5">
        <v>0</v>
      </c>
      <c r="I32" s="5">
        <v>0</v>
      </c>
      <c r="J32" s="5">
        <v>0</v>
      </c>
      <c r="K32" s="5">
        <v>1268</v>
      </c>
      <c r="L32" s="5">
        <v>3068</v>
      </c>
      <c r="M32" s="5">
        <v>7660</v>
      </c>
      <c r="N32" s="5">
        <v>17889</v>
      </c>
      <c r="O32" s="5">
        <v>30052</v>
      </c>
      <c r="P32" s="5">
        <v>44557</v>
      </c>
      <c r="Q32" s="5">
        <v>64826</v>
      </c>
      <c r="R32" s="5">
        <v>107704</v>
      </c>
      <c r="S32" s="5">
        <v>171091</v>
      </c>
      <c r="T32" s="5">
        <v>212050</v>
      </c>
      <c r="U32" s="5">
        <v>258914</v>
      </c>
      <c r="V32" s="5">
        <v>303177</v>
      </c>
      <c r="W32" s="5">
        <v>338113</v>
      </c>
      <c r="X32" s="5">
        <v>374697</v>
      </c>
      <c r="Y32" s="5">
        <v>407434</v>
      </c>
      <c r="Z32" s="5">
        <v>438512</v>
      </c>
      <c r="AA32" s="5">
        <v>482677</v>
      </c>
      <c r="AB32" s="5">
        <v>515457</v>
      </c>
      <c r="AC32" s="5">
        <v>548204</v>
      </c>
      <c r="AD32" s="5">
        <v>583763</v>
      </c>
      <c r="AE32" s="5">
        <v>616842</v>
      </c>
      <c r="AF32" s="5">
        <v>645018</v>
      </c>
      <c r="AG32" s="5">
        <v>667868</v>
      </c>
      <c r="AH32" s="5">
        <v>698859</v>
      </c>
      <c r="AI32" s="5">
        <v>763123</v>
      </c>
      <c r="AJ32" s="5">
        <v>797988</v>
      </c>
      <c r="AK32" s="5">
        <v>821361</v>
      </c>
    </row>
    <row r="33" spans="1:43" ht="14.15" customHeight="1">
      <c r="A33" s="51" t="s">
        <v>212</v>
      </c>
      <c r="B33" s="51" t="s">
        <v>196</v>
      </c>
      <c r="C33" s="5">
        <v>541895</v>
      </c>
      <c r="D33" s="5">
        <v>573341</v>
      </c>
      <c r="E33" s="5">
        <v>582339</v>
      </c>
      <c r="F33" s="5">
        <v>615421</v>
      </c>
      <c r="G33" s="5">
        <v>618881</v>
      </c>
      <c r="H33" s="5">
        <v>625381</v>
      </c>
      <c r="I33" s="5">
        <v>663392</v>
      </c>
      <c r="J33" s="5">
        <v>627807</v>
      </c>
      <c r="K33" s="5">
        <v>629447</v>
      </c>
      <c r="L33" s="5">
        <v>608807</v>
      </c>
      <c r="M33" s="5">
        <v>644422</v>
      </c>
      <c r="N33" s="5">
        <v>646788</v>
      </c>
      <c r="O33" s="5">
        <v>636227</v>
      </c>
      <c r="P33" s="5">
        <v>635782</v>
      </c>
      <c r="Q33" s="5">
        <v>644271</v>
      </c>
      <c r="R33" s="5">
        <v>637547</v>
      </c>
      <c r="S33" s="5">
        <v>648570</v>
      </c>
      <c r="T33" s="5">
        <v>729607</v>
      </c>
      <c r="U33" s="5">
        <v>787871</v>
      </c>
      <c r="V33" s="5">
        <v>844466</v>
      </c>
      <c r="W33" s="5">
        <v>825060</v>
      </c>
      <c r="X33" s="5">
        <v>812274</v>
      </c>
      <c r="Y33" s="5">
        <v>806984</v>
      </c>
      <c r="Z33" s="5">
        <v>810536</v>
      </c>
      <c r="AA33" s="5">
        <v>791859</v>
      </c>
      <c r="AB33" s="5">
        <v>879459</v>
      </c>
      <c r="AC33" s="5">
        <v>825482</v>
      </c>
      <c r="AD33" s="5">
        <v>813822</v>
      </c>
      <c r="AE33" s="5">
        <v>781989</v>
      </c>
      <c r="AF33" s="5">
        <v>704348</v>
      </c>
      <c r="AG33" s="5">
        <v>732035</v>
      </c>
      <c r="AH33" s="5">
        <v>737767</v>
      </c>
      <c r="AI33" s="5">
        <v>764394</v>
      </c>
      <c r="AJ33" s="5">
        <v>824458</v>
      </c>
      <c r="AK33" s="5">
        <v>838279</v>
      </c>
    </row>
    <row r="34" spans="1:43" ht="14.15" customHeight="1">
      <c r="A34" s="17" t="s">
        <v>213</v>
      </c>
      <c r="B34" s="17" t="s">
        <v>196</v>
      </c>
      <c r="C34" s="5">
        <v>78501</v>
      </c>
      <c r="D34" s="5">
        <v>79674</v>
      </c>
      <c r="E34" s="5">
        <v>106767</v>
      </c>
      <c r="F34" s="5">
        <v>121075</v>
      </c>
      <c r="G34" s="5">
        <v>135499</v>
      </c>
      <c r="H34" s="5">
        <v>146328</v>
      </c>
      <c r="I34" s="5">
        <v>193123</v>
      </c>
      <c r="J34" s="5">
        <v>152138</v>
      </c>
      <c r="K34" s="5">
        <v>126683</v>
      </c>
      <c r="L34" s="5">
        <v>126937</v>
      </c>
      <c r="M34" s="5">
        <v>116488</v>
      </c>
      <c r="N34" s="5">
        <v>122950</v>
      </c>
      <c r="O34" s="5">
        <v>161022</v>
      </c>
      <c r="P34" s="5">
        <v>189536</v>
      </c>
      <c r="Q34" s="5">
        <v>194557</v>
      </c>
      <c r="R34" s="5">
        <v>201939</v>
      </c>
      <c r="S34" s="5">
        <v>221384</v>
      </c>
      <c r="T34" s="5">
        <v>247439</v>
      </c>
      <c r="U34" s="5">
        <v>292214</v>
      </c>
      <c r="V34" s="5">
        <v>335862</v>
      </c>
      <c r="W34" s="5">
        <v>378995</v>
      </c>
      <c r="X34" s="5">
        <v>398546</v>
      </c>
      <c r="Y34" s="5">
        <v>473252</v>
      </c>
      <c r="Z34" s="5">
        <v>554796</v>
      </c>
      <c r="AA34" s="5">
        <v>565692</v>
      </c>
      <c r="AB34" s="5">
        <v>537861</v>
      </c>
      <c r="AC34" s="5">
        <v>569888</v>
      </c>
      <c r="AD34" s="5">
        <v>607261</v>
      </c>
      <c r="AE34" s="5">
        <v>587278</v>
      </c>
      <c r="AF34" s="5">
        <v>606667</v>
      </c>
      <c r="AG34" s="5">
        <v>653192</v>
      </c>
      <c r="AH34" s="5">
        <v>863082</v>
      </c>
      <c r="AI34" s="5">
        <v>805015</v>
      </c>
      <c r="AJ34" s="5">
        <v>835492</v>
      </c>
      <c r="AK34" s="5">
        <v>896993</v>
      </c>
    </row>
    <row r="35" spans="1:43" ht="13.5" customHeight="1" thickBot="1">
      <c r="A35" s="17" t="s">
        <v>214</v>
      </c>
      <c r="B35" s="80" t="s">
        <v>196</v>
      </c>
      <c r="C35" s="81">
        <v>235504</v>
      </c>
      <c r="D35" s="81">
        <v>237571</v>
      </c>
      <c r="E35" s="81">
        <v>238604</v>
      </c>
      <c r="F35" s="81">
        <v>238603</v>
      </c>
      <c r="G35" s="81">
        <v>232406</v>
      </c>
      <c r="H35" s="81">
        <v>235539</v>
      </c>
      <c r="I35" s="81">
        <v>238332</v>
      </c>
      <c r="J35" s="81">
        <v>244636</v>
      </c>
      <c r="K35" s="81">
        <v>254138</v>
      </c>
      <c r="L35" s="81">
        <v>272803</v>
      </c>
      <c r="M35" s="81">
        <v>296238</v>
      </c>
      <c r="N35" s="81">
        <v>309850</v>
      </c>
      <c r="O35" s="81">
        <v>320815</v>
      </c>
      <c r="P35" s="81">
        <v>319620</v>
      </c>
      <c r="Q35" s="81">
        <v>337131</v>
      </c>
      <c r="R35" s="81">
        <v>349254</v>
      </c>
      <c r="S35" s="81">
        <v>386112</v>
      </c>
      <c r="T35" s="81">
        <v>376347</v>
      </c>
      <c r="U35" s="81">
        <v>379259</v>
      </c>
      <c r="V35" s="81">
        <v>376706</v>
      </c>
      <c r="W35" s="81">
        <v>386765</v>
      </c>
      <c r="X35" s="81">
        <v>383338</v>
      </c>
      <c r="Y35" s="81">
        <v>394610</v>
      </c>
      <c r="Z35" s="81">
        <v>410360</v>
      </c>
      <c r="AA35" s="81">
        <v>412783</v>
      </c>
      <c r="AB35" s="81">
        <v>420615</v>
      </c>
      <c r="AC35" s="81">
        <v>433684</v>
      </c>
      <c r="AD35" s="81">
        <v>433794</v>
      </c>
      <c r="AE35" s="81">
        <v>437110</v>
      </c>
      <c r="AF35" s="81">
        <v>439023</v>
      </c>
      <c r="AG35" s="81">
        <v>440350</v>
      </c>
      <c r="AH35" s="81">
        <v>435486</v>
      </c>
      <c r="AI35" s="81">
        <v>416747</v>
      </c>
      <c r="AJ35" s="81">
        <v>424037</v>
      </c>
      <c r="AK35" s="81">
        <v>440192</v>
      </c>
    </row>
    <row r="36" spans="1:43" ht="16" customHeight="1">
      <c r="A36" s="106" t="s">
        <v>229</v>
      </c>
      <c r="B36" s="39" t="s">
        <v>196</v>
      </c>
      <c r="C36" s="5">
        <v>3251157</v>
      </c>
      <c r="D36" s="5">
        <v>3284215</v>
      </c>
      <c r="E36" s="5">
        <v>3304028</v>
      </c>
      <c r="F36" s="5">
        <v>3318830</v>
      </c>
      <c r="G36" s="5">
        <v>3311021</v>
      </c>
      <c r="H36" s="5">
        <v>3301664</v>
      </c>
      <c r="I36" s="5">
        <v>3390545</v>
      </c>
      <c r="J36" s="5">
        <v>3308253</v>
      </c>
      <c r="K36" s="5">
        <v>3280396</v>
      </c>
      <c r="L36" s="5">
        <v>3266777</v>
      </c>
      <c r="M36" s="5">
        <v>3306589</v>
      </c>
      <c r="N36" s="5">
        <v>3321987</v>
      </c>
      <c r="O36" s="5">
        <v>3385181</v>
      </c>
      <c r="P36" s="5">
        <v>3415584</v>
      </c>
      <c r="Q36" s="5">
        <v>3467506</v>
      </c>
      <c r="R36" s="5">
        <v>3527141</v>
      </c>
      <c r="S36" s="5">
        <v>3700622</v>
      </c>
      <c r="T36" s="5">
        <v>3917289</v>
      </c>
      <c r="U36" s="5">
        <v>4184963</v>
      </c>
      <c r="V36" s="5">
        <v>4419114</v>
      </c>
      <c r="W36" s="5">
        <v>4471959</v>
      </c>
      <c r="X36" s="5">
        <v>4620140</v>
      </c>
      <c r="Y36" s="5">
        <v>4827973</v>
      </c>
      <c r="Z36" s="5">
        <v>5004539</v>
      </c>
      <c r="AA36" s="5">
        <v>5068420</v>
      </c>
      <c r="AB36" s="5">
        <v>4973872</v>
      </c>
      <c r="AC36" s="5">
        <v>5182456</v>
      </c>
      <c r="AD36" s="5">
        <v>5377187</v>
      </c>
      <c r="AE36" s="5">
        <v>5340450</v>
      </c>
      <c r="AF36" s="5">
        <v>5516964</v>
      </c>
      <c r="AG36" s="5">
        <v>5667768</v>
      </c>
      <c r="AH36" s="5">
        <v>6002634</v>
      </c>
      <c r="AI36" s="5">
        <v>6053015</v>
      </c>
      <c r="AJ36" s="5">
        <v>6214259</v>
      </c>
      <c r="AK36" s="5">
        <v>6405664</v>
      </c>
    </row>
    <row r="37" spans="1:43" ht="16" customHeight="1" thickBot="1">
      <c r="A37" s="110" t="s">
        <v>228</v>
      </c>
      <c r="B37" s="110" t="s">
        <v>196</v>
      </c>
      <c r="C37" s="81">
        <v>3015653</v>
      </c>
      <c r="D37" s="81">
        <v>3046644</v>
      </c>
      <c r="E37" s="81">
        <v>3065424</v>
      </c>
      <c r="F37" s="81">
        <v>3080227</v>
      </c>
      <c r="G37" s="81">
        <v>3078615</v>
      </c>
      <c r="H37" s="81">
        <v>3066125</v>
      </c>
      <c r="I37" s="81">
        <v>3152213</v>
      </c>
      <c r="J37" s="81">
        <v>3063617</v>
      </c>
      <c r="K37" s="81">
        <v>3026258</v>
      </c>
      <c r="L37" s="81">
        <v>2993974</v>
      </c>
      <c r="M37" s="81">
        <v>3010351</v>
      </c>
      <c r="N37" s="81">
        <v>3012137</v>
      </c>
      <c r="O37" s="81">
        <v>3064366</v>
      </c>
      <c r="P37" s="81">
        <v>3095964</v>
      </c>
      <c r="Q37" s="81">
        <v>3130375</v>
      </c>
      <c r="R37" s="81">
        <v>3177887</v>
      </c>
      <c r="S37" s="81">
        <v>3314510</v>
      </c>
      <c r="T37" s="81">
        <v>3540942</v>
      </c>
      <c r="U37" s="81">
        <v>3805704</v>
      </c>
      <c r="V37" s="81">
        <v>4042408</v>
      </c>
      <c r="W37" s="81">
        <v>4085194</v>
      </c>
      <c r="X37" s="81">
        <v>4236802</v>
      </c>
      <c r="Y37" s="81">
        <v>4433363</v>
      </c>
      <c r="Z37" s="81">
        <v>4594179</v>
      </c>
      <c r="AA37" s="81">
        <v>4655637</v>
      </c>
      <c r="AB37" s="81">
        <v>4553257</v>
      </c>
      <c r="AC37" s="81">
        <v>4748772</v>
      </c>
      <c r="AD37" s="81">
        <v>4943393</v>
      </c>
      <c r="AE37" s="81">
        <v>4903340</v>
      </c>
      <c r="AF37" s="81">
        <v>5077941</v>
      </c>
      <c r="AG37" s="81">
        <v>5227418</v>
      </c>
      <c r="AH37" s="81">
        <v>5567148</v>
      </c>
      <c r="AI37" s="81">
        <v>5636268</v>
      </c>
      <c r="AJ37" s="81">
        <v>5790222</v>
      </c>
      <c r="AK37" s="81">
        <v>5965472</v>
      </c>
    </row>
    <row r="38" spans="1:43">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row>
    <row r="39" spans="1:43">
      <c r="C39" s="19"/>
      <c r="D39" s="19"/>
      <c r="E39" s="19"/>
      <c r="F39" s="19"/>
      <c r="G39" s="19"/>
      <c r="H39" s="19"/>
      <c r="I39" s="19"/>
      <c r="J39" s="19"/>
      <c r="K39" s="19"/>
      <c r="L39" s="19"/>
      <c r="M39" s="19"/>
      <c r="N39" s="19"/>
      <c r="O39" s="19"/>
      <c r="P39" s="19"/>
      <c r="Q39" s="19"/>
      <c r="AF39" s="4"/>
      <c r="AG39" s="4"/>
    </row>
    <row r="40" spans="1:43" s="66" customFormat="1" ht="15.5">
      <c r="A40" s="58" t="s">
        <v>209</v>
      </c>
      <c r="B40" s="58"/>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P40" s="3"/>
      <c r="AQ40" s="3"/>
    </row>
    <row r="41" spans="1:43" ht="18.75" customHeight="1">
      <c r="A41" s="24" t="s">
        <v>107</v>
      </c>
      <c r="B41" s="24" t="s">
        <v>129</v>
      </c>
      <c r="C41" s="67">
        <v>1990</v>
      </c>
      <c r="D41" s="67">
        <v>1991</v>
      </c>
      <c r="E41" s="67">
        <v>1992</v>
      </c>
      <c r="F41" s="67">
        <v>1993</v>
      </c>
      <c r="G41" s="67">
        <v>1994</v>
      </c>
      <c r="H41" s="67">
        <v>1995</v>
      </c>
      <c r="I41" s="67">
        <v>1996</v>
      </c>
      <c r="J41" s="67">
        <v>1997</v>
      </c>
      <c r="K41" s="67">
        <v>1998</v>
      </c>
      <c r="L41" s="67">
        <v>1999</v>
      </c>
      <c r="M41" s="67">
        <v>2000</v>
      </c>
      <c r="N41" s="67">
        <v>2001</v>
      </c>
      <c r="O41" s="67">
        <v>2002</v>
      </c>
      <c r="P41" s="67">
        <v>2003</v>
      </c>
      <c r="Q41" s="67">
        <v>2004</v>
      </c>
      <c r="R41" s="67">
        <v>2005</v>
      </c>
      <c r="S41" s="67">
        <v>2006</v>
      </c>
      <c r="T41" s="67">
        <v>2007</v>
      </c>
      <c r="U41" s="67">
        <v>2008</v>
      </c>
      <c r="V41" s="67">
        <v>2009</v>
      </c>
      <c r="W41" s="67">
        <v>2010</v>
      </c>
      <c r="X41" s="67">
        <v>2011</v>
      </c>
      <c r="Y41" s="67">
        <v>2012</v>
      </c>
      <c r="Z41" s="67">
        <v>2013</v>
      </c>
      <c r="AA41" s="67">
        <v>2014</v>
      </c>
      <c r="AB41" s="67">
        <v>2015</v>
      </c>
      <c r="AC41" s="67">
        <v>2016</v>
      </c>
      <c r="AD41" s="67">
        <v>2017</v>
      </c>
      <c r="AE41" s="67">
        <v>2018</v>
      </c>
      <c r="AF41" s="67">
        <v>2019</v>
      </c>
      <c r="AG41" s="67">
        <v>2020</v>
      </c>
      <c r="AH41" s="67">
        <v>2021</v>
      </c>
      <c r="AI41" s="67">
        <v>2022</v>
      </c>
      <c r="AJ41" s="67">
        <v>2023</v>
      </c>
      <c r="AK41" s="67">
        <v>2024</v>
      </c>
    </row>
    <row r="42" spans="1:43" ht="14.15" customHeight="1">
      <c r="A42" s="17" t="s">
        <v>117</v>
      </c>
      <c r="B42" s="17" t="s">
        <v>127</v>
      </c>
      <c r="C42" s="5">
        <v>23001</v>
      </c>
      <c r="D42" s="5">
        <v>22768</v>
      </c>
      <c r="E42" s="5">
        <v>22354</v>
      </c>
      <c r="F42" s="5">
        <v>21845</v>
      </c>
      <c r="G42" s="5">
        <v>21345</v>
      </c>
      <c r="H42" s="5">
        <v>20609</v>
      </c>
      <c r="I42" s="5">
        <v>20213</v>
      </c>
      <c r="J42" s="5">
        <v>19727</v>
      </c>
      <c r="K42" s="5">
        <v>19273</v>
      </c>
      <c r="L42" s="5">
        <v>18843</v>
      </c>
      <c r="M42" s="5">
        <v>18446</v>
      </c>
      <c r="N42" s="5">
        <v>17928</v>
      </c>
      <c r="O42" s="5">
        <v>17623</v>
      </c>
      <c r="P42" s="5">
        <v>17279</v>
      </c>
      <c r="Q42" s="5">
        <v>16959</v>
      </c>
      <c r="R42" s="5">
        <v>16682</v>
      </c>
      <c r="S42" s="5">
        <v>16466</v>
      </c>
      <c r="T42" s="5">
        <v>16150</v>
      </c>
      <c r="U42" s="5">
        <v>15968</v>
      </c>
      <c r="V42" s="5">
        <v>15806</v>
      </c>
      <c r="W42" s="5">
        <v>15168</v>
      </c>
      <c r="X42" s="5">
        <v>14393</v>
      </c>
      <c r="Y42" s="5">
        <v>13903</v>
      </c>
      <c r="Z42" s="5">
        <v>13478</v>
      </c>
      <c r="AA42" s="5">
        <v>12946</v>
      </c>
      <c r="AB42" s="5">
        <v>12750</v>
      </c>
      <c r="AC42" s="5">
        <v>12472</v>
      </c>
      <c r="AD42" s="5">
        <v>12180</v>
      </c>
      <c r="AE42" s="5">
        <v>11919</v>
      </c>
      <c r="AF42" s="5">
        <v>11672</v>
      </c>
      <c r="AG42" s="5">
        <v>11397</v>
      </c>
      <c r="AH42" s="5">
        <v>11043</v>
      </c>
      <c r="AI42" s="5">
        <v>10789</v>
      </c>
      <c r="AJ42" s="5">
        <v>10585</v>
      </c>
      <c r="AK42" s="5">
        <v>10368</v>
      </c>
    </row>
    <row r="43" spans="1:43" ht="14.15" customHeight="1">
      <c r="A43" s="17" t="s">
        <v>118</v>
      </c>
      <c r="B43" s="17" t="s">
        <v>127</v>
      </c>
      <c r="C43" s="5">
        <v>1135</v>
      </c>
      <c r="D43" s="5">
        <v>1375</v>
      </c>
      <c r="E43" s="5">
        <v>1631</v>
      </c>
      <c r="F43" s="5">
        <v>1811</v>
      </c>
      <c r="G43" s="5">
        <v>2120</v>
      </c>
      <c r="H43" s="5">
        <v>2635</v>
      </c>
      <c r="I43" s="5">
        <v>3038</v>
      </c>
      <c r="J43" s="5">
        <v>3436</v>
      </c>
      <c r="K43" s="5">
        <v>3758</v>
      </c>
      <c r="L43" s="5">
        <v>4038</v>
      </c>
      <c r="M43" s="5">
        <v>4276</v>
      </c>
      <c r="N43" s="5">
        <v>4608</v>
      </c>
      <c r="O43" s="5">
        <v>5036</v>
      </c>
      <c r="P43" s="5">
        <v>5296</v>
      </c>
      <c r="Q43" s="5">
        <v>5617</v>
      </c>
      <c r="R43" s="5">
        <v>5931</v>
      </c>
      <c r="S43" s="5">
        <v>6622</v>
      </c>
      <c r="T43" s="5">
        <v>7722</v>
      </c>
      <c r="U43" s="5">
        <v>9081</v>
      </c>
      <c r="V43" s="5">
        <v>10250</v>
      </c>
      <c r="W43" s="5">
        <v>10772</v>
      </c>
      <c r="X43" s="5">
        <v>12529</v>
      </c>
      <c r="Y43" s="5">
        <v>13923</v>
      </c>
      <c r="Z43" s="5">
        <v>14856</v>
      </c>
      <c r="AA43" s="5">
        <v>15604</v>
      </c>
      <c r="AB43" s="5">
        <v>14124</v>
      </c>
      <c r="AC43" s="5">
        <v>16045</v>
      </c>
      <c r="AD43" s="5">
        <v>17542</v>
      </c>
      <c r="AE43" s="5">
        <v>17671</v>
      </c>
      <c r="AF43" s="5">
        <v>19837</v>
      </c>
      <c r="AG43" s="5">
        <v>20596</v>
      </c>
      <c r="AH43" s="5">
        <v>21042</v>
      </c>
      <c r="AI43" s="5">
        <v>21488</v>
      </c>
      <c r="AJ43" s="5">
        <v>20768</v>
      </c>
      <c r="AK43" s="5">
        <v>21355</v>
      </c>
    </row>
    <row r="44" spans="1:43" ht="14.15" customHeight="1">
      <c r="A44" s="17" t="s">
        <v>108</v>
      </c>
      <c r="B44" s="17" t="s">
        <v>127</v>
      </c>
      <c r="C44" s="5">
        <v>0</v>
      </c>
      <c r="D44" s="5">
        <v>0</v>
      </c>
      <c r="E44" s="5">
        <v>0</v>
      </c>
      <c r="F44" s="5">
        <v>0</v>
      </c>
      <c r="G44" s="5">
        <v>0</v>
      </c>
      <c r="H44" s="5">
        <v>0</v>
      </c>
      <c r="I44" s="5">
        <v>0</v>
      </c>
      <c r="J44" s="5">
        <v>0</v>
      </c>
      <c r="K44" s="5">
        <v>12</v>
      </c>
      <c r="L44" s="5">
        <v>29</v>
      </c>
      <c r="M44" s="5">
        <v>72</v>
      </c>
      <c r="N44" s="5">
        <v>168</v>
      </c>
      <c r="O44" s="5">
        <v>283</v>
      </c>
      <c r="P44" s="5">
        <v>419</v>
      </c>
      <c r="Q44" s="5">
        <v>610</v>
      </c>
      <c r="R44" s="5">
        <v>1015</v>
      </c>
      <c r="S44" s="5">
        <v>1606</v>
      </c>
      <c r="T44" s="5">
        <v>1994</v>
      </c>
      <c r="U44" s="5">
        <v>2438</v>
      </c>
      <c r="V44" s="5">
        <v>2856</v>
      </c>
      <c r="W44" s="5">
        <v>3187</v>
      </c>
      <c r="X44" s="5">
        <v>3534</v>
      </c>
      <c r="Y44" s="5">
        <v>3844</v>
      </c>
      <c r="Z44" s="5">
        <v>4139</v>
      </c>
      <c r="AA44" s="5">
        <v>4558</v>
      </c>
      <c r="AB44" s="5">
        <v>4869</v>
      </c>
      <c r="AC44" s="5">
        <v>5194</v>
      </c>
      <c r="AD44" s="5">
        <v>5532</v>
      </c>
      <c r="AE44" s="5">
        <v>5846</v>
      </c>
      <c r="AF44" s="5">
        <v>6113</v>
      </c>
      <c r="AG44" s="5">
        <v>6332</v>
      </c>
      <c r="AH44" s="5">
        <v>6628</v>
      </c>
      <c r="AI44" s="5">
        <v>7236</v>
      </c>
      <c r="AJ44" s="5">
        <v>7568</v>
      </c>
      <c r="AK44" s="5">
        <v>7791</v>
      </c>
    </row>
    <row r="45" spans="1:43" ht="14.15" customHeight="1">
      <c r="A45" s="51" t="s">
        <v>212</v>
      </c>
      <c r="B45" s="51" t="s">
        <v>127</v>
      </c>
      <c r="C45" s="5">
        <v>4639</v>
      </c>
      <c r="D45" s="5">
        <v>4939</v>
      </c>
      <c r="E45" s="5">
        <v>5130</v>
      </c>
      <c r="F45" s="5">
        <v>5360</v>
      </c>
      <c r="G45" s="5">
        <v>5682</v>
      </c>
      <c r="H45" s="5">
        <v>5870</v>
      </c>
      <c r="I45" s="5">
        <v>6212</v>
      </c>
      <c r="J45" s="5">
        <v>6064</v>
      </c>
      <c r="K45" s="5">
        <v>6020</v>
      </c>
      <c r="L45" s="5">
        <v>5851</v>
      </c>
      <c r="M45" s="5">
        <v>6380</v>
      </c>
      <c r="N45" s="5">
        <v>6514</v>
      </c>
      <c r="O45" s="5">
        <v>6461</v>
      </c>
      <c r="P45" s="5">
        <v>6498</v>
      </c>
      <c r="Q45" s="5">
        <v>6502</v>
      </c>
      <c r="R45" s="5">
        <v>6461</v>
      </c>
      <c r="S45" s="5">
        <v>6716</v>
      </c>
      <c r="T45" s="5">
        <v>7553</v>
      </c>
      <c r="U45" s="5">
        <v>8076</v>
      </c>
      <c r="V45" s="5">
        <v>8524</v>
      </c>
      <c r="W45" s="5">
        <v>8411</v>
      </c>
      <c r="X45" s="5">
        <v>8411</v>
      </c>
      <c r="Y45" s="5">
        <v>8308</v>
      </c>
      <c r="Z45" s="5">
        <v>8368</v>
      </c>
      <c r="AA45" s="5">
        <v>8235</v>
      </c>
      <c r="AB45" s="5">
        <v>9021</v>
      </c>
      <c r="AC45" s="5">
        <v>8316</v>
      </c>
      <c r="AD45" s="5">
        <v>8346</v>
      </c>
      <c r="AE45" s="5">
        <v>8020</v>
      </c>
      <c r="AF45" s="5">
        <v>7189</v>
      </c>
      <c r="AG45" s="5">
        <v>7599</v>
      </c>
      <c r="AH45" s="5">
        <v>7787</v>
      </c>
      <c r="AI45" s="5">
        <v>8284</v>
      </c>
      <c r="AJ45" s="5">
        <v>9294</v>
      </c>
      <c r="AK45" s="5">
        <v>9571</v>
      </c>
    </row>
    <row r="46" spans="1:43" ht="14.15" customHeight="1">
      <c r="A46" s="17" t="s">
        <v>213</v>
      </c>
      <c r="B46" s="17" t="s">
        <v>127</v>
      </c>
      <c r="C46" s="5">
        <v>745</v>
      </c>
      <c r="D46" s="5">
        <v>753</v>
      </c>
      <c r="E46" s="5">
        <v>1011</v>
      </c>
      <c r="F46" s="5">
        <v>1152</v>
      </c>
      <c r="G46" s="5">
        <v>1286</v>
      </c>
      <c r="H46" s="5">
        <v>1376</v>
      </c>
      <c r="I46" s="5">
        <v>1803</v>
      </c>
      <c r="J46" s="5">
        <v>1419</v>
      </c>
      <c r="K46" s="5">
        <v>1185</v>
      </c>
      <c r="L46" s="5">
        <v>1188</v>
      </c>
      <c r="M46" s="5">
        <v>1092</v>
      </c>
      <c r="N46" s="5">
        <v>1150</v>
      </c>
      <c r="O46" s="5">
        <v>1517</v>
      </c>
      <c r="P46" s="5">
        <v>1779</v>
      </c>
      <c r="Q46" s="5">
        <v>1815</v>
      </c>
      <c r="R46" s="5">
        <v>1888</v>
      </c>
      <c r="S46" s="5">
        <v>2069</v>
      </c>
      <c r="T46" s="5">
        <v>2314</v>
      </c>
      <c r="U46" s="5">
        <v>2715</v>
      </c>
      <c r="V46" s="5">
        <v>3050</v>
      </c>
      <c r="W46" s="5">
        <v>3395</v>
      </c>
      <c r="X46" s="5">
        <v>3536</v>
      </c>
      <c r="Y46" s="5">
        <v>4209</v>
      </c>
      <c r="Z46" s="5">
        <v>4952</v>
      </c>
      <c r="AA46" s="5">
        <v>5024</v>
      </c>
      <c r="AB46" s="5">
        <v>4748</v>
      </c>
      <c r="AC46" s="5">
        <v>5030</v>
      </c>
      <c r="AD46" s="5">
        <v>5421</v>
      </c>
      <c r="AE46" s="5">
        <v>5211</v>
      </c>
      <c r="AF46" s="5">
        <v>5354</v>
      </c>
      <c r="AG46" s="5">
        <v>5781</v>
      </c>
      <c r="AH46" s="5">
        <v>8199</v>
      </c>
      <c r="AI46" s="5">
        <v>7593</v>
      </c>
      <c r="AJ46" s="5">
        <v>8572</v>
      </c>
      <c r="AK46" s="5">
        <v>9207</v>
      </c>
    </row>
    <row r="47" spans="1:43" ht="14.15" customHeight="1" thickBot="1">
      <c r="A47" s="17" t="s">
        <v>214</v>
      </c>
      <c r="B47" s="80" t="s">
        <v>127</v>
      </c>
      <c r="C47" s="81">
        <v>2229</v>
      </c>
      <c r="D47" s="81">
        <v>2248</v>
      </c>
      <c r="E47" s="81">
        <v>2258</v>
      </c>
      <c r="F47" s="81">
        <v>2258</v>
      </c>
      <c r="G47" s="81">
        <v>2199</v>
      </c>
      <c r="H47" s="81">
        <v>2228</v>
      </c>
      <c r="I47" s="81">
        <v>2255</v>
      </c>
      <c r="J47" s="81">
        <v>2315</v>
      </c>
      <c r="K47" s="81">
        <v>2405</v>
      </c>
      <c r="L47" s="81">
        <v>2581</v>
      </c>
      <c r="M47" s="81">
        <v>2803</v>
      </c>
      <c r="N47" s="81">
        <v>2932</v>
      </c>
      <c r="O47" s="81">
        <v>3036</v>
      </c>
      <c r="P47" s="81">
        <v>3024</v>
      </c>
      <c r="Q47" s="81">
        <v>3190</v>
      </c>
      <c r="R47" s="81">
        <v>3305</v>
      </c>
      <c r="S47" s="81">
        <v>3654</v>
      </c>
      <c r="T47" s="81">
        <v>3561</v>
      </c>
      <c r="U47" s="81">
        <v>3588</v>
      </c>
      <c r="V47" s="81">
        <v>3564</v>
      </c>
      <c r="W47" s="81">
        <v>3660</v>
      </c>
      <c r="X47" s="81">
        <v>3627</v>
      </c>
      <c r="Y47" s="81">
        <v>3735</v>
      </c>
      <c r="Z47" s="81">
        <v>3883</v>
      </c>
      <c r="AA47" s="81">
        <v>3906</v>
      </c>
      <c r="AB47" s="81">
        <v>3980</v>
      </c>
      <c r="AC47" s="81">
        <v>4104</v>
      </c>
      <c r="AD47" s="81">
        <v>4105</v>
      </c>
      <c r="AE47" s="81">
        <v>4137</v>
      </c>
      <c r="AF47" s="81">
        <v>4154</v>
      </c>
      <c r="AG47" s="81">
        <v>4167</v>
      </c>
      <c r="AH47" s="81">
        <v>4121</v>
      </c>
      <c r="AI47" s="81">
        <v>3944</v>
      </c>
      <c r="AJ47" s="81">
        <v>4012</v>
      </c>
      <c r="AK47" s="81">
        <v>4166</v>
      </c>
    </row>
    <row r="48" spans="1:43" ht="16" customHeight="1">
      <c r="A48" s="106" t="s">
        <v>229</v>
      </c>
      <c r="B48" s="39" t="s">
        <v>127</v>
      </c>
      <c r="C48" s="5">
        <v>31749</v>
      </c>
      <c r="D48" s="5">
        <v>32083</v>
      </c>
      <c r="E48" s="5">
        <v>32384</v>
      </c>
      <c r="F48" s="5">
        <v>32426</v>
      </c>
      <c r="G48" s="5">
        <v>32632</v>
      </c>
      <c r="H48" s="5">
        <v>32718</v>
      </c>
      <c r="I48" s="5">
        <v>33521</v>
      </c>
      <c r="J48" s="5">
        <v>32961</v>
      </c>
      <c r="K48" s="5">
        <v>32653</v>
      </c>
      <c r="L48" s="5">
        <v>32530</v>
      </c>
      <c r="M48" s="5">
        <v>33069</v>
      </c>
      <c r="N48" s="5">
        <v>33300</v>
      </c>
      <c r="O48" s="5">
        <v>33956</v>
      </c>
      <c r="P48" s="5">
        <v>34295</v>
      </c>
      <c r="Q48" s="5">
        <v>34693</v>
      </c>
      <c r="R48" s="5">
        <v>35282</v>
      </c>
      <c r="S48" s="5">
        <v>37133</v>
      </c>
      <c r="T48" s="5">
        <v>39294</v>
      </c>
      <c r="U48" s="5">
        <v>41866</v>
      </c>
      <c r="V48" s="5">
        <v>44050</v>
      </c>
      <c r="W48" s="5">
        <v>44593</v>
      </c>
      <c r="X48" s="5">
        <v>46030</v>
      </c>
      <c r="Y48" s="5">
        <v>47922</v>
      </c>
      <c r="Z48" s="5">
        <v>49676</v>
      </c>
      <c r="AA48" s="5">
        <v>50273</v>
      </c>
      <c r="AB48" s="5">
        <v>49492</v>
      </c>
      <c r="AC48" s="5">
        <v>51161</v>
      </c>
      <c r="AD48" s="5">
        <v>53126</v>
      </c>
      <c r="AE48" s="5">
        <v>52804</v>
      </c>
      <c r="AF48" s="5">
        <v>54319</v>
      </c>
      <c r="AG48" s="5">
        <v>55872</v>
      </c>
      <c r="AH48" s="5">
        <v>58820</v>
      </c>
      <c r="AI48" s="5">
        <v>59334</v>
      </c>
      <c r="AJ48" s="5">
        <v>60799</v>
      </c>
      <c r="AK48" s="5">
        <v>62458</v>
      </c>
    </row>
    <row r="49" spans="1:37" ht="16" customHeight="1" thickBot="1">
      <c r="A49" s="110" t="s">
        <v>228</v>
      </c>
      <c r="B49" s="110" t="s">
        <v>127</v>
      </c>
      <c r="C49" s="81">
        <v>29520</v>
      </c>
      <c r="D49" s="81">
        <v>29835</v>
      </c>
      <c r="E49" s="81">
        <v>30126</v>
      </c>
      <c r="F49" s="81">
        <v>30168</v>
      </c>
      <c r="G49" s="81">
        <v>30433</v>
      </c>
      <c r="H49" s="81">
        <v>30490</v>
      </c>
      <c r="I49" s="81">
        <v>31266</v>
      </c>
      <c r="J49" s="81">
        <v>30646</v>
      </c>
      <c r="K49" s="81">
        <v>30248</v>
      </c>
      <c r="L49" s="81">
        <v>29949</v>
      </c>
      <c r="M49" s="81">
        <v>30266</v>
      </c>
      <c r="N49" s="81">
        <v>30368</v>
      </c>
      <c r="O49" s="81">
        <v>30920</v>
      </c>
      <c r="P49" s="81">
        <v>31271</v>
      </c>
      <c r="Q49" s="81">
        <v>31503</v>
      </c>
      <c r="R49" s="81">
        <v>31977</v>
      </c>
      <c r="S49" s="81">
        <v>33479</v>
      </c>
      <c r="T49" s="81">
        <v>35733</v>
      </c>
      <c r="U49" s="81">
        <v>38278</v>
      </c>
      <c r="V49" s="81">
        <v>40486</v>
      </c>
      <c r="W49" s="81">
        <v>40933</v>
      </c>
      <c r="X49" s="81">
        <v>42403</v>
      </c>
      <c r="Y49" s="81">
        <v>44187</v>
      </c>
      <c r="Z49" s="81">
        <v>45793</v>
      </c>
      <c r="AA49" s="81">
        <v>46367</v>
      </c>
      <c r="AB49" s="81">
        <v>45512</v>
      </c>
      <c r="AC49" s="81">
        <v>47057</v>
      </c>
      <c r="AD49" s="81">
        <v>49021</v>
      </c>
      <c r="AE49" s="81">
        <v>48667</v>
      </c>
      <c r="AF49" s="81">
        <v>50165</v>
      </c>
      <c r="AG49" s="81">
        <v>51705</v>
      </c>
      <c r="AH49" s="81">
        <v>54699</v>
      </c>
      <c r="AI49" s="81">
        <v>55390</v>
      </c>
      <c r="AJ49" s="81">
        <v>56787</v>
      </c>
      <c r="AK49" s="81">
        <v>58292</v>
      </c>
    </row>
    <row r="50" spans="1:37" ht="16.25" customHeight="1">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row>
    <row r="51" spans="1:37" ht="16.25" customHeight="1">
      <c r="A51" s="2" t="s">
        <v>133</v>
      </c>
      <c r="B51" s="2"/>
      <c r="C51" s="19"/>
      <c r="D51" s="19"/>
      <c r="E51" s="19"/>
      <c r="F51" s="19"/>
      <c r="G51" s="19"/>
      <c r="H51" s="19"/>
      <c r="I51" s="19"/>
      <c r="J51" s="19"/>
      <c r="K51" s="19"/>
      <c r="L51" s="19"/>
      <c r="M51" s="19"/>
      <c r="N51" s="19"/>
      <c r="O51" s="19"/>
      <c r="P51" s="19"/>
      <c r="Q51" s="19"/>
      <c r="AF51" s="4"/>
      <c r="AG51" s="4"/>
    </row>
    <row r="52" spans="1:37" ht="12.5">
      <c r="A52" s="2" t="s">
        <v>109</v>
      </c>
      <c r="B52" s="2"/>
      <c r="AF52" s="4"/>
      <c r="AG52" s="4"/>
    </row>
    <row r="53" spans="1:37" ht="12.5">
      <c r="A53" s="2"/>
      <c r="B53" s="2"/>
      <c r="AF53" s="4"/>
      <c r="AG53" s="4"/>
    </row>
    <row r="54" spans="1:37">
      <c r="AF54" s="4"/>
      <c r="AG54" s="4"/>
    </row>
    <row r="77" s="3" customFormat="1"/>
    <row r="78" s="3" customFormat="1"/>
    <row r="79" s="3" customFormat="1"/>
    <row r="80" s="3" customFormat="1"/>
    <row r="81" s="3" customFormat="1"/>
    <row r="82" s="3" customFormat="1"/>
    <row r="83" s="3" customFormat="1"/>
    <row r="84" s="3" customFormat="1"/>
    <row r="85" s="3" customFormat="1"/>
  </sheetData>
  <phoneticPr fontId="7" type="noConversion"/>
  <printOptions horizontalCentered="1" verticalCentered="1"/>
  <pageMargins left="0.59055118110236227" right="0.59055118110236227" top="0.94488188976377963" bottom="0.94488188976377963" header="0.51181102362204722" footer="0.43307086614173229"/>
  <pageSetup paperSize="9" scale="47" orientation="landscape" r:id="rId1"/>
  <headerFooter alignWithMargins="0"/>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8673" r:id="rId5" name="Button 1">
              <controlPr defaultSize="0" print="0" autoFill="0" autoPict="0" macro="[0]!Change_Unit3">
                <anchor moveWithCells="1" sizeWithCells="1">
                  <from>
                    <xdr:col>11</xdr:col>
                    <xdr:colOff>431800</xdr:colOff>
                    <xdr:row>0</xdr:row>
                    <xdr:rowOff>101600</xdr:rowOff>
                  </from>
                  <to>
                    <xdr:col>14</xdr:col>
                    <xdr:colOff>368300</xdr:colOff>
                    <xdr:row>2</xdr:row>
                    <xdr:rowOff>127000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13">
    <pageSetUpPr fitToPage="1"/>
  </sheetPr>
  <dimension ref="A1:F46"/>
  <sheetViews>
    <sheetView workbookViewId="0">
      <selection activeCell="F39" sqref="F39"/>
    </sheetView>
  </sheetViews>
  <sheetFormatPr baseColWidth="10" defaultColWidth="10.81640625" defaultRowHeight="12.5"/>
  <cols>
    <col min="1" max="1" width="10.81640625" style="8" customWidth="1"/>
    <col min="2" max="6" width="13.81640625" style="8" customWidth="1"/>
    <col min="7" max="16384" width="10.81640625" style="8"/>
  </cols>
  <sheetData>
    <row r="1" spans="1:6" ht="18.75" customHeight="1">
      <c r="A1" s="35" t="str">
        <f>'1'!A1</f>
        <v>Schweizerische Holzenergiestatistik EJ 2024</v>
      </c>
      <c r="B1" s="70"/>
      <c r="C1" s="70"/>
      <c r="D1" s="70"/>
      <c r="E1" s="70"/>
      <c r="F1" s="42"/>
    </row>
    <row r="2" spans="1:6" ht="18.75" customHeight="1">
      <c r="A2" s="34" t="str">
        <f>CONCATENATE(Übersicht!B31,": ",Übersicht!C31)</f>
        <v>Tabelle 9.1: Witterungskorrekurfaktoren</v>
      </c>
      <c r="B2" s="70"/>
      <c r="C2" s="70"/>
      <c r="D2" s="70"/>
      <c r="E2" s="70"/>
      <c r="F2" s="42"/>
    </row>
    <row r="3" spans="1:6" ht="18.75" customHeight="1">
      <c r="A3" s="38"/>
      <c r="B3" s="70"/>
      <c r="C3" s="70"/>
      <c r="D3" s="70"/>
      <c r="E3" s="70"/>
      <c r="F3" s="42"/>
    </row>
    <row r="4" spans="1:6" ht="23">
      <c r="A4" s="71" t="s">
        <v>55</v>
      </c>
      <c r="B4" s="71" t="s">
        <v>110</v>
      </c>
      <c r="C4" s="71" t="s">
        <v>25</v>
      </c>
      <c r="D4" s="71" t="s">
        <v>53</v>
      </c>
      <c r="E4" s="71" t="s">
        <v>54</v>
      </c>
      <c r="F4" s="40" t="s">
        <v>52</v>
      </c>
    </row>
    <row r="5" spans="1:6">
      <c r="A5" s="70">
        <v>1990</v>
      </c>
      <c r="B5" s="48">
        <v>3203</v>
      </c>
      <c r="C5" s="72">
        <v>0.95820000000000005</v>
      </c>
      <c r="D5" s="72">
        <v>0.9556</v>
      </c>
      <c r="E5" s="72">
        <v>0.9728</v>
      </c>
      <c r="F5" s="72">
        <v>0.9556</v>
      </c>
    </row>
    <row r="6" spans="1:6">
      <c r="A6" s="70">
        <v>1991</v>
      </c>
      <c r="B6" s="48">
        <v>3715</v>
      </c>
      <c r="C6" s="72">
        <v>1.0513999999999999</v>
      </c>
      <c r="D6" s="72">
        <v>1.0585</v>
      </c>
      <c r="E6" s="72">
        <v>1.044</v>
      </c>
      <c r="F6" s="72">
        <v>1.0585</v>
      </c>
    </row>
    <row r="7" spans="1:6">
      <c r="A7" s="70">
        <v>1992</v>
      </c>
      <c r="B7" s="48">
        <v>3420</v>
      </c>
      <c r="C7" s="72">
        <v>1.0057</v>
      </c>
      <c r="D7" s="72">
        <v>1.0077</v>
      </c>
      <c r="E7" s="72">
        <v>1.0165</v>
      </c>
      <c r="F7" s="72">
        <v>1.0077</v>
      </c>
    </row>
    <row r="8" spans="1:6">
      <c r="A8" s="73">
        <v>1993</v>
      </c>
      <c r="B8" s="48">
        <v>3421</v>
      </c>
      <c r="C8" s="72">
        <v>1.0095000000000001</v>
      </c>
      <c r="D8" s="72">
        <v>1.0082</v>
      </c>
      <c r="E8" s="72">
        <v>1.0078</v>
      </c>
      <c r="F8" s="72">
        <v>1.0082</v>
      </c>
    </row>
    <row r="9" spans="1:6">
      <c r="A9" s="70">
        <v>1994</v>
      </c>
      <c r="B9" s="48">
        <v>3080</v>
      </c>
      <c r="C9" s="72">
        <v>0.93030000000000002</v>
      </c>
      <c r="D9" s="72">
        <v>0.92369999999999997</v>
      </c>
      <c r="E9" s="72">
        <v>0.93400000000000005</v>
      </c>
      <c r="F9" s="72">
        <v>0.92369999999999997</v>
      </c>
    </row>
    <row r="10" spans="1:6">
      <c r="A10" s="70">
        <v>1995</v>
      </c>
      <c r="B10" s="48">
        <v>3397</v>
      </c>
      <c r="C10" s="72">
        <v>0.99729999999999996</v>
      </c>
      <c r="D10" s="72">
        <v>0.99660000000000004</v>
      </c>
      <c r="E10" s="72">
        <v>0.9849</v>
      </c>
      <c r="F10" s="72">
        <v>0.99660000000000004</v>
      </c>
    </row>
    <row r="11" spans="1:6">
      <c r="A11" s="70">
        <v>1996</v>
      </c>
      <c r="B11" s="48">
        <v>3753</v>
      </c>
      <c r="C11" s="72">
        <v>1.0789</v>
      </c>
      <c r="D11" s="72">
        <v>1.0833999999999999</v>
      </c>
      <c r="E11" s="72">
        <v>1.0511999999999999</v>
      </c>
      <c r="F11" s="72">
        <v>1.0833999999999999</v>
      </c>
    </row>
    <row r="12" spans="1:6">
      <c r="A12" s="73">
        <v>1997</v>
      </c>
      <c r="B12" s="48">
        <v>3281</v>
      </c>
      <c r="C12" s="72">
        <v>0.95489999999999997</v>
      </c>
      <c r="D12" s="72">
        <v>0.94930000000000003</v>
      </c>
      <c r="E12" s="72">
        <v>0.96909999999999996</v>
      </c>
      <c r="F12" s="72">
        <v>0.94930000000000003</v>
      </c>
    </row>
    <row r="13" spans="1:6">
      <c r="A13" s="70">
        <v>1998</v>
      </c>
      <c r="B13" s="48">
        <v>3400</v>
      </c>
      <c r="C13" s="72">
        <v>0.98599999999999999</v>
      </c>
      <c r="D13" s="72">
        <v>0.98609999999999998</v>
      </c>
      <c r="E13" s="72">
        <v>0.99670000000000003</v>
      </c>
      <c r="F13" s="72">
        <v>0.98609999999999998</v>
      </c>
    </row>
    <row r="14" spans="1:6">
      <c r="A14" s="70">
        <v>1999</v>
      </c>
      <c r="B14" s="48">
        <v>3313</v>
      </c>
      <c r="C14" s="72">
        <v>0.99019999999999997</v>
      </c>
      <c r="D14" s="72">
        <v>0.9929</v>
      </c>
      <c r="E14" s="72">
        <v>1.0145</v>
      </c>
      <c r="F14" s="72">
        <v>0.9929</v>
      </c>
    </row>
    <row r="15" spans="1:6">
      <c r="A15" s="70">
        <v>2000</v>
      </c>
      <c r="B15" s="48">
        <v>3081</v>
      </c>
      <c r="C15" s="72">
        <v>0.92030000000000001</v>
      </c>
      <c r="D15" s="72">
        <v>0.90949999999999998</v>
      </c>
      <c r="E15" s="72">
        <v>0.94699999999999995</v>
      </c>
      <c r="F15" s="72">
        <v>0.90949999999999998</v>
      </c>
    </row>
    <row r="16" spans="1:6">
      <c r="A16" s="73">
        <v>2001</v>
      </c>
      <c r="B16" s="48">
        <v>3256</v>
      </c>
      <c r="C16" s="72">
        <v>0.98009999999999997</v>
      </c>
      <c r="D16" s="72">
        <v>0.9798</v>
      </c>
      <c r="E16" s="72">
        <v>0.98650000000000004</v>
      </c>
      <c r="F16" s="72">
        <v>0.9798</v>
      </c>
    </row>
    <row r="17" spans="1:6">
      <c r="A17" s="70">
        <v>2002</v>
      </c>
      <c r="B17" s="48">
        <v>3135</v>
      </c>
      <c r="C17" s="72">
        <v>0.92430000000000001</v>
      </c>
      <c r="D17" s="72">
        <v>0.91620000000000001</v>
      </c>
      <c r="E17" s="72">
        <v>0.92669999999999997</v>
      </c>
      <c r="F17" s="72">
        <v>0.91620000000000001</v>
      </c>
    </row>
    <row r="18" spans="1:6">
      <c r="A18" s="70">
        <v>2003</v>
      </c>
      <c r="B18" s="48">
        <v>3357</v>
      </c>
      <c r="C18" s="72">
        <v>0.98319999999999996</v>
      </c>
      <c r="D18" s="72">
        <v>0.98660000000000003</v>
      </c>
      <c r="E18" s="72">
        <v>1.0034000000000001</v>
      </c>
      <c r="F18" s="72">
        <v>0.98660000000000003</v>
      </c>
    </row>
    <row r="19" spans="1:6">
      <c r="A19" s="70">
        <v>2004</v>
      </c>
      <c r="B19" s="48">
        <v>3339</v>
      </c>
      <c r="C19" s="72">
        <v>0.97470000000000001</v>
      </c>
      <c r="D19" s="72">
        <v>0.97270000000000001</v>
      </c>
      <c r="E19" s="72">
        <v>0.9849</v>
      </c>
      <c r="F19" s="72">
        <v>0.97270000000000001</v>
      </c>
    </row>
    <row r="20" spans="1:6">
      <c r="A20" s="70">
        <v>2005</v>
      </c>
      <c r="B20" s="48">
        <v>3518</v>
      </c>
      <c r="C20" s="72">
        <v>1.0047999999999999</v>
      </c>
      <c r="D20" s="72">
        <v>1.0037</v>
      </c>
      <c r="E20" s="72">
        <v>1.014</v>
      </c>
      <c r="F20" s="72">
        <v>1.0037</v>
      </c>
    </row>
    <row r="21" spans="1:6">
      <c r="A21" s="70">
        <v>2006</v>
      </c>
      <c r="B21" s="48">
        <v>3246</v>
      </c>
      <c r="C21" s="72">
        <v>0.98180000000000001</v>
      </c>
      <c r="D21" s="72">
        <v>0.9738</v>
      </c>
      <c r="E21" s="72">
        <v>0.9889</v>
      </c>
      <c r="F21" s="72">
        <v>0.9738</v>
      </c>
    </row>
    <row r="22" spans="1:6">
      <c r="A22" s="73">
        <v>2007</v>
      </c>
      <c r="B22" s="48">
        <v>3101</v>
      </c>
      <c r="C22" s="72">
        <v>0.88639999999999997</v>
      </c>
      <c r="D22" s="72">
        <v>0.87690000000000001</v>
      </c>
      <c r="E22" s="72">
        <v>0.92159999999999997</v>
      </c>
      <c r="F22" s="72">
        <v>0.87690000000000001</v>
      </c>
    </row>
    <row r="23" spans="1:6">
      <c r="A23" s="70">
        <v>2008</v>
      </c>
      <c r="B23" s="48">
        <v>3347</v>
      </c>
      <c r="C23" s="72">
        <v>0.96089999999999998</v>
      </c>
      <c r="D23" s="72">
        <v>0.96130000000000004</v>
      </c>
      <c r="E23" s="72">
        <v>0.9738</v>
      </c>
      <c r="F23" s="72">
        <v>0.96130000000000004</v>
      </c>
    </row>
    <row r="24" spans="1:6">
      <c r="A24" s="70">
        <v>2009</v>
      </c>
      <c r="B24" s="48">
        <v>3182</v>
      </c>
      <c r="C24" s="72">
        <v>0.94650000000000001</v>
      </c>
      <c r="D24" s="72">
        <v>0.94489999999999996</v>
      </c>
      <c r="E24" s="72">
        <v>0.97989999999999999</v>
      </c>
      <c r="F24" s="72">
        <v>0.94489999999999996</v>
      </c>
    </row>
    <row r="25" spans="1:6">
      <c r="A25" s="70">
        <v>2010</v>
      </c>
      <c r="B25" s="48">
        <v>3586</v>
      </c>
      <c r="C25" s="72">
        <v>1.0464</v>
      </c>
      <c r="D25" s="72">
        <v>1.0466</v>
      </c>
      <c r="E25" s="72">
        <v>1.0331999999999999</v>
      </c>
      <c r="F25" s="72">
        <v>1.0466</v>
      </c>
    </row>
    <row r="26" spans="1:6">
      <c r="A26" s="70">
        <v>2011</v>
      </c>
      <c r="B26" s="48">
        <v>2938</v>
      </c>
      <c r="C26" s="72">
        <v>0.85460000000000003</v>
      </c>
      <c r="D26" s="72">
        <v>0.84930000000000005</v>
      </c>
      <c r="E26" s="72">
        <v>0.90539999999999998</v>
      </c>
      <c r="F26" s="72">
        <v>0.84930000000000005</v>
      </c>
    </row>
    <row r="27" spans="1:6">
      <c r="A27" s="70">
        <v>2012</v>
      </c>
      <c r="B27" s="48">
        <v>3281</v>
      </c>
      <c r="C27" s="72">
        <v>0.94799999999999995</v>
      </c>
      <c r="D27" s="72">
        <v>0.95269999999999999</v>
      </c>
      <c r="E27" s="72">
        <v>0.96789999999999998</v>
      </c>
      <c r="F27" s="72">
        <v>0.95269999999999999</v>
      </c>
    </row>
    <row r="28" spans="1:6">
      <c r="A28" s="73">
        <v>2013</v>
      </c>
      <c r="B28" s="48">
        <v>3471</v>
      </c>
      <c r="C28" s="72">
        <v>1.0356000000000001</v>
      </c>
      <c r="D28" s="72">
        <v>1.0367</v>
      </c>
      <c r="E28" s="72">
        <v>1.0269999999999999</v>
      </c>
      <c r="F28" s="72">
        <v>1.0367</v>
      </c>
    </row>
    <row r="29" spans="1:6">
      <c r="A29" s="70">
        <v>2014</v>
      </c>
      <c r="B29" s="48">
        <v>2782</v>
      </c>
      <c r="C29" s="72">
        <v>0.8196</v>
      </c>
      <c r="D29" s="72">
        <v>0.81479999999999997</v>
      </c>
      <c r="E29" s="72">
        <v>0.85419999999999996</v>
      </c>
      <c r="F29" s="72">
        <v>0.81479999999999997</v>
      </c>
    </row>
    <row r="30" spans="1:6">
      <c r="A30" s="70">
        <v>2015</v>
      </c>
      <c r="B30" s="48">
        <v>3075</v>
      </c>
      <c r="C30" s="72">
        <v>0.89300000000000002</v>
      </c>
      <c r="D30" s="72">
        <v>0.89690000000000003</v>
      </c>
      <c r="E30" s="72">
        <v>0.91800000000000004</v>
      </c>
      <c r="F30" s="72">
        <v>0.89690000000000003</v>
      </c>
    </row>
    <row r="31" spans="1:6">
      <c r="A31" s="70">
        <v>2016</v>
      </c>
      <c r="B31" s="48">
        <v>3281</v>
      </c>
      <c r="C31" s="72">
        <v>0.95009999999999994</v>
      </c>
      <c r="D31" s="72">
        <v>0.95150000000000001</v>
      </c>
      <c r="E31" s="72">
        <v>0.96899999999999997</v>
      </c>
      <c r="F31" s="72">
        <v>0.95150000000000001</v>
      </c>
    </row>
    <row r="32" spans="1:6">
      <c r="A32" s="70">
        <v>2017</v>
      </c>
      <c r="B32" s="48">
        <v>3233</v>
      </c>
      <c r="C32" s="72">
        <v>0.92269999999999996</v>
      </c>
      <c r="D32" s="72">
        <v>0.92600000000000005</v>
      </c>
      <c r="E32" s="72">
        <v>0.94540000000000002</v>
      </c>
      <c r="F32" s="72">
        <v>0.92600000000000005</v>
      </c>
    </row>
    <row r="33" spans="1:6">
      <c r="A33" s="70">
        <v>2018</v>
      </c>
      <c r="B33" s="48">
        <v>2891</v>
      </c>
      <c r="C33" s="72">
        <v>0.86009999999999998</v>
      </c>
      <c r="D33" s="72">
        <v>0.86070000000000002</v>
      </c>
      <c r="E33" s="72">
        <v>0.91569999999999996</v>
      </c>
      <c r="F33" s="72">
        <v>0.86070000000000002</v>
      </c>
    </row>
    <row r="34" spans="1:6">
      <c r="A34" s="70">
        <v>2019</v>
      </c>
      <c r="B34" s="48">
        <v>3067</v>
      </c>
      <c r="C34" s="72">
        <v>0.87660000000000005</v>
      </c>
      <c r="D34" s="72">
        <v>0.88119999999999998</v>
      </c>
      <c r="E34" s="72">
        <v>0.90310000000000001</v>
      </c>
      <c r="F34" s="72">
        <v>0.88119999999999998</v>
      </c>
    </row>
    <row r="35" spans="1:6">
      <c r="A35" s="70">
        <v>2020</v>
      </c>
      <c r="B35" s="48">
        <v>2931</v>
      </c>
      <c r="C35" s="72">
        <v>0.81489999999999996</v>
      </c>
      <c r="D35" s="72">
        <v>0.82289999999999996</v>
      </c>
      <c r="E35" s="72">
        <v>0.87570000000000003</v>
      </c>
      <c r="F35" s="72">
        <v>0.82289999999999996</v>
      </c>
    </row>
    <row r="36" spans="1:6">
      <c r="A36" s="70">
        <v>2021</v>
      </c>
      <c r="B36" s="48">
        <v>3378</v>
      </c>
      <c r="C36" s="72">
        <v>0.94799999999999995</v>
      </c>
      <c r="D36" s="72">
        <v>0.95099999999999996</v>
      </c>
      <c r="E36" s="72">
        <v>0.96099999999999997</v>
      </c>
      <c r="F36" s="72">
        <v>0.95099999999999996</v>
      </c>
    </row>
    <row r="37" spans="1:6">
      <c r="A37" s="70">
        <v>2022</v>
      </c>
      <c r="B37" s="48">
        <v>2796</v>
      </c>
      <c r="C37" s="72">
        <v>0.80120000000000002</v>
      </c>
      <c r="D37" s="72">
        <v>0.79869999999999997</v>
      </c>
      <c r="E37" s="72">
        <v>0.84989999999999999</v>
      </c>
      <c r="F37" s="72">
        <v>0.79869999999999997</v>
      </c>
    </row>
    <row r="38" spans="1:6">
      <c r="A38" s="70">
        <v>2023</v>
      </c>
      <c r="B38" s="48">
        <v>2846</v>
      </c>
      <c r="C38" s="72">
        <v>0.81530000000000002</v>
      </c>
      <c r="D38" s="72">
        <v>0.83589999999999998</v>
      </c>
      <c r="E38" s="72">
        <v>0.88070000000000004</v>
      </c>
      <c r="F38" s="72">
        <v>0.83589999999999998</v>
      </c>
    </row>
    <row r="39" spans="1:6">
      <c r="A39" s="70">
        <v>2024</v>
      </c>
      <c r="B39" s="48">
        <v>2859</v>
      </c>
      <c r="C39" s="72">
        <v>0.8276</v>
      </c>
      <c r="D39" s="72">
        <v>0.85140000000000005</v>
      </c>
      <c r="E39" s="72">
        <v>0.88090000000000002</v>
      </c>
      <c r="F39" s="72">
        <v>0.85140000000000005</v>
      </c>
    </row>
    <row r="40" spans="1:6">
      <c r="A40" s="70"/>
      <c r="B40" s="48"/>
      <c r="C40" s="72"/>
      <c r="D40" s="72"/>
      <c r="E40" s="72"/>
      <c r="F40" s="72"/>
    </row>
    <row r="41" spans="1:6" ht="43.75" customHeight="1">
      <c r="A41" s="142" t="str">
        <f>+"Klimakorrekturfaktoren zur Umrechnung von klimaneutralen Modelldaten zu Effektivwerten mit Klimaeinfluss. Datenquelle Bereinigungsfaktoren Temperatur und Strahlung: Prognos Februar "&amp;YEAR(Titelblatt!A9)&amp;"."</f>
        <v>Klimakorrekturfaktoren zur Umrechnung von klimaneutralen Modelldaten zu Effektivwerten mit Klimaeinfluss. Datenquelle Bereinigungsfaktoren Temperatur und Strahlung: Prognos Februar 2025.</v>
      </c>
      <c r="B41" s="142"/>
      <c r="C41" s="142"/>
      <c r="D41" s="142"/>
      <c r="E41" s="142"/>
      <c r="F41" s="142"/>
    </row>
    <row r="42" spans="1:6" ht="16" customHeight="1">
      <c r="A42" s="142" t="str">
        <f>+"Haushalte: gemäss Daten Haushaltsmodell Holz; Prognos, Stand Februar "&amp;YEAR(Titelblatt!A9)&amp;"."</f>
        <v>Haushalte: gemäss Daten Haushaltsmodell Holz; Prognos, Stand Februar 2025.</v>
      </c>
      <c r="B42" s="142"/>
      <c r="C42" s="142"/>
      <c r="D42" s="142"/>
      <c r="E42" s="142"/>
      <c r="F42" s="142"/>
    </row>
    <row r="43" spans="1:6" ht="43" customHeight="1">
      <c r="A43" s="142" t="s">
        <v>57</v>
      </c>
      <c r="B43" s="142"/>
      <c r="C43" s="142"/>
      <c r="D43" s="142"/>
      <c r="E43" s="142"/>
      <c r="F43" s="142"/>
    </row>
    <row r="44" spans="1:6" ht="28.5" customHeight="1">
      <c r="A44" s="142" t="s">
        <v>58</v>
      </c>
      <c r="B44" s="142"/>
      <c r="C44" s="142"/>
      <c r="D44" s="142"/>
      <c r="E44" s="142"/>
      <c r="F44" s="142"/>
    </row>
    <row r="45" spans="1:6" ht="30.25" customHeight="1">
      <c r="A45" s="142" t="s">
        <v>56</v>
      </c>
      <c r="B45" s="142"/>
      <c r="C45" s="142"/>
      <c r="D45" s="142"/>
      <c r="E45" s="142"/>
      <c r="F45" s="142"/>
    </row>
    <row r="46" spans="1:6">
      <c r="A46" s="141"/>
      <c r="B46" s="141"/>
      <c r="C46" s="141"/>
      <c r="D46" s="141"/>
      <c r="E46" s="141"/>
    </row>
  </sheetData>
  <mergeCells count="6">
    <mergeCell ref="A46:E46"/>
    <mergeCell ref="A41:F41"/>
    <mergeCell ref="A42:F42"/>
    <mergeCell ref="A43:F43"/>
    <mergeCell ref="A44:F44"/>
    <mergeCell ref="A45:F45"/>
  </mergeCells>
  <printOptions horizontalCentered="1" verticalCentered="1"/>
  <pageMargins left="0.59055118110236227" right="0.59055118110236227" top="0.94488188976377963" bottom="0.47244094488188981" header="0.51181102362204722" footer="0.43307086614173229"/>
  <pageSetup paperSize="9" scale="80" orientation="landscape" horizontalDpi="4294967292" verticalDpi="4294967292" r:id="rId1"/>
  <headerFooter alignWithMargins="0"/>
  <customProperties>
    <customPr name="EpmWorksheetKeyString_GU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4B404-14A5-4C9D-B36C-40C2B5330111}">
  <sheetPr codeName="Tabelle18">
    <pageSetUpPr fitToPage="1"/>
  </sheetPr>
  <dimension ref="A1:C41"/>
  <sheetViews>
    <sheetView workbookViewId="0">
      <selection activeCell="C39" sqref="C39"/>
    </sheetView>
  </sheetViews>
  <sheetFormatPr baseColWidth="10" defaultColWidth="10.81640625" defaultRowHeight="12.5"/>
  <cols>
    <col min="1" max="1" width="10.81640625" style="8" customWidth="1"/>
    <col min="2" max="2" width="16.453125" style="8" customWidth="1"/>
    <col min="3" max="3" width="15.81640625" style="8" customWidth="1"/>
    <col min="4" max="16384" width="10.81640625" style="8"/>
  </cols>
  <sheetData>
    <row r="1" spans="1:3" ht="18.75" customHeight="1">
      <c r="A1" s="35" t="str">
        <f>'1'!A1</f>
        <v>Schweizerische Holzenergiestatistik EJ 2024</v>
      </c>
      <c r="B1" s="74"/>
      <c r="C1" s="74"/>
    </row>
    <row r="2" spans="1:3" ht="18.75" customHeight="1">
      <c r="A2" s="34" t="str">
        <f>CONCATENATE(Übersicht!B32,": ",Übersicht!C32)</f>
        <v>Tabelle 9.2: Leerwohnungsbestand</v>
      </c>
      <c r="B2" s="74"/>
      <c r="C2" s="74"/>
    </row>
    <row r="3" spans="1:3" ht="18.75" customHeight="1">
      <c r="A3" s="38"/>
      <c r="B3" s="74"/>
      <c r="C3" s="74"/>
    </row>
    <row r="4" spans="1:3">
      <c r="A4" s="71" t="s">
        <v>55</v>
      </c>
      <c r="B4" s="71" t="s">
        <v>218</v>
      </c>
      <c r="C4" s="71" t="s">
        <v>219</v>
      </c>
    </row>
    <row r="5" spans="1:3">
      <c r="A5" s="70">
        <v>1990</v>
      </c>
      <c r="B5" s="8">
        <v>0.55000000000000004</v>
      </c>
      <c r="C5" s="75">
        <f>1-(0.01*B5)</f>
        <v>0.99450000000000005</v>
      </c>
    </row>
    <row r="6" spans="1:3">
      <c r="A6" s="70">
        <v>1991</v>
      </c>
      <c r="B6" s="8">
        <v>0.7</v>
      </c>
      <c r="C6" s="75">
        <f t="shared" ref="C6:C38" si="0">1-(0.01*B6)</f>
        <v>0.99299999999999999</v>
      </c>
    </row>
    <row r="7" spans="1:3">
      <c r="A7" s="70">
        <v>1992</v>
      </c>
      <c r="B7" s="8">
        <v>0.92</v>
      </c>
      <c r="C7" s="75">
        <f t="shared" si="0"/>
        <v>0.99080000000000001</v>
      </c>
    </row>
    <row r="8" spans="1:3">
      <c r="A8" s="73">
        <v>1993</v>
      </c>
      <c r="B8" s="8">
        <v>1.2</v>
      </c>
      <c r="C8" s="75">
        <f t="shared" si="0"/>
        <v>0.98799999999999999</v>
      </c>
    </row>
    <row r="9" spans="1:3">
      <c r="A9" s="70">
        <v>1994</v>
      </c>
      <c r="B9" s="8">
        <v>1.39</v>
      </c>
      <c r="C9" s="75">
        <f t="shared" si="0"/>
        <v>0.98609999999999998</v>
      </c>
    </row>
    <row r="10" spans="1:3">
      <c r="A10" s="70">
        <v>1995</v>
      </c>
      <c r="B10" s="8">
        <v>1.61</v>
      </c>
      <c r="C10" s="75">
        <f t="shared" si="0"/>
        <v>0.9839</v>
      </c>
    </row>
    <row r="11" spans="1:3">
      <c r="A11" s="70">
        <v>1996</v>
      </c>
      <c r="B11" s="8">
        <v>1.82</v>
      </c>
      <c r="C11" s="75">
        <f t="shared" si="0"/>
        <v>0.98180000000000001</v>
      </c>
    </row>
    <row r="12" spans="1:3">
      <c r="A12" s="73">
        <v>1997</v>
      </c>
      <c r="B12" s="8">
        <v>1.85</v>
      </c>
      <c r="C12" s="75">
        <f t="shared" si="0"/>
        <v>0.98150000000000004</v>
      </c>
    </row>
    <row r="13" spans="1:3">
      <c r="A13" s="70">
        <v>1998</v>
      </c>
      <c r="B13" s="8">
        <v>1.85</v>
      </c>
      <c r="C13" s="75">
        <f t="shared" si="0"/>
        <v>0.98150000000000004</v>
      </c>
    </row>
    <row r="14" spans="1:3">
      <c r="A14" s="70">
        <v>1999</v>
      </c>
      <c r="B14" s="8">
        <v>1.66</v>
      </c>
      <c r="C14" s="75">
        <f t="shared" si="0"/>
        <v>0.98340000000000005</v>
      </c>
    </row>
    <row r="15" spans="1:3">
      <c r="A15" s="70">
        <v>2000</v>
      </c>
      <c r="B15" s="8">
        <v>1.49</v>
      </c>
      <c r="C15" s="75">
        <f t="shared" si="0"/>
        <v>0.98509999999999998</v>
      </c>
    </row>
    <row r="16" spans="1:3">
      <c r="A16" s="73">
        <v>2001</v>
      </c>
      <c r="B16" s="8">
        <v>1.34</v>
      </c>
      <c r="C16" s="75">
        <f t="shared" si="0"/>
        <v>0.98660000000000003</v>
      </c>
    </row>
    <row r="17" spans="1:3">
      <c r="A17" s="70">
        <v>2002</v>
      </c>
      <c r="B17" s="8">
        <v>1.1299999999999999</v>
      </c>
      <c r="C17" s="75">
        <f t="shared" si="0"/>
        <v>0.98870000000000002</v>
      </c>
    </row>
    <row r="18" spans="1:3">
      <c r="A18" s="70">
        <v>2003</v>
      </c>
      <c r="B18" s="8">
        <v>0.91</v>
      </c>
      <c r="C18" s="75">
        <f t="shared" si="0"/>
        <v>0.9909</v>
      </c>
    </row>
    <row r="19" spans="1:3">
      <c r="A19" s="70">
        <v>2004</v>
      </c>
      <c r="B19" s="8">
        <v>0.91</v>
      </c>
      <c r="C19" s="75">
        <f t="shared" si="0"/>
        <v>0.9909</v>
      </c>
    </row>
    <row r="20" spans="1:3">
      <c r="A20" s="70">
        <v>2005</v>
      </c>
      <c r="B20" s="8">
        <v>0.99</v>
      </c>
      <c r="C20" s="75">
        <f t="shared" si="0"/>
        <v>0.99009999999999998</v>
      </c>
    </row>
    <row r="21" spans="1:3">
      <c r="A21" s="70">
        <v>2006</v>
      </c>
      <c r="B21" s="8">
        <v>1.06</v>
      </c>
      <c r="C21" s="75">
        <f t="shared" si="0"/>
        <v>0.98939999999999995</v>
      </c>
    </row>
    <row r="22" spans="1:3">
      <c r="A22" s="73">
        <v>2007</v>
      </c>
      <c r="B22" s="8">
        <v>1.07</v>
      </c>
      <c r="C22" s="75">
        <f t="shared" si="0"/>
        <v>0.98929999999999996</v>
      </c>
    </row>
    <row r="23" spans="1:3">
      <c r="A23" s="70">
        <v>2008</v>
      </c>
      <c r="B23" s="8">
        <v>0.97</v>
      </c>
      <c r="C23" s="75">
        <f t="shared" si="0"/>
        <v>0.99029999999999996</v>
      </c>
    </row>
    <row r="24" spans="1:3">
      <c r="A24" s="70">
        <v>2009</v>
      </c>
      <c r="B24" s="8">
        <v>0.9</v>
      </c>
      <c r="C24" s="75">
        <f t="shared" si="0"/>
        <v>0.99099999999999999</v>
      </c>
    </row>
    <row r="25" spans="1:3">
      <c r="A25" s="70">
        <v>2010</v>
      </c>
      <c r="B25" s="8">
        <v>0.94</v>
      </c>
      <c r="C25" s="75">
        <f t="shared" si="0"/>
        <v>0.99060000000000004</v>
      </c>
    </row>
    <row r="26" spans="1:3">
      <c r="A26" s="70">
        <v>2011</v>
      </c>
      <c r="B26" s="8">
        <v>0.94</v>
      </c>
      <c r="C26" s="75">
        <f t="shared" si="0"/>
        <v>0.99060000000000004</v>
      </c>
    </row>
    <row r="27" spans="1:3">
      <c r="A27" s="70">
        <v>2012</v>
      </c>
      <c r="B27" s="8">
        <v>0.94</v>
      </c>
      <c r="C27" s="75">
        <f t="shared" si="0"/>
        <v>0.99060000000000004</v>
      </c>
    </row>
    <row r="28" spans="1:3">
      <c r="A28" s="73">
        <v>2013</v>
      </c>
      <c r="B28" s="8">
        <v>0.96</v>
      </c>
      <c r="C28" s="75">
        <f t="shared" si="0"/>
        <v>0.99039999999999995</v>
      </c>
    </row>
    <row r="29" spans="1:3">
      <c r="A29" s="70">
        <v>2014</v>
      </c>
      <c r="B29" s="8">
        <v>1.08</v>
      </c>
      <c r="C29" s="75">
        <f t="shared" si="0"/>
        <v>0.98919999999999997</v>
      </c>
    </row>
    <row r="30" spans="1:3">
      <c r="A30" s="70">
        <v>2015</v>
      </c>
      <c r="B30" s="8">
        <v>1.0900000000000001</v>
      </c>
      <c r="C30" s="75">
        <f t="shared" si="0"/>
        <v>0.98909999999999998</v>
      </c>
    </row>
    <row r="31" spans="1:3">
      <c r="A31" s="70">
        <v>2016</v>
      </c>
      <c r="B31" s="8">
        <v>1.3</v>
      </c>
      <c r="C31" s="75">
        <f t="shared" si="0"/>
        <v>0.98699999999999999</v>
      </c>
    </row>
    <row r="32" spans="1:3">
      <c r="A32" s="70">
        <v>2017</v>
      </c>
      <c r="B32" s="8">
        <v>1.47</v>
      </c>
      <c r="C32" s="75">
        <f t="shared" si="0"/>
        <v>0.98529999999999995</v>
      </c>
    </row>
    <row r="33" spans="1:3">
      <c r="A33" s="70">
        <v>2018</v>
      </c>
      <c r="B33" s="8">
        <v>1.6</v>
      </c>
      <c r="C33" s="75">
        <f t="shared" si="0"/>
        <v>0.98399999999999999</v>
      </c>
    </row>
    <row r="34" spans="1:3">
      <c r="A34" s="70">
        <v>2019</v>
      </c>
      <c r="B34" s="8">
        <v>1.66</v>
      </c>
      <c r="C34" s="75">
        <f t="shared" si="0"/>
        <v>0.98340000000000005</v>
      </c>
    </row>
    <row r="35" spans="1:3">
      <c r="A35" s="70">
        <v>2020</v>
      </c>
      <c r="B35" s="8">
        <v>1.72</v>
      </c>
      <c r="C35" s="98">
        <f t="shared" si="0"/>
        <v>0.98280000000000001</v>
      </c>
    </row>
    <row r="36" spans="1:3">
      <c r="A36" s="70">
        <v>2021</v>
      </c>
      <c r="B36" s="8">
        <v>1.54</v>
      </c>
      <c r="C36" s="98">
        <f t="shared" si="0"/>
        <v>0.98460000000000003</v>
      </c>
    </row>
    <row r="37" spans="1:3">
      <c r="A37" s="70">
        <v>2022</v>
      </c>
      <c r="B37" s="8">
        <v>1.31</v>
      </c>
      <c r="C37" s="98">
        <f t="shared" si="0"/>
        <v>0.9869</v>
      </c>
    </row>
    <row r="38" spans="1:3">
      <c r="A38" s="70">
        <v>2023</v>
      </c>
      <c r="B38" s="8">
        <v>1.1499999999999999</v>
      </c>
      <c r="C38" s="75">
        <f t="shared" si="0"/>
        <v>0.98850000000000005</v>
      </c>
    </row>
    <row r="39" spans="1:3">
      <c r="A39" s="70">
        <v>2024</v>
      </c>
      <c r="B39" s="8">
        <v>1.08</v>
      </c>
      <c r="C39" s="75">
        <v>0.98919999999999997</v>
      </c>
    </row>
    <row r="40" spans="1:3">
      <c r="A40" s="70"/>
      <c r="B40" s="48"/>
      <c r="C40" s="72"/>
    </row>
    <row r="41" spans="1:3" ht="70" customHeight="1">
      <c r="A41" s="142" t="str">
        <f>+"Leerwohnungsziffer: Prozentualer Anteil der leer stehenden Wohnungen per Stichtag 1. Juni zur Korrektur des modellierten Holzumsatzes der Kleinfeuerungen. Datenquelle: Prognos / Bundesamt für Statistik Februar "&amp;YEAR(Titelblatt!A9)&amp;"."</f>
        <v>Leerwohnungsziffer: Prozentualer Anteil der leer stehenden Wohnungen per Stichtag 1. Juni zur Korrektur des modellierten Holzumsatzes der Kleinfeuerungen. Datenquelle: Prognos / Bundesamt für Statistik Februar 2025.</v>
      </c>
      <c r="B41" s="142"/>
      <c r="C41" s="142"/>
    </row>
  </sheetData>
  <sortState xmlns:xlrd2="http://schemas.microsoft.com/office/spreadsheetml/2017/richdata2" ref="B42:C75">
    <sortCondition ref="B42:B75"/>
  </sortState>
  <mergeCells count="1">
    <mergeCell ref="A41:C41"/>
  </mergeCells>
  <printOptions horizontalCentered="1" verticalCentered="1"/>
  <pageMargins left="0.59055118110236227" right="0.59055118110236227" top="0.94488188976377963" bottom="0.47244094488188981" header="0.51181102362204722" footer="0.43307086614173229"/>
  <pageSetup paperSize="9" scale="95" orientation="landscape" horizontalDpi="4294967292" verticalDpi="4294967292" r:id="rId1"/>
  <headerFooter alignWithMargins="0"/>
  <customProperties>
    <customPr name="EpmWorksheetKeyString_GU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FBAD7-A236-4E58-BB35-1E4FF04455D9}">
  <sheetPr codeName="Tabelle19">
    <pageSetUpPr fitToPage="1"/>
  </sheetPr>
  <dimension ref="A1:AK52"/>
  <sheetViews>
    <sheetView workbookViewId="0">
      <selection activeCell="AK5" sqref="AK5"/>
    </sheetView>
  </sheetViews>
  <sheetFormatPr baseColWidth="10" defaultColWidth="11.453125" defaultRowHeight="11.5"/>
  <cols>
    <col min="1" max="1" width="5.1796875" style="3" customWidth="1"/>
    <col min="2" max="2" width="32.81640625" style="3" bestFit="1" customWidth="1"/>
    <col min="3" max="3" width="6.81640625" style="3" bestFit="1" customWidth="1"/>
    <col min="4" max="7" width="6.81640625" style="3" customWidth="1"/>
    <col min="8" max="8" width="6.81640625" style="3" bestFit="1" customWidth="1"/>
    <col min="9" max="11" width="6.81640625" style="3" customWidth="1"/>
    <col min="12" max="12" width="7.81640625" style="3" customWidth="1"/>
    <col min="13" max="13" width="7.81640625" style="3" bestFit="1" customWidth="1"/>
    <col min="14" max="17" width="7.81640625" style="3" customWidth="1"/>
    <col min="18" max="18" width="7.81640625" style="3" bestFit="1" customWidth="1"/>
    <col min="19" max="22" width="7.81640625" style="3" customWidth="1"/>
    <col min="23" max="23" width="7.81640625" style="3" bestFit="1" customWidth="1"/>
    <col min="24" max="27" width="7.81640625" style="3" customWidth="1"/>
    <col min="28" max="28" width="7.81640625" style="3" bestFit="1" customWidth="1"/>
    <col min="29" max="32" width="7.81640625" style="3" customWidth="1"/>
    <col min="33" max="37" width="7.81640625" style="3" bestFit="1" customWidth="1"/>
    <col min="38" max="16384" width="11.453125" style="3"/>
  </cols>
  <sheetData>
    <row r="1" spans="1:37" ht="18.75" customHeight="1">
      <c r="A1" s="35" t="str">
        <f>'1'!A1</f>
        <v>Schweizerische Holzenergiestatistik EJ 2024</v>
      </c>
    </row>
    <row r="2" spans="1:37" ht="18.75" customHeight="1">
      <c r="A2" s="34" t="str">
        <f>CONCATENATE(Übersicht!B33,": ",Übersicht!C33)</f>
        <v>Tabelle 9.3: Betriebsgrad</v>
      </c>
    </row>
    <row r="3" spans="1:37" ht="18.75" customHeight="1">
      <c r="A3" s="38"/>
    </row>
    <row r="4" spans="1:37" ht="18.75" customHeight="1">
      <c r="A4" s="24" t="s">
        <v>0</v>
      </c>
      <c r="B4" s="24" t="s">
        <v>1</v>
      </c>
      <c r="C4" s="24">
        <v>1990</v>
      </c>
      <c r="D4" s="24">
        <v>1991</v>
      </c>
      <c r="E4" s="24">
        <v>1992</v>
      </c>
      <c r="F4" s="24">
        <v>1993</v>
      </c>
      <c r="G4" s="24">
        <v>1994</v>
      </c>
      <c r="H4" s="24">
        <v>1995</v>
      </c>
      <c r="I4" s="24">
        <v>1996</v>
      </c>
      <c r="J4" s="24">
        <v>1997</v>
      </c>
      <c r="K4" s="24">
        <v>1998</v>
      </c>
      <c r="L4" s="24">
        <v>1999</v>
      </c>
      <c r="M4" s="24">
        <v>2000</v>
      </c>
      <c r="N4" s="24">
        <v>2001</v>
      </c>
      <c r="O4" s="24">
        <v>2002</v>
      </c>
      <c r="P4" s="24">
        <v>2003</v>
      </c>
      <c r="Q4" s="24">
        <v>2004</v>
      </c>
      <c r="R4" s="24">
        <v>2005</v>
      </c>
      <c r="S4" s="24">
        <v>2006</v>
      </c>
      <c r="T4" s="24">
        <v>2007</v>
      </c>
      <c r="U4" s="24">
        <v>2008</v>
      </c>
      <c r="V4" s="24">
        <v>2009</v>
      </c>
      <c r="W4" s="24">
        <v>2010</v>
      </c>
      <c r="X4" s="24">
        <v>2011</v>
      </c>
      <c r="Y4" s="24">
        <v>2012</v>
      </c>
      <c r="Z4" s="24">
        <v>2013</v>
      </c>
      <c r="AA4" s="24">
        <v>2014</v>
      </c>
      <c r="AB4" s="24">
        <v>2015</v>
      </c>
      <c r="AC4" s="24">
        <v>2016</v>
      </c>
      <c r="AD4" s="24">
        <v>2017</v>
      </c>
      <c r="AE4" s="24">
        <v>2018</v>
      </c>
      <c r="AF4" s="24">
        <v>2019</v>
      </c>
      <c r="AG4" s="24">
        <v>2020</v>
      </c>
      <c r="AH4" s="24">
        <v>2021</v>
      </c>
      <c r="AI4" s="24">
        <v>2022</v>
      </c>
      <c r="AJ4" s="24">
        <v>2023</v>
      </c>
      <c r="AK4" s="24">
        <v>2024</v>
      </c>
    </row>
    <row r="5" spans="1:37" ht="14.15" customHeight="1">
      <c r="A5" s="16">
        <v>1</v>
      </c>
      <c r="B5" s="17" t="s">
        <v>2</v>
      </c>
      <c r="C5" s="102">
        <v>0.5</v>
      </c>
      <c r="D5" s="102">
        <f t="shared" ref="D5:D18" si="0">C5</f>
        <v>0.5</v>
      </c>
      <c r="E5" s="102">
        <f t="shared" ref="E5:AK5" si="1">D5</f>
        <v>0.5</v>
      </c>
      <c r="F5" s="102">
        <f t="shared" si="1"/>
        <v>0.5</v>
      </c>
      <c r="G5" s="102">
        <f t="shared" si="1"/>
        <v>0.5</v>
      </c>
      <c r="H5" s="102">
        <f t="shared" si="1"/>
        <v>0.5</v>
      </c>
      <c r="I5" s="102">
        <f t="shared" si="1"/>
        <v>0.5</v>
      </c>
      <c r="J5" s="102">
        <f t="shared" si="1"/>
        <v>0.5</v>
      </c>
      <c r="K5" s="102">
        <f t="shared" si="1"/>
        <v>0.5</v>
      </c>
      <c r="L5" s="102">
        <f t="shared" si="1"/>
        <v>0.5</v>
      </c>
      <c r="M5" s="102">
        <f t="shared" si="1"/>
        <v>0.5</v>
      </c>
      <c r="N5" s="102">
        <f t="shared" si="1"/>
        <v>0.5</v>
      </c>
      <c r="O5" s="102">
        <f t="shared" si="1"/>
        <v>0.5</v>
      </c>
      <c r="P5" s="102">
        <f t="shared" si="1"/>
        <v>0.5</v>
      </c>
      <c r="Q5" s="102">
        <f t="shared" si="1"/>
        <v>0.5</v>
      </c>
      <c r="R5" s="102">
        <f t="shared" si="1"/>
        <v>0.5</v>
      </c>
      <c r="S5" s="102">
        <f t="shared" si="1"/>
        <v>0.5</v>
      </c>
      <c r="T5" s="102">
        <f t="shared" si="1"/>
        <v>0.5</v>
      </c>
      <c r="U5" s="102">
        <f t="shared" si="1"/>
        <v>0.5</v>
      </c>
      <c r="V5" s="102">
        <f t="shared" si="1"/>
        <v>0.5</v>
      </c>
      <c r="W5" s="102">
        <f t="shared" si="1"/>
        <v>0.5</v>
      </c>
      <c r="X5" s="102">
        <f t="shared" si="1"/>
        <v>0.5</v>
      </c>
      <c r="Y5" s="102">
        <f t="shared" si="1"/>
        <v>0.5</v>
      </c>
      <c r="Z5" s="102">
        <f t="shared" si="1"/>
        <v>0.5</v>
      </c>
      <c r="AA5" s="102">
        <f t="shared" si="1"/>
        <v>0.5</v>
      </c>
      <c r="AB5" s="102">
        <f t="shared" si="1"/>
        <v>0.5</v>
      </c>
      <c r="AC5" s="102">
        <f t="shared" si="1"/>
        <v>0.5</v>
      </c>
      <c r="AD5" s="102">
        <f t="shared" si="1"/>
        <v>0.5</v>
      </c>
      <c r="AE5" s="102">
        <f t="shared" si="1"/>
        <v>0.5</v>
      </c>
      <c r="AF5" s="102">
        <f t="shared" si="1"/>
        <v>0.5</v>
      </c>
      <c r="AG5" s="102">
        <f t="shared" si="1"/>
        <v>0.5</v>
      </c>
      <c r="AH5" s="102">
        <f t="shared" si="1"/>
        <v>0.5</v>
      </c>
      <c r="AI5" s="102">
        <f t="shared" si="1"/>
        <v>0.5</v>
      </c>
      <c r="AJ5" s="102">
        <f t="shared" si="1"/>
        <v>0.5</v>
      </c>
      <c r="AK5" s="102">
        <f t="shared" si="1"/>
        <v>0.5</v>
      </c>
    </row>
    <row r="6" spans="1:37" ht="14.15" customHeight="1">
      <c r="A6" s="16">
        <v>2</v>
      </c>
      <c r="B6" s="17" t="s">
        <v>3</v>
      </c>
      <c r="C6" s="102">
        <v>0.75</v>
      </c>
      <c r="D6" s="102">
        <f t="shared" si="0"/>
        <v>0.75</v>
      </c>
      <c r="E6" s="102">
        <f t="shared" ref="E6:M9" si="2">D6</f>
        <v>0.75</v>
      </c>
      <c r="F6" s="102">
        <f t="shared" si="2"/>
        <v>0.75</v>
      </c>
      <c r="G6" s="102">
        <f t="shared" si="2"/>
        <v>0.75</v>
      </c>
      <c r="H6" s="102">
        <f t="shared" si="2"/>
        <v>0.75</v>
      </c>
      <c r="I6" s="102">
        <f t="shared" si="2"/>
        <v>0.75</v>
      </c>
      <c r="J6" s="102">
        <f t="shared" si="2"/>
        <v>0.75</v>
      </c>
      <c r="K6" s="102">
        <f t="shared" si="2"/>
        <v>0.75</v>
      </c>
      <c r="L6" s="102">
        <f t="shared" si="2"/>
        <v>0.75</v>
      </c>
      <c r="M6" s="102">
        <f t="shared" si="2"/>
        <v>0.75</v>
      </c>
      <c r="N6" s="102">
        <f t="shared" ref="N6:AC9" si="3">M6</f>
        <v>0.75</v>
      </c>
      <c r="O6" s="102">
        <f t="shared" si="3"/>
        <v>0.75</v>
      </c>
      <c r="P6" s="102">
        <f t="shared" si="3"/>
        <v>0.75</v>
      </c>
      <c r="Q6" s="102">
        <f t="shared" si="3"/>
        <v>0.75</v>
      </c>
      <c r="R6" s="102">
        <v>0.7</v>
      </c>
      <c r="S6" s="102">
        <f t="shared" si="3"/>
        <v>0.7</v>
      </c>
      <c r="T6" s="102">
        <f t="shared" si="3"/>
        <v>0.7</v>
      </c>
      <c r="U6" s="102">
        <f t="shared" si="3"/>
        <v>0.7</v>
      </c>
      <c r="V6" s="102">
        <f t="shared" si="3"/>
        <v>0.7</v>
      </c>
      <c r="W6" s="102">
        <v>0.8</v>
      </c>
      <c r="X6" s="102">
        <f t="shared" si="3"/>
        <v>0.8</v>
      </c>
      <c r="Y6" s="102">
        <f t="shared" si="3"/>
        <v>0.8</v>
      </c>
      <c r="Z6" s="102">
        <f t="shared" si="3"/>
        <v>0.8</v>
      </c>
      <c r="AA6" s="102">
        <f t="shared" si="3"/>
        <v>0.8</v>
      </c>
      <c r="AB6" s="102">
        <f t="shared" si="3"/>
        <v>0.8</v>
      </c>
      <c r="AC6" s="102">
        <f t="shared" si="3"/>
        <v>0.8</v>
      </c>
      <c r="AD6" s="102">
        <f t="shared" ref="O6:AK9" si="4">AC6</f>
        <v>0.8</v>
      </c>
      <c r="AE6" s="102">
        <f t="shared" si="4"/>
        <v>0.8</v>
      </c>
      <c r="AF6" s="102">
        <f t="shared" si="4"/>
        <v>0.8</v>
      </c>
      <c r="AG6" s="102">
        <f t="shared" si="4"/>
        <v>0.8</v>
      </c>
      <c r="AH6" s="102">
        <f t="shared" si="4"/>
        <v>0.8</v>
      </c>
      <c r="AI6" s="102">
        <f t="shared" si="4"/>
        <v>0.8</v>
      </c>
      <c r="AJ6" s="102">
        <f t="shared" si="4"/>
        <v>0.8</v>
      </c>
      <c r="AK6" s="102">
        <f t="shared" si="4"/>
        <v>0.8</v>
      </c>
    </row>
    <row r="7" spans="1:37" ht="14.15" customHeight="1">
      <c r="A7" s="16">
        <v>3</v>
      </c>
      <c r="B7" s="17" t="s">
        <v>4</v>
      </c>
      <c r="C7" s="102">
        <v>0.75</v>
      </c>
      <c r="D7" s="102">
        <f t="shared" si="0"/>
        <v>0.75</v>
      </c>
      <c r="E7" s="102">
        <f t="shared" si="2"/>
        <v>0.75</v>
      </c>
      <c r="F7" s="102">
        <f t="shared" si="2"/>
        <v>0.75</v>
      </c>
      <c r="G7" s="102">
        <f t="shared" si="2"/>
        <v>0.75</v>
      </c>
      <c r="H7" s="102">
        <f t="shared" si="2"/>
        <v>0.75</v>
      </c>
      <c r="I7" s="102">
        <f t="shared" si="2"/>
        <v>0.75</v>
      </c>
      <c r="J7" s="102">
        <f t="shared" si="2"/>
        <v>0.75</v>
      </c>
      <c r="K7" s="102">
        <f t="shared" si="2"/>
        <v>0.75</v>
      </c>
      <c r="L7" s="102">
        <f t="shared" si="2"/>
        <v>0.75</v>
      </c>
      <c r="M7" s="102">
        <f t="shared" si="2"/>
        <v>0.75</v>
      </c>
      <c r="N7" s="102">
        <f t="shared" si="3"/>
        <v>0.75</v>
      </c>
      <c r="O7" s="102">
        <f t="shared" si="3"/>
        <v>0.75</v>
      </c>
      <c r="P7" s="102">
        <f t="shared" si="3"/>
        <v>0.75</v>
      </c>
      <c r="Q7" s="102">
        <f t="shared" si="3"/>
        <v>0.75</v>
      </c>
      <c r="R7" s="102">
        <v>0.7</v>
      </c>
      <c r="S7" s="102">
        <f t="shared" si="3"/>
        <v>0.7</v>
      </c>
      <c r="T7" s="102">
        <f t="shared" si="3"/>
        <v>0.7</v>
      </c>
      <c r="U7" s="102">
        <f t="shared" si="3"/>
        <v>0.7</v>
      </c>
      <c r="V7" s="102">
        <f t="shared" si="3"/>
        <v>0.7</v>
      </c>
      <c r="W7" s="102">
        <v>0.8</v>
      </c>
      <c r="X7" s="102">
        <f t="shared" si="3"/>
        <v>0.8</v>
      </c>
      <c r="Y7" s="102">
        <f t="shared" si="3"/>
        <v>0.8</v>
      </c>
      <c r="Z7" s="102">
        <f t="shared" si="3"/>
        <v>0.8</v>
      </c>
      <c r="AA7" s="102">
        <f t="shared" si="3"/>
        <v>0.8</v>
      </c>
      <c r="AB7" s="102">
        <f t="shared" si="3"/>
        <v>0.8</v>
      </c>
      <c r="AC7" s="102">
        <f t="shared" si="3"/>
        <v>0.8</v>
      </c>
      <c r="AD7" s="102">
        <f t="shared" ref="AD7:AK7" si="5">AC7</f>
        <v>0.8</v>
      </c>
      <c r="AE7" s="102">
        <f t="shared" si="5"/>
        <v>0.8</v>
      </c>
      <c r="AF7" s="102">
        <f t="shared" si="5"/>
        <v>0.8</v>
      </c>
      <c r="AG7" s="102">
        <f t="shared" si="5"/>
        <v>0.8</v>
      </c>
      <c r="AH7" s="102">
        <f t="shared" si="5"/>
        <v>0.8</v>
      </c>
      <c r="AI7" s="102">
        <f t="shared" si="5"/>
        <v>0.8</v>
      </c>
      <c r="AJ7" s="102">
        <f t="shared" si="5"/>
        <v>0.8</v>
      </c>
      <c r="AK7" s="102">
        <f t="shared" si="5"/>
        <v>0.8</v>
      </c>
    </row>
    <row r="8" spans="1:37" ht="14.15" customHeight="1">
      <c r="A8" s="16" t="s">
        <v>27</v>
      </c>
      <c r="B8" s="17" t="s">
        <v>5</v>
      </c>
      <c r="C8" s="102">
        <v>0.8</v>
      </c>
      <c r="D8" s="102">
        <f t="shared" si="0"/>
        <v>0.8</v>
      </c>
      <c r="E8" s="102">
        <f t="shared" ref="E8:G9" si="6">D8</f>
        <v>0.8</v>
      </c>
      <c r="F8" s="102">
        <f t="shared" si="6"/>
        <v>0.8</v>
      </c>
      <c r="G8" s="102">
        <f t="shared" si="6"/>
        <v>0.8</v>
      </c>
      <c r="H8" s="102">
        <v>0.7</v>
      </c>
      <c r="I8" s="102">
        <f>H8</f>
        <v>0.7</v>
      </c>
      <c r="J8" s="102">
        <f t="shared" ref="J8:AK8" si="7">I8</f>
        <v>0.7</v>
      </c>
      <c r="K8" s="102">
        <f t="shared" si="7"/>
        <v>0.7</v>
      </c>
      <c r="L8" s="102">
        <f t="shared" si="7"/>
        <v>0.7</v>
      </c>
      <c r="M8" s="102">
        <f t="shared" si="7"/>
        <v>0.7</v>
      </c>
      <c r="N8" s="102">
        <f t="shared" si="7"/>
        <v>0.7</v>
      </c>
      <c r="O8" s="102">
        <f t="shared" si="7"/>
        <v>0.7</v>
      </c>
      <c r="P8" s="102">
        <f t="shared" si="7"/>
        <v>0.7</v>
      </c>
      <c r="Q8" s="102">
        <f t="shared" si="7"/>
        <v>0.7</v>
      </c>
      <c r="R8" s="102">
        <v>0.6</v>
      </c>
      <c r="S8" s="102">
        <f t="shared" si="7"/>
        <v>0.6</v>
      </c>
      <c r="T8" s="102">
        <f t="shared" si="7"/>
        <v>0.6</v>
      </c>
      <c r="U8" s="102">
        <f t="shared" si="7"/>
        <v>0.6</v>
      </c>
      <c r="V8" s="102">
        <f t="shared" si="7"/>
        <v>0.6</v>
      </c>
      <c r="W8" s="102">
        <v>0.7</v>
      </c>
      <c r="X8" s="102">
        <f t="shared" si="7"/>
        <v>0.7</v>
      </c>
      <c r="Y8" s="102">
        <f t="shared" si="7"/>
        <v>0.7</v>
      </c>
      <c r="Z8" s="102">
        <f t="shared" si="7"/>
        <v>0.7</v>
      </c>
      <c r="AA8" s="102">
        <f t="shared" si="7"/>
        <v>0.7</v>
      </c>
      <c r="AB8" s="102">
        <v>0.75</v>
      </c>
      <c r="AC8" s="102">
        <f t="shared" si="7"/>
        <v>0.75</v>
      </c>
      <c r="AD8" s="102">
        <f t="shared" si="7"/>
        <v>0.75</v>
      </c>
      <c r="AE8" s="102">
        <f t="shared" si="7"/>
        <v>0.75</v>
      </c>
      <c r="AF8" s="102">
        <f t="shared" si="7"/>
        <v>0.75</v>
      </c>
      <c r="AG8" s="102">
        <f t="shared" si="7"/>
        <v>0.75</v>
      </c>
      <c r="AH8" s="102">
        <f t="shared" si="7"/>
        <v>0.75</v>
      </c>
      <c r="AI8" s="102">
        <f t="shared" si="7"/>
        <v>0.75</v>
      </c>
      <c r="AJ8" s="102">
        <f t="shared" si="7"/>
        <v>0.75</v>
      </c>
      <c r="AK8" s="102">
        <f t="shared" si="7"/>
        <v>0.75</v>
      </c>
    </row>
    <row r="9" spans="1:37" ht="14.15" customHeight="1">
      <c r="A9" s="16" t="s">
        <v>26</v>
      </c>
      <c r="B9" s="17" t="s">
        <v>112</v>
      </c>
      <c r="C9" s="102">
        <v>0</v>
      </c>
      <c r="D9" s="102">
        <f t="shared" si="0"/>
        <v>0</v>
      </c>
      <c r="E9" s="102">
        <f t="shared" si="6"/>
        <v>0</v>
      </c>
      <c r="F9" s="102">
        <f t="shared" si="6"/>
        <v>0</v>
      </c>
      <c r="G9" s="102">
        <f t="shared" si="6"/>
        <v>0</v>
      </c>
      <c r="H9" s="102">
        <v>0.7</v>
      </c>
      <c r="I9" s="102">
        <f t="shared" si="2"/>
        <v>0.7</v>
      </c>
      <c r="J9" s="102">
        <f t="shared" si="2"/>
        <v>0.7</v>
      </c>
      <c r="K9" s="102">
        <f t="shared" si="2"/>
        <v>0.7</v>
      </c>
      <c r="L9" s="102">
        <f t="shared" si="2"/>
        <v>0.7</v>
      </c>
      <c r="M9" s="102">
        <f t="shared" si="2"/>
        <v>0.7</v>
      </c>
      <c r="N9" s="102">
        <f t="shared" si="3"/>
        <v>0.7</v>
      </c>
      <c r="O9" s="102">
        <f t="shared" si="4"/>
        <v>0.7</v>
      </c>
      <c r="P9" s="102">
        <f t="shared" si="4"/>
        <v>0.7</v>
      </c>
      <c r="Q9" s="102">
        <f t="shared" si="4"/>
        <v>0.7</v>
      </c>
      <c r="R9" s="102">
        <f t="shared" si="4"/>
        <v>0.7</v>
      </c>
      <c r="S9" s="102">
        <f t="shared" si="4"/>
        <v>0.7</v>
      </c>
      <c r="T9" s="102">
        <f t="shared" si="4"/>
        <v>0.7</v>
      </c>
      <c r="U9" s="102">
        <f t="shared" si="4"/>
        <v>0.7</v>
      </c>
      <c r="V9" s="102">
        <f t="shared" si="4"/>
        <v>0.7</v>
      </c>
      <c r="W9" s="102">
        <f t="shared" si="4"/>
        <v>0.7</v>
      </c>
      <c r="X9" s="102">
        <f t="shared" si="4"/>
        <v>0.7</v>
      </c>
      <c r="Y9" s="102">
        <f t="shared" si="4"/>
        <v>0.7</v>
      </c>
      <c r="Z9" s="102">
        <f t="shared" si="4"/>
        <v>0.7</v>
      </c>
      <c r="AA9" s="102">
        <f t="shared" si="4"/>
        <v>0.7</v>
      </c>
      <c r="AB9" s="102">
        <f t="shared" si="4"/>
        <v>0.7</v>
      </c>
      <c r="AC9" s="102">
        <f t="shared" si="4"/>
        <v>0.7</v>
      </c>
      <c r="AD9" s="102">
        <f t="shared" si="4"/>
        <v>0.7</v>
      </c>
      <c r="AE9" s="102">
        <f t="shared" si="4"/>
        <v>0.7</v>
      </c>
      <c r="AF9" s="102">
        <f t="shared" si="4"/>
        <v>0.7</v>
      </c>
      <c r="AG9" s="102">
        <f t="shared" si="4"/>
        <v>0.7</v>
      </c>
      <c r="AH9" s="102">
        <f t="shared" si="4"/>
        <v>0.7</v>
      </c>
      <c r="AI9" s="102">
        <f t="shared" si="4"/>
        <v>0.7</v>
      </c>
      <c r="AJ9" s="102">
        <f t="shared" si="4"/>
        <v>0.7</v>
      </c>
      <c r="AK9" s="102">
        <f t="shared" si="4"/>
        <v>0.7</v>
      </c>
    </row>
    <row r="10" spans="1:37" ht="14.15" customHeight="1">
      <c r="A10" s="16">
        <v>5</v>
      </c>
      <c r="B10" s="17" t="s">
        <v>6</v>
      </c>
      <c r="C10" s="102">
        <v>0.75</v>
      </c>
      <c r="D10" s="102">
        <f t="shared" si="0"/>
        <v>0.75</v>
      </c>
      <c r="E10" s="102">
        <f t="shared" ref="E10:AK11" si="8">D10</f>
        <v>0.75</v>
      </c>
      <c r="F10" s="102">
        <f t="shared" si="8"/>
        <v>0.75</v>
      </c>
      <c r="G10" s="102">
        <f t="shared" si="8"/>
        <v>0.75</v>
      </c>
      <c r="H10" s="102">
        <v>0.6</v>
      </c>
      <c r="I10" s="102">
        <f t="shared" si="8"/>
        <v>0.6</v>
      </c>
      <c r="J10" s="102">
        <f t="shared" si="8"/>
        <v>0.6</v>
      </c>
      <c r="K10" s="102">
        <f t="shared" si="8"/>
        <v>0.6</v>
      </c>
      <c r="L10" s="102">
        <f t="shared" si="8"/>
        <v>0.6</v>
      </c>
      <c r="M10" s="102">
        <v>0.5</v>
      </c>
      <c r="N10" s="102">
        <f t="shared" si="8"/>
        <v>0.5</v>
      </c>
      <c r="O10" s="102">
        <f t="shared" si="8"/>
        <v>0.5</v>
      </c>
      <c r="P10" s="102">
        <f t="shared" si="8"/>
        <v>0.5</v>
      </c>
      <c r="Q10" s="102">
        <f t="shared" si="8"/>
        <v>0.5</v>
      </c>
      <c r="R10" s="102">
        <f t="shared" si="8"/>
        <v>0.5</v>
      </c>
      <c r="S10" s="102">
        <f t="shared" si="8"/>
        <v>0.5</v>
      </c>
      <c r="T10" s="102">
        <f t="shared" si="8"/>
        <v>0.5</v>
      </c>
      <c r="U10" s="102">
        <f t="shared" si="8"/>
        <v>0.5</v>
      </c>
      <c r="V10" s="102">
        <f t="shared" si="8"/>
        <v>0.5</v>
      </c>
      <c r="W10" s="102">
        <v>0.6</v>
      </c>
      <c r="X10" s="102">
        <f t="shared" si="8"/>
        <v>0.6</v>
      </c>
      <c r="Y10" s="102">
        <f t="shared" si="8"/>
        <v>0.6</v>
      </c>
      <c r="Z10" s="102">
        <f t="shared" si="8"/>
        <v>0.6</v>
      </c>
      <c r="AA10" s="102">
        <f t="shared" si="8"/>
        <v>0.6</v>
      </c>
      <c r="AB10" s="102">
        <v>0.75</v>
      </c>
      <c r="AC10" s="102">
        <f t="shared" si="8"/>
        <v>0.75</v>
      </c>
      <c r="AD10" s="102">
        <f t="shared" si="8"/>
        <v>0.75</v>
      </c>
      <c r="AE10" s="102">
        <f t="shared" si="8"/>
        <v>0.75</v>
      </c>
      <c r="AF10" s="102">
        <f t="shared" si="8"/>
        <v>0.75</v>
      </c>
      <c r="AG10" s="102">
        <f t="shared" si="8"/>
        <v>0.75</v>
      </c>
      <c r="AH10" s="102">
        <f t="shared" si="8"/>
        <v>0.75</v>
      </c>
      <c r="AI10" s="102">
        <v>0.7</v>
      </c>
      <c r="AJ10" s="102">
        <f t="shared" si="8"/>
        <v>0.7</v>
      </c>
      <c r="AK10" s="102">
        <f t="shared" si="8"/>
        <v>0.7</v>
      </c>
    </row>
    <row r="11" spans="1:37" ht="14.15" customHeight="1">
      <c r="A11" s="16">
        <v>6</v>
      </c>
      <c r="B11" s="17" t="s">
        <v>7</v>
      </c>
      <c r="C11" s="105">
        <v>0.75</v>
      </c>
      <c r="D11" s="105">
        <f t="shared" si="0"/>
        <v>0.75</v>
      </c>
      <c r="E11" s="105">
        <f t="shared" si="8"/>
        <v>0.75</v>
      </c>
      <c r="F11" s="105">
        <f t="shared" si="8"/>
        <v>0.75</v>
      </c>
      <c r="G11" s="105">
        <f t="shared" si="8"/>
        <v>0.75</v>
      </c>
      <c r="H11" s="105">
        <v>0.6</v>
      </c>
      <c r="I11" s="105">
        <f t="shared" si="8"/>
        <v>0.6</v>
      </c>
      <c r="J11" s="105">
        <f t="shared" si="8"/>
        <v>0.6</v>
      </c>
      <c r="K11" s="105">
        <f t="shared" si="8"/>
        <v>0.6</v>
      </c>
      <c r="L11" s="105">
        <f t="shared" si="8"/>
        <v>0.6</v>
      </c>
      <c r="M11" s="105">
        <v>0.5</v>
      </c>
      <c r="N11" s="105">
        <f t="shared" si="8"/>
        <v>0.5</v>
      </c>
      <c r="O11" s="105">
        <f t="shared" si="8"/>
        <v>0.5</v>
      </c>
      <c r="P11" s="105">
        <f t="shared" si="8"/>
        <v>0.5</v>
      </c>
      <c r="Q11" s="105">
        <f t="shared" si="8"/>
        <v>0.5</v>
      </c>
      <c r="R11" s="105">
        <f t="shared" si="8"/>
        <v>0.5</v>
      </c>
      <c r="S11" s="105">
        <f t="shared" si="8"/>
        <v>0.5</v>
      </c>
      <c r="T11" s="105">
        <f t="shared" si="8"/>
        <v>0.5</v>
      </c>
      <c r="U11" s="105">
        <f t="shared" si="8"/>
        <v>0.5</v>
      </c>
      <c r="V11" s="105">
        <f t="shared" si="8"/>
        <v>0.5</v>
      </c>
      <c r="W11" s="105">
        <v>0.55000000000000004</v>
      </c>
      <c r="X11" s="105">
        <f t="shared" si="8"/>
        <v>0.55000000000000004</v>
      </c>
      <c r="Y11" s="105">
        <f t="shared" si="8"/>
        <v>0.55000000000000004</v>
      </c>
      <c r="Z11" s="105">
        <f t="shared" si="8"/>
        <v>0.55000000000000004</v>
      </c>
      <c r="AA11" s="105">
        <f t="shared" si="8"/>
        <v>0.55000000000000004</v>
      </c>
      <c r="AB11" s="105">
        <v>0.6</v>
      </c>
      <c r="AC11" s="105">
        <f t="shared" si="8"/>
        <v>0.6</v>
      </c>
      <c r="AD11" s="105">
        <f t="shared" si="8"/>
        <v>0.6</v>
      </c>
      <c r="AE11" s="105">
        <f t="shared" si="8"/>
        <v>0.6</v>
      </c>
      <c r="AF11" s="105">
        <f t="shared" si="8"/>
        <v>0.6</v>
      </c>
      <c r="AG11" s="105">
        <f t="shared" si="8"/>
        <v>0.6</v>
      </c>
      <c r="AH11" s="105">
        <f t="shared" si="8"/>
        <v>0.6</v>
      </c>
      <c r="AI11" s="105">
        <v>0.55000000000000004</v>
      </c>
      <c r="AJ11" s="105">
        <f t="shared" si="8"/>
        <v>0.55000000000000004</v>
      </c>
      <c r="AK11" s="105">
        <f t="shared" si="8"/>
        <v>0.55000000000000004</v>
      </c>
    </row>
    <row r="12" spans="1:37" ht="14.15" customHeight="1">
      <c r="A12" s="31">
        <v>7</v>
      </c>
      <c r="B12" s="33" t="s">
        <v>8</v>
      </c>
      <c r="C12" s="102">
        <v>1</v>
      </c>
      <c r="D12" s="102">
        <f t="shared" si="0"/>
        <v>1</v>
      </c>
      <c r="E12" s="102">
        <f t="shared" ref="E12:AK18" si="9">D12</f>
        <v>1</v>
      </c>
      <c r="F12" s="102">
        <f t="shared" si="9"/>
        <v>1</v>
      </c>
      <c r="G12" s="102">
        <f t="shared" si="9"/>
        <v>1</v>
      </c>
      <c r="H12" s="102">
        <f t="shared" si="9"/>
        <v>1</v>
      </c>
      <c r="I12" s="102">
        <f t="shared" si="9"/>
        <v>1</v>
      </c>
      <c r="J12" s="102">
        <f t="shared" si="9"/>
        <v>1</v>
      </c>
      <c r="K12" s="102">
        <f t="shared" si="9"/>
        <v>1</v>
      </c>
      <c r="L12" s="102">
        <f t="shared" si="9"/>
        <v>1</v>
      </c>
      <c r="M12" s="102">
        <f t="shared" si="9"/>
        <v>1</v>
      </c>
      <c r="N12" s="102">
        <f t="shared" si="9"/>
        <v>1</v>
      </c>
      <c r="O12" s="102">
        <f t="shared" si="9"/>
        <v>1</v>
      </c>
      <c r="P12" s="102">
        <f t="shared" si="9"/>
        <v>1</v>
      </c>
      <c r="Q12" s="102">
        <f t="shared" si="9"/>
        <v>1</v>
      </c>
      <c r="R12" s="102">
        <f t="shared" si="9"/>
        <v>1</v>
      </c>
      <c r="S12" s="102">
        <f t="shared" si="9"/>
        <v>1</v>
      </c>
      <c r="T12" s="102">
        <f t="shared" si="9"/>
        <v>1</v>
      </c>
      <c r="U12" s="102">
        <f t="shared" si="9"/>
        <v>1</v>
      </c>
      <c r="V12" s="102">
        <f t="shared" si="9"/>
        <v>1</v>
      </c>
      <c r="W12" s="102">
        <f t="shared" si="9"/>
        <v>1</v>
      </c>
      <c r="X12" s="102">
        <f t="shared" si="9"/>
        <v>1</v>
      </c>
      <c r="Y12" s="102">
        <f t="shared" si="9"/>
        <v>1</v>
      </c>
      <c r="Z12" s="102">
        <f t="shared" si="9"/>
        <v>1</v>
      </c>
      <c r="AA12" s="102">
        <f t="shared" si="9"/>
        <v>1</v>
      </c>
      <c r="AB12" s="102">
        <f t="shared" si="9"/>
        <v>1</v>
      </c>
      <c r="AC12" s="102">
        <f t="shared" si="9"/>
        <v>1</v>
      </c>
      <c r="AD12" s="102">
        <f t="shared" si="9"/>
        <v>1</v>
      </c>
      <c r="AE12" s="102">
        <f t="shared" si="9"/>
        <v>1</v>
      </c>
      <c r="AF12" s="102">
        <f t="shared" si="9"/>
        <v>1</v>
      </c>
      <c r="AG12" s="102">
        <f t="shared" si="9"/>
        <v>1</v>
      </c>
      <c r="AH12" s="102">
        <f t="shared" si="9"/>
        <v>1</v>
      </c>
      <c r="AI12" s="102">
        <f t="shared" si="9"/>
        <v>1</v>
      </c>
      <c r="AJ12" s="102">
        <f t="shared" si="9"/>
        <v>1</v>
      </c>
      <c r="AK12" s="102">
        <f t="shared" si="9"/>
        <v>1</v>
      </c>
    </row>
    <row r="13" spans="1:37" ht="14.15" customHeight="1">
      <c r="A13" s="16">
        <v>8</v>
      </c>
      <c r="B13" s="17" t="s">
        <v>30</v>
      </c>
      <c r="C13" s="102">
        <v>1</v>
      </c>
      <c r="D13" s="102">
        <f t="shared" si="0"/>
        <v>1</v>
      </c>
      <c r="E13" s="102">
        <f t="shared" si="9"/>
        <v>1</v>
      </c>
      <c r="F13" s="102">
        <f t="shared" si="9"/>
        <v>1</v>
      </c>
      <c r="G13" s="102">
        <f t="shared" si="9"/>
        <v>1</v>
      </c>
      <c r="H13" s="102">
        <f t="shared" si="9"/>
        <v>1</v>
      </c>
      <c r="I13" s="102">
        <f t="shared" si="9"/>
        <v>1</v>
      </c>
      <c r="J13" s="102">
        <f t="shared" si="9"/>
        <v>1</v>
      </c>
      <c r="K13" s="102">
        <f t="shared" si="9"/>
        <v>1</v>
      </c>
      <c r="L13" s="102">
        <f t="shared" si="9"/>
        <v>1</v>
      </c>
      <c r="M13" s="102">
        <f t="shared" si="9"/>
        <v>1</v>
      </c>
      <c r="N13" s="102">
        <f t="shared" si="9"/>
        <v>1</v>
      </c>
      <c r="O13" s="102">
        <f t="shared" si="9"/>
        <v>1</v>
      </c>
      <c r="P13" s="102">
        <f t="shared" si="9"/>
        <v>1</v>
      </c>
      <c r="Q13" s="102">
        <f t="shared" si="9"/>
        <v>1</v>
      </c>
      <c r="R13" s="102">
        <f t="shared" si="9"/>
        <v>1</v>
      </c>
      <c r="S13" s="102">
        <f t="shared" si="9"/>
        <v>1</v>
      </c>
      <c r="T13" s="102">
        <f t="shared" si="9"/>
        <v>1</v>
      </c>
      <c r="U13" s="102">
        <f t="shared" si="9"/>
        <v>1</v>
      </c>
      <c r="V13" s="102">
        <f t="shared" si="9"/>
        <v>1</v>
      </c>
      <c r="W13" s="102">
        <f t="shared" si="9"/>
        <v>1</v>
      </c>
      <c r="X13" s="102">
        <f t="shared" si="9"/>
        <v>1</v>
      </c>
      <c r="Y13" s="102">
        <f t="shared" si="9"/>
        <v>1</v>
      </c>
      <c r="Z13" s="102">
        <f t="shared" si="9"/>
        <v>1</v>
      </c>
      <c r="AA13" s="102">
        <f t="shared" si="9"/>
        <v>1</v>
      </c>
      <c r="AB13" s="102">
        <f t="shared" si="9"/>
        <v>1</v>
      </c>
      <c r="AC13" s="102">
        <f t="shared" si="9"/>
        <v>1</v>
      </c>
      <c r="AD13" s="102">
        <f t="shared" si="9"/>
        <v>1</v>
      </c>
      <c r="AE13" s="102">
        <f t="shared" si="9"/>
        <v>1</v>
      </c>
      <c r="AF13" s="102">
        <f t="shared" si="9"/>
        <v>1</v>
      </c>
      <c r="AG13" s="102">
        <f t="shared" si="9"/>
        <v>1</v>
      </c>
      <c r="AH13" s="102">
        <f t="shared" si="9"/>
        <v>1</v>
      </c>
      <c r="AI13" s="102">
        <f t="shared" si="9"/>
        <v>1</v>
      </c>
      <c r="AJ13" s="102">
        <f t="shared" si="9"/>
        <v>1</v>
      </c>
      <c r="AK13" s="102">
        <f t="shared" si="9"/>
        <v>1</v>
      </c>
    </row>
    <row r="14" spans="1:37" ht="14.15" customHeight="1">
      <c r="A14" s="16">
        <v>9</v>
      </c>
      <c r="B14" s="17" t="s">
        <v>31</v>
      </c>
      <c r="C14" s="102">
        <v>0.6</v>
      </c>
      <c r="D14" s="102">
        <f t="shared" si="0"/>
        <v>0.6</v>
      </c>
      <c r="E14" s="102">
        <f t="shared" si="9"/>
        <v>0.6</v>
      </c>
      <c r="F14" s="102">
        <f t="shared" si="9"/>
        <v>0.6</v>
      </c>
      <c r="G14" s="102">
        <f t="shared" si="9"/>
        <v>0.6</v>
      </c>
      <c r="H14" s="102">
        <f t="shared" si="9"/>
        <v>0.6</v>
      </c>
      <c r="I14" s="102">
        <f t="shared" si="9"/>
        <v>0.6</v>
      </c>
      <c r="J14" s="102">
        <f t="shared" si="9"/>
        <v>0.6</v>
      </c>
      <c r="K14" s="102">
        <f t="shared" si="9"/>
        <v>0.6</v>
      </c>
      <c r="L14" s="102">
        <f t="shared" si="9"/>
        <v>0.6</v>
      </c>
      <c r="M14" s="102">
        <f t="shared" si="9"/>
        <v>0.6</v>
      </c>
      <c r="N14" s="102">
        <f t="shared" si="9"/>
        <v>0.6</v>
      </c>
      <c r="O14" s="102">
        <f t="shared" si="9"/>
        <v>0.6</v>
      </c>
      <c r="P14" s="102">
        <f t="shared" si="9"/>
        <v>0.6</v>
      </c>
      <c r="Q14" s="102">
        <f t="shared" si="9"/>
        <v>0.6</v>
      </c>
      <c r="R14" s="102">
        <f t="shared" si="9"/>
        <v>0.6</v>
      </c>
      <c r="S14" s="102">
        <f t="shared" si="9"/>
        <v>0.6</v>
      </c>
      <c r="T14" s="102">
        <f t="shared" si="9"/>
        <v>0.6</v>
      </c>
      <c r="U14" s="102">
        <f t="shared" si="9"/>
        <v>0.6</v>
      </c>
      <c r="V14" s="102">
        <f t="shared" si="9"/>
        <v>0.6</v>
      </c>
      <c r="W14" s="102">
        <f t="shared" si="9"/>
        <v>0.6</v>
      </c>
      <c r="X14" s="102">
        <f t="shared" si="9"/>
        <v>0.6</v>
      </c>
      <c r="Y14" s="102">
        <f t="shared" si="9"/>
        <v>0.6</v>
      </c>
      <c r="Z14" s="102">
        <f t="shared" si="9"/>
        <v>0.6</v>
      </c>
      <c r="AA14" s="102">
        <f t="shared" si="9"/>
        <v>0.6</v>
      </c>
      <c r="AB14" s="102">
        <f t="shared" si="9"/>
        <v>0.6</v>
      </c>
      <c r="AC14" s="102">
        <f t="shared" si="9"/>
        <v>0.6</v>
      </c>
      <c r="AD14" s="102">
        <f t="shared" si="9"/>
        <v>0.6</v>
      </c>
      <c r="AE14" s="102">
        <f t="shared" si="9"/>
        <v>0.6</v>
      </c>
      <c r="AF14" s="102">
        <f t="shared" si="9"/>
        <v>0.6</v>
      </c>
      <c r="AG14" s="102">
        <f t="shared" si="9"/>
        <v>0.6</v>
      </c>
      <c r="AH14" s="102">
        <f t="shared" si="9"/>
        <v>0.6</v>
      </c>
      <c r="AI14" s="102">
        <f t="shared" si="9"/>
        <v>0.6</v>
      </c>
      <c r="AJ14" s="102">
        <f t="shared" si="9"/>
        <v>0.6</v>
      </c>
      <c r="AK14" s="102">
        <f t="shared" si="9"/>
        <v>0.6</v>
      </c>
    </row>
    <row r="15" spans="1:37" ht="14.15" customHeight="1">
      <c r="A15" s="16">
        <v>10</v>
      </c>
      <c r="B15" s="17" t="s">
        <v>9</v>
      </c>
      <c r="C15" s="102">
        <v>0.3</v>
      </c>
      <c r="D15" s="102">
        <f t="shared" si="0"/>
        <v>0.3</v>
      </c>
      <c r="E15" s="102">
        <f t="shared" si="9"/>
        <v>0.3</v>
      </c>
      <c r="F15" s="102">
        <f t="shared" si="9"/>
        <v>0.3</v>
      </c>
      <c r="G15" s="102">
        <f t="shared" si="9"/>
        <v>0.3</v>
      </c>
      <c r="H15" s="102">
        <f t="shared" si="9"/>
        <v>0.3</v>
      </c>
      <c r="I15" s="102">
        <f t="shared" si="9"/>
        <v>0.3</v>
      </c>
      <c r="J15" s="102">
        <f t="shared" si="9"/>
        <v>0.3</v>
      </c>
      <c r="K15" s="102">
        <f t="shared" si="9"/>
        <v>0.3</v>
      </c>
      <c r="L15" s="102">
        <f t="shared" si="9"/>
        <v>0.3</v>
      </c>
      <c r="M15" s="102">
        <f t="shared" si="9"/>
        <v>0.3</v>
      </c>
      <c r="N15" s="102">
        <f t="shared" si="9"/>
        <v>0.3</v>
      </c>
      <c r="O15" s="102">
        <f t="shared" si="9"/>
        <v>0.3</v>
      </c>
      <c r="P15" s="102">
        <f t="shared" si="9"/>
        <v>0.3</v>
      </c>
      <c r="Q15" s="102">
        <f t="shared" si="9"/>
        <v>0.3</v>
      </c>
      <c r="R15" s="102">
        <f t="shared" si="9"/>
        <v>0.3</v>
      </c>
      <c r="S15" s="102">
        <f t="shared" si="9"/>
        <v>0.3</v>
      </c>
      <c r="T15" s="102">
        <f t="shared" si="9"/>
        <v>0.3</v>
      </c>
      <c r="U15" s="102">
        <f t="shared" si="9"/>
        <v>0.3</v>
      </c>
      <c r="V15" s="102">
        <f t="shared" si="9"/>
        <v>0.3</v>
      </c>
      <c r="W15" s="102">
        <f t="shared" si="9"/>
        <v>0.3</v>
      </c>
      <c r="X15" s="102">
        <f t="shared" si="9"/>
        <v>0.3</v>
      </c>
      <c r="Y15" s="102">
        <f t="shared" si="9"/>
        <v>0.3</v>
      </c>
      <c r="Z15" s="102">
        <f t="shared" si="9"/>
        <v>0.3</v>
      </c>
      <c r="AA15" s="102">
        <f t="shared" si="9"/>
        <v>0.3</v>
      </c>
      <c r="AB15" s="102">
        <f t="shared" si="9"/>
        <v>0.3</v>
      </c>
      <c r="AC15" s="102">
        <f t="shared" si="9"/>
        <v>0.3</v>
      </c>
      <c r="AD15" s="102">
        <f t="shared" si="9"/>
        <v>0.3</v>
      </c>
      <c r="AE15" s="102">
        <f t="shared" si="9"/>
        <v>0.3</v>
      </c>
      <c r="AF15" s="102">
        <f t="shared" si="9"/>
        <v>0.3</v>
      </c>
      <c r="AG15" s="102">
        <f t="shared" si="9"/>
        <v>0.3</v>
      </c>
      <c r="AH15" s="102">
        <f t="shared" si="9"/>
        <v>0.3</v>
      </c>
      <c r="AI15" s="102">
        <f t="shared" si="9"/>
        <v>0.3</v>
      </c>
      <c r="AJ15" s="102">
        <f t="shared" si="9"/>
        <v>0.3</v>
      </c>
      <c r="AK15" s="102">
        <f t="shared" si="9"/>
        <v>0.3</v>
      </c>
    </row>
    <row r="16" spans="1:37">
      <c r="A16" s="16" t="s">
        <v>29</v>
      </c>
      <c r="B16" s="17" t="s">
        <v>32</v>
      </c>
      <c r="C16" s="102">
        <v>1</v>
      </c>
      <c r="D16" s="102">
        <f t="shared" si="0"/>
        <v>1</v>
      </c>
      <c r="E16" s="102">
        <f t="shared" si="9"/>
        <v>1</v>
      </c>
      <c r="F16" s="102">
        <f t="shared" si="9"/>
        <v>1</v>
      </c>
      <c r="G16" s="102">
        <f t="shared" si="9"/>
        <v>1</v>
      </c>
      <c r="H16" s="102">
        <f t="shared" si="9"/>
        <v>1</v>
      </c>
      <c r="I16" s="102">
        <f t="shared" si="9"/>
        <v>1</v>
      </c>
      <c r="J16" s="102">
        <f t="shared" si="9"/>
        <v>1</v>
      </c>
      <c r="K16" s="102">
        <f t="shared" si="9"/>
        <v>1</v>
      </c>
      <c r="L16" s="102">
        <f t="shared" si="9"/>
        <v>1</v>
      </c>
      <c r="M16" s="102">
        <f t="shared" si="9"/>
        <v>1</v>
      </c>
      <c r="N16" s="102">
        <f t="shared" si="9"/>
        <v>1</v>
      </c>
      <c r="O16" s="102">
        <f t="shared" si="9"/>
        <v>1</v>
      </c>
      <c r="P16" s="102">
        <f t="shared" si="9"/>
        <v>1</v>
      </c>
      <c r="Q16" s="102">
        <f t="shared" si="9"/>
        <v>1</v>
      </c>
      <c r="R16" s="102">
        <f t="shared" si="9"/>
        <v>1</v>
      </c>
      <c r="S16" s="102">
        <f t="shared" si="9"/>
        <v>1</v>
      </c>
      <c r="T16" s="102">
        <f t="shared" si="9"/>
        <v>1</v>
      </c>
      <c r="U16" s="102">
        <f t="shared" si="9"/>
        <v>1</v>
      </c>
      <c r="V16" s="102">
        <f t="shared" si="9"/>
        <v>1</v>
      </c>
      <c r="W16" s="102">
        <f t="shared" si="9"/>
        <v>1</v>
      </c>
      <c r="X16" s="102">
        <f t="shared" si="9"/>
        <v>1</v>
      </c>
      <c r="Y16" s="102">
        <f t="shared" si="9"/>
        <v>1</v>
      </c>
      <c r="Z16" s="102">
        <f t="shared" si="9"/>
        <v>1</v>
      </c>
      <c r="AA16" s="102">
        <f t="shared" si="9"/>
        <v>1</v>
      </c>
      <c r="AB16" s="102">
        <f t="shared" si="9"/>
        <v>1</v>
      </c>
      <c r="AC16" s="102">
        <f t="shared" si="9"/>
        <v>1</v>
      </c>
      <c r="AD16" s="102">
        <f t="shared" si="9"/>
        <v>1</v>
      </c>
      <c r="AE16" s="102">
        <f t="shared" si="9"/>
        <v>1</v>
      </c>
      <c r="AF16" s="102">
        <f t="shared" si="9"/>
        <v>1</v>
      </c>
      <c r="AG16" s="102">
        <f t="shared" si="9"/>
        <v>1</v>
      </c>
      <c r="AH16" s="102">
        <f t="shared" si="9"/>
        <v>1</v>
      </c>
      <c r="AI16" s="102">
        <f t="shared" si="9"/>
        <v>1</v>
      </c>
      <c r="AJ16" s="102">
        <f t="shared" si="9"/>
        <v>1</v>
      </c>
      <c r="AK16" s="102">
        <f t="shared" si="9"/>
        <v>1</v>
      </c>
    </row>
    <row r="17" spans="1:37" ht="13.5" customHeight="1">
      <c r="A17" s="16" t="s">
        <v>28</v>
      </c>
      <c r="B17" s="17" t="s">
        <v>111</v>
      </c>
      <c r="C17" s="105">
        <v>0</v>
      </c>
      <c r="D17" s="105">
        <f t="shared" si="0"/>
        <v>0</v>
      </c>
      <c r="E17" s="105">
        <f t="shared" si="9"/>
        <v>0</v>
      </c>
      <c r="F17" s="105">
        <f t="shared" si="9"/>
        <v>0</v>
      </c>
      <c r="G17" s="105">
        <f t="shared" si="9"/>
        <v>0</v>
      </c>
      <c r="H17" s="105">
        <v>1</v>
      </c>
      <c r="I17" s="105">
        <f t="shared" si="9"/>
        <v>1</v>
      </c>
      <c r="J17" s="105">
        <f t="shared" si="9"/>
        <v>1</v>
      </c>
      <c r="K17" s="105">
        <f t="shared" si="9"/>
        <v>1</v>
      </c>
      <c r="L17" s="105">
        <f t="shared" si="9"/>
        <v>1</v>
      </c>
      <c r="M17" s="105">
        <f t="shared" si="9"/>
        <v>1</v>
      </c>
      <c r="N17" s="105">
        <f t="shared" si="9"/>
        <v>1</v>
      </c>
      <c r="O17" s="105">
        <f t="shared" si="9"/>
        <v>1</v>
      </c>
      <c r="P17" s="105">
        <f t="shared" si="9"/>
        <v>1</v>
      </c>
      <c r="Q17" s="105">
        <f t="shared" si="9"/>
        <v>1</v>
      </c>
      <c r="R17" s="105">
        <f t="shared" si="9"/>
        <v>1</v>
      </c>
      <c r="S17" s="105">
        <f t="shared" si="9"/>
        <v>1</v>
      </c>
      <c r="T17" s="105">
        <f t="shared" si="9"/>
        <v>1</v>
      </c>
      <c r="U17" s="105">
        <f t="shared" si="9"/>
        <v>1</v>
      </c>
      <c r="V17" s="105">
        <f t="shared" si="9"/>
        <v>1</v>
      </c>
      <c r="W17" s="105">
        <f t="shared" si="9"/>
        <v>1</v>
      </c>
      <c r="X17" s="105">
        <f t="shared" si="9"/>
        <v>1</v>
      </c>
      <c r="Y17" s="105">
        <f t="shared" si="9"/>
        <v>1</v>
      </c>
      <c r="Z17" s="105">
        <f t="shared" si="9"/>
        <v>1</v>
      </c>
      <c r="AA17" s="105">
        <f t="shared" si="9"/>
        <v>1</v>
      </c>
      <c r="AB17" s="105">
        <f t="shared" si="9"/>
        <v>1</v>
      </c>
      <c r="AC17" s="105">
        <f t="shared" si="9"/>
        <v>1</v>
      </c>
      <c r="AD17" s="105">
        <f t="shared" si="9"/>
        <v>1</v>
      </c>
      <c r="AE17" s="105">
        <f t="shared" si="9"/>
        <v>1</v>
      </c>
      <c r="AF17" s="105">
        <f t="shared" si="9"/>
        <v>1</v>
      </c>
      <c r="AG17" s="105">
        <f t="shared" si="9"/>
        <v>1</v>
      </c>
      <c r="AH17" s="105">
        <f t="shared" si="9"/>
        <v>1</v>
      </c>
      <c r="AI17" s="105">
        <f t="shared" si="9"/>
        <v>1</v>
      </c>
      <c r="AJ17" s="105">
        <f t="shared" si="9"/>
        <v>1</v>
      </c>
      <c r="AK17" s="105">
        <f t="shared" si="9"/>
        <v>1</v>
      </c>
    </row>
    <row r="18" spans="1:37" ht="25.25" customHeight="1">
      <c r="A18" s="76" t="s">
        <v>220</v>
      </c>
      <c r="B18" s="33" t="s">
        <v>221</v>
      </c>
      <c r="C18" s="102">
        <v>1</v>
      </c>
      <c r="D18" s="102">
        <f t="shared" si="0"/>
        <v>1</v>
      </c>
      <c r="E18" s="102">
        <f t="shared" si="9"/>
        <v>1</v>
      </c>
      <c r="F18" s="102">
        <f t="shared" si="9"/>
        <v>1</v>
      </c>
      <c r="G18" s="102">
        <f t="shared" si="9"/>
        <v>1</v>
      </c>
      <c r="H18" s="102">
        <f t="shared" si="9"/>
        <v>1</v>
      </c>
      <c r="I18" s="102">
        <f t="shared" si="9"/>
        <v>1</v>
      </c>
      <c r="J18" s="102">
        <f t="shared" si="9"/>
        <v>1</v>
      </c>
      <c r="K18" s="102">
        <f t="shared" si="9"/>
        <v>1</v>
      </c>
      <c r="L18" s="102">
        <f t="shared" si="9"/>
        <v>1</v>
      </c>
      <c r="M18" s="102">
        <f t="shared" si="9"/>
        <v>1</v>
      </c>
      <c r="N18" s="102">
        <f t="shared" si="9"/>
        <v>1</v>
      </c>
      <c r="O18" s="102">
        <f t="shared" si="9"/>
        <v>1</v>
      </c>
      <c r="P18" s="102">
        <f t="shared" si="9"/>
        <v>1</v>
      </c>
      <c r="Q18" s="102">
        <f t="shared" si="9"/>
        <v>1</v>
      </c>
      <c r="R18" s="102">
        <f t="shared" si="9"/>
        <v>1</v>
      </c>
      <c r="S18" s="102">
        <f t="shared" si="9"/>
        <v>1</v>
      </c>
      <c r="T18" s="102">
        <f t="shared" si="9"/>
        <v>1</v>
      </c>
      <c r="U18" s="102">
        <f t="shared" si="9"/>
        <v>1</v>
      </c>
      <c r="V18" s="102">
        <f t="shared" si="9"/>
        <v>1</v>
      </c>
      <c r="W18" s="102">
        <f t="shared" si="9"/>
        <v>1</v>
      </c>
      <c r="X18" s="102">
        <f t="shared" si="9"/>
        <v>1</v>
      </c>
      <c r="Y18" s="102">
        <f t="shared" si="9"/>
        <v>1</v>
      </c>
      <c r="Z18" s="102">
        <f t="shared" si="9"/>
        <v>1</v>
      </c>
      <c r="AA18" s="102">
        <f t="shared" si="9"/>
        <v>1</v>
      </c>
      <c r="AB18" s="102">
        <f t="shared" si="9"/>
        <v>1</v>
      </c>
      <c r="AC18" s="102">
        <f t="shared" si="9"/>
        <v>1</v>
      </c>
      <c r="AD18" s="102">
        <f t="shared" si="9"/>
        <v>1</v>
      </c>
      <c r="AE18" s="102">
        <f t="shared" si="9"/>
        <v>1</v>
      </c>
      <c r="AF18" s="102">
        <f t="shared" si="9"/>
        <v>1</v>
      </c>
      <c r="AG18" s="102">
        <f t="shared" si="9"/>
        <v>1</v>
      </c>
      <c r="AH18" s="102">
        <f t="shared" si="9"/>
        <v>1</v>
      </c>
      <c r="AI18" s="102">
        <f t="shared" si="9"/>
        <v>1</v>
      </c>
      <c r="AJ18" s="102">
        <f t="shared" si="9"/>
        <v>1</v>
      </c>
      <c r="AK18" s="102">
        <f t="shared" si="9"/>
        <v>1</v>
      </c>
    </row>
    <row r="19" spans="1:37">
      <c r="P19" s="15"/>
    </row>
    <row r="30" spans="1:37">
      <c r="A30" s="17"/>
      <c r="B30" s="17"/>
    </row>
    <row r="31" spans="1:37">
      <c r="A31" s="51"/>
      <c r="B31" s="51"/>
    </row>
    <row r="32" spans="1:37">
      <c r="A32" s="17"/>
      <c r="B32" s="17"/>
    </row>
    <row r="33" spans="1:4">
      <c r="A33" s="17"/>
      <c r="B33" s="17"/>
    </row>
    <row r="34" spans="1:4">
      <c r="A34" s="39"/>
      <c r="B34" s="17"/>
    </row>
    <row r="35" spans="1:4">
      <c r="A35" s="44"/>
    </row>
    <row r="39" spans="1:4" ht="13">
      <c r="D39" s="103"/>
    </row>
    <row r="40" spans="1:4" ht="12.5">
      <c r="C40" s="104"/>
      <c r="D40" s="104"/>
    </row>
    <row r="41" spans="1:4" ht="12.5">
      <c r="C41" s="104"/>
      <c r="D41" s="104"/>
    </row>
    <row r="42" spans="1:4" ht="12.5">
      <c r="C42" s="104"/>
      <c r="D42" s="104"/>
    </row>
    <row r="43" spans="1:4" ht="12.5">
      <c r="C43" s="104"/>
      <c r="D43" s="104"/>
    </row>
    <row r="44" spans="1:4" ht="12.5">
      <c r="C44" s="104"/>
      <c r="D44" s="104"/>
    </row>
    <row r="45" spans="1:4" ht="12.5">
      <c r="C45" s="104"/>
      <c r="D45" s="104"/>
    </row>
    <row r="46" spans="1:4" ht="12.5">
      <c r="C46" s="104"/>
      <c r="D46" s="104"/>
    </row>
    <row r="47" spans="1:4" ht="12.5">
      <c r="C47" s="104"/>
      <c r="D47" s="104"/>
    </row>
    <row r="48" spans="1:4" ht="12.5">
      <c r="C48" s="104"/>
      <c r="D48" s="104"/>
    </row>
    <row r="49" spans="3:4" ht="12.5">
      <c r="C49" s="104"/>
      <c r="D49" s="104"/>
    </row>
    <row r="50" spans="3:4" ht="12.5">
      <c r="C50" s="104"/>
      <c r="D50" s="104"/>
    </row>
    <row r="51" spans="3:4" ht="12.5">
      <c r="C51" s="104"/>
      <c r="D51" s="104"/>
    </row>
    <row r="52" spans="3:4" ht="12.5">
      <c r="C52" s="104"/>
      <c r="D52" s="104"/>
    </row>
  </sheetData>
  <printOptions horizontalCentered="1" verticalCentered="1"/>
  <pageMargins left="0.59055118110236227" right="0.59055118110236227" top="0.94488188976377963" bottom="0.94488188976377963" header="0.51181102362204722" footer="0.43307086614173229"/>
  <pageSetup paperSize="9" orientation="landscape"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pageSetUpPr fitToPage="1"/>
  </sheetPr>
  <dimension ref="A1:AL36"/>
  <sheetViews>
    <sheetView workbookViewId="0">
      <selection activeCell="AL35" sqref="AL35"/>
    </sheetView>
  </sheetViews>
  <sheetFormatPr baseColWidth="10" defaultColWidth="11.453125" defaultRowHeight="11.5"/>
  <cols>
    <col min="1" max="1" width="5.1796875" style="3" customWidth="1"/>
    <col min="2" max="2" width="35" style="3" customWidth="1"/>
    <col min="3" max="3" width="17.453125" style="3" customWidth="1"/>
    <col min="4" max="4" width="7.1796875" style="3" bestFit="1" customWidth="1"/>
    <col min="5" max="13" width="7.1796875" style="3" customWidth="1"/>
    <col min="14" max="14" width="7.1796875" style="3" bestFit="1" customWidth="1"/>
    <col min="15" max="23" width="7.1796875" style="3" customWidth="1"/>
    <col min="24" max="24" width="7.1796875" style="3" bestFit="1" customWidth="1"/>
    <col min="25" max="33" width="7.1796875" style="3" customWidth="1"/>
    <col min="34" max="38" width="7.1796875" style="3" bestFit="1" customWidth="1"/>
    <col min="39" max="16384" width="11.453125" style="3"/>
  </cols>
  <sheetData>
    <row r="1" spans="1:38" ht="18.75" customHeight="1">
      <c r="A1" s="35" t="s">
        <v>237</v>
      </c>
      <c r="B1" s="35"/>
    </row>
    <row r="2" spans="1:38" ht="18.75" customHeight="1">
      <c r="A2" s="34" t="str">
        <f>CONCATENATE(Übersicht!B4,": ",Übersicht!C4)</f>
        <v>Tabelle 1: Anzahl Anlagen</v>
      </c>
      <c r="B2" s="18"/>
    </row>
    <row r="3" spans="1:38" ht="18.75" customHeight="1">
      <c r="A3" s="38"/>
      <c r="B3" s="18"/>
    </row>
    <row r="4" spans="1:38" ht="18.75" customHeight="1">
      <c r="A4" s="24" t="s">
        <v>0</v>
      </c>
      <c r="B4" s="24" t="s">
        <v>1</v>
      </c>
      <c r="C4" s="24" t="s">
        <v>129</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c r="AL4" s="24">
        <v>2024</v>
      </c>
    </row>
    <row r="5" spans="1:38" ht="14.15" customHeight="1">
      <c r="A5" s="16">
        <v>1</v>
      </c>
      <c r="B5" s="17" t="s">
        <v>2</v>
      </c>
      <c r="C5" s="17" t="s">
        <v>195</v>
      </c>
      <c r="D5" s="15">
        <v>45639</v>
      </c>
      <c r="E5" s="15">
        <v>48790</v>
      </c>
      <c r="F5" s="15">
        <v>50990</v>
      </c>
      <c r="G5" s="15">
        <v>52252</v>
      </c>
      <c r="H5" s="15">
        <v>52831</v>
      </c>
      <c r="I5" s="15">
        <v>52880</v>
      </c>
      <c r="J5" s="15">
        <v>51255</v>
      </c>
      <c r="K5" s="15">
        <v>49130</v>
      </c>
      <c r="L5" s="15">
        <v>46567</v>
      </c>
      <c r="M5" s="15">
        <v>44091</v>
      </c>
      <c r="N5" s="15">
        <v>41428</v>
      </c>
      <c r="O5" s="15">
        <v>40034</v>
      </c>
      <c r="P5" s="15">
        <v>39192</v>
      </c>
      <c r="Q5" s="15">
        <v>37588</v>
      </c>
      <c r="R5" s="15">
        <v>36023</v>
      </c>
      <c r="S5" s="15">
        <v>34834</v>
      </c>
      <c r="T5" s="15">
        <v>33676</v>
      </c>
      <c r="U5" s="15">
        <v>32734</v>
      </c>
      <c r="V5" s="15">
        <v>30294</v>
      </c>
      <c r="W5" s="15">
        <v>27896</v>
      </c>
      <c r="X5" s="15">
        <v>22865</v>
      </c>
      <c r="Y5" s="15">
        <v>19656</v>
      </c>
      <c r="Z5" s="15">
        <v>17223</v>
      </c>
      <c r="AA5" s="15">
        <v>15633</v>
      </c>
      <c r="AB5" s="15">
        <v>14585</v>
      </c>
      <c r="AC5" s="15">
        <v>13944</v>
      </c>
      <c r="AD5" s="15">
        <v>14011</v>
      </c>
      <c r="AE5" s="15">
        <v>14061</v>
      </c>
      <c r="AF5" s="15">
        <v>14101</v>
      </c>
      <c r="AG5" s="15">
        <v>13873</v>
      </c>
      <c r="AH5" s="15">
        <v>13781</v>
      </c>
      <c r="AI5" s="15">
        <v>12035</v>
      </c>
      <c r="AJ5" s="15">
        <v>10092</v>
      </c>
      <c r="AK5" s="15">
        <v>8253</v>
      </c>
      <c r="AL5" s="15">
        <v>6322</v>
      </c>
    </row>
    <row r="6" spans="1:38" ht="14.15" customHeight="1">
      <c r="A6" s="16">
        <v>2</v>
      </c>
      <c r="B6" s="17" t="s">
        <v>3</v>
      </c>
      <c r="C6" s="17" t="s">
        <v>195</v>
      </c>
      <c r="D6" s="15">
        <v>34694</v>
      </c>
      <c r="E6" s="15">
        <v>43118</v>
      </c>
      <c r="F6" s="15">
        <v>51093</v>
      </c>
      <c r="G6" s="15">
        <v>58071</v>
      </c>
      <c r="H6" s="15">
        <v>64434</v>
      </c>
      <c r="I6" s="15">
        <v>71102</v>
      </c>
      <c r="J6" s="15">
        <v>79235</v>
      </c>
      <c r="K6" s="15">
        <v>87321</v>
      </c>
      <c r="L6" s="15">
        <v>95396</v>
      </c>
      <c r="M6" s="15">
        <v>102078</v>
      </c>
      <c r="N6" s="15">
        <v>108247</v>
      </c>
      <c r="O6" s="15">
        <v>113415</v>
      </c>
      <c r="P6" s="15">
        <v>118336</v>
      </c>
      <c r="Q6" s="15">
        <v>122689</v>
      </c>
      <c r="R6" s="15">
        <v>127001</v>
      </c>
      <c r="S6" s="15">
        <v>131328</v>
      </c>
      <c r="T6" s="15">
        <v>135675</v>
      </c>
      <c r="U6" s="15">
        <v>138989</v>
      </c>
      <c r="V6" s="15">
        <v>142610</v>
      </c>
      <c r="W6" s="15">
        <v>144670</v>
      </c>
      <c r="X6" s="15">
        <v>140176</v>
      </c>
      <c r="Y6" s="15">
        <v>137494</v>
      </c>
      <c r="Z6" s="15">
        <v>135261</v>
      </c>
      <c r="AA6" s="15">
        <v>134025</v>
      </c>
      <c r="AB6" s="15">
        <v>131415</v>
      </c>
      <c r="AC6" s="15">
        <v>126628</v>
      </c>
      <c r="AD6" s="15">
        <v>120339</v>
      </c>
      <c r="AE6" s="15">
        <v>113988</v>
      </c>
      <c r="AF6" s="15">
        <v>107534</v>
      </c>
      <c r="AG6" s="15">
        <v>102158</v>
      </c>
      <c r="AH6" s="15">
        <v>97044</v>
      </c>
      <c r="AI6" s="15">
        <v>92577</v>
      </c>
      <c r="AJ6" s="15">
        <v>88389</v>
      </c>
      <c r="AK6" s="15">
        <v>84193</v>
      </c>
      <c r="AL6" s="15">
        <v>79679</v>
      </c>
    </row>
    <row r="7" spans="1:38" ht="14.15" customHeight="1">
      <c r="A7" s="16">
        <v>3</v>
      </c>
      <c r="B7" s="17" t="s">
        <v>4</v>
      </c>
      <c r="C7" s="17" t="s">
        <v>195</v>
      </c>
      <c r="D7" s="15">
        <v>76838</v>
      </c>
      <c r="E7" s="15">
        <v>85376</v>
      </c>
      <c r="F7" s="15">
        <v>93376</v>
      </c>
      <c r="G7" s="15">
        <v>99473</v>
      </c>
      <c r="H7" s="15">
        <v>107542</v>
      </c>
      <c r="I7" s="15">
        <v>115375</v>
      </c>
      <c r="J7" s="15">
        <v>122632</v>
      </c>
      <c r="K7" s="15">
        <v>131660</v>
      </c>
      <c r="L7" s="15">
        <v>141491</v>
      </c>
      <c r="M7" s="15">
        <v>148418</v>
      </c>
      <c r="N7" s="15">
        <v>151844</v>
      </c>
      <c r="O7" s="15">
        <v>159363</v>
      </c>
      <c r="P7" s="15">
        <v>166173</v>
      </c>
      <c r="Q7" s="15">
        <v>174510</v>
      </c>
      <c r="R7" s="15">
        <v>182198</v>
      </c>
      <c r="S7" s="15">
        <v>192220</v>
      </c>
      <c r="T7" s="15">
        <v>202656</v>
      </c>
      <c r="U7" s="15">
        <v>211192</v>
      </c>
      <c r="V7" s="15">
        <v>219299</v>
      </c>
      <c r="W7" s="15">
        <v>224234</v>
      </c>
      <c r="X7" s="15">
        <v>224443</v>
      </c>
      <c r="Y7" s="15">
        <v>225104</v>
      </c>
      <c r="Z7" s="15">
        <v>226303</v>
      </c>
      <c r="AA7" s="15">
        <v>229405</v>
      </c>
      <c r="AB7" s="15">
        <v>229162</v>
      </c>
      <c r="AC7" s="15">
        <v>228642</v>
      </c>
      <c r="AD7" s="15">
        <v>228354</v>
      </c>
      <c r="AE7" s="15">
        <v>226056</v>
      </c>
      <c r="AF7" s="15">
        <v>221846</v>
      </c>
      <c r="AG7" s="15">
        <v>215677</v>
      </c>
      <c r="AH7" s="15">
        <v>211438</v>
      </c>
      <c r="AI7" s="15">
        <v>203483</v>
      </c>
      <c r="AJ7" s="15">
        <v>196865</v>
      </c>
      <c r="AK7" s="15">
        <v>190076</v>
      </c>
      <c r="AL7" s="15">
        <v>183973</v>
      </c>
    </row>
    <row r="8" spans="1:38" ht="14.15" customHeight="1">
      <c r="A8" s="16" t="s">
        <v>27</v>
      </c>
      <c r="B8" s="17" t="s">
        <v>5</v>
      </c>
      <c r="C8" s="17" t="s">
        <v>195</v>
      </c>
      <c r="D8" s="15">
        <v>119734</v>
      </c>
      <c r="E8" s="15">
        <v>118911</v>
      </c>
      <c r="F8" s="15">
        <v>117763</v>
      </c>
      <c r="G8" s="15">
        <v>116790</v>
      </c>
      <c r="H8" s="15">
        <v>115124</v>
      </c>
      <c r="I8" s="15">
        <v>112684</v>
      </c>
      <c r="J8" s="15">
        <v>111015</v>
      </c>
      <c r="K8" s="15">
        <v>106309</v>
      </c>
      <c r="L8" s="15">
        <v>97305</v>
      </c>
      <c r="M8" s="15">
        <v>88577</v>
      </c>
      <c r="N8" s="15">
        <v>79643</v>
      </c>
      <c r="O8" s="15">
        <v>71226</v>
      </c>
      <c r="P8" s="15">
        <v>63074</v>
      </c>
      <c r="Q8" s="15">
        <v>57919</v>
      </c>
      <c r="R8" s="15">
        <v>53327</v>
      </c>
      <c r="S8" s="15">
        <v>48786</v>
      </c>
      <c r="T8" s="15">
        <v>42372</v>
      </c>
      <c r="U8" s="15">
        <v>35829</v>
      </c>
      <c r="V8" s="15">
        <v>28717</v>
      </c>
      <c r="W8" s="15">
        <v>22841</v>
      </c>
      <c r="X8" s="15">
        <v>17465</v>
      </c>
      <c r="Y8" s="15">
        <v>15568</v>
      </c>
      <c r="Z8" s="15">
        <v>13976</v>
      </c>
      <c r="AA8" s="15">
        <v>12289</v>
      </c>
      <c r="AB8" s="15">
        <v>10581</v>
      </c>
      <c r="AC8" s="15">
        <v>9094</v>
      </c>
      <c r="AD8" s="15">
        <v>7818</v>
      </c>
      <c r="AE8" s="15">
        <v>6339</v>
      </c>
      <c r="AF8" s="15">
        <v>6192</v>
      </c>
      <c r="AG8" s="15">
        <v>6102</v>
      </c>
      <c r="AH8" s="15">
        <v>5683</v>
      </c>
      <c r="AI8" s="15">
        <v>5657</v>
      </c>
      <c r="AJ8" s="15">
        <v>6075</v>
      </c>
      <c r="AK8" s="15">
        <v>6346</v>
      </c>
      <c r="AL8" s="15">
        <v>6532</v>
      </c>
    </row>
    <row r="9" spans="1:38" ht="14.15" customHeight="1">
      <c r="A9" s="16" t="s">
        <v>26</v>
      </c>
      <c r="B9" s="17" t="s">
        <v>112</v>
      </c>
      <c r="C9" s="17" t="s">
        <v>195</v>
      </c>
      <c r="D9" s="15">
        <v>0</v>
      </c>
      <c r="E9" s="15">
        <v>0</v>
      </c>
      <c r="F9" s="15">
        <v>0</v>
      </c>
      <c r="G9" s="15">
        <v>0</v>
      </c>
      <c r="H9" s="15">
        <v>0</v>
      </c>
      <c r="I9" s="15">
        <v>0</v>
      </c>
      <c r="J9" s="15">
        <v>0</v>
      </c>
      <c r="K9" s="15">
        <v>0</v>
      </c>
      <c r="L9" s="15">
        <v>120</v>
      </c>
      <c r="M9" s="15">
        <v>200</v>
      </c>
      <c r="N9" s="15">
        <v>368</v>
      </c>
      <c r="O9" s="15">
        <v>636</v>
      </c>
      <c r="P9" s="15">
        <v>1128</v>
      </c>
      <c r="Q9" s="15">
        <v>1558</v>
      </c>
      <c r="R9" s="15">
        <v>2120</v>
      </c>
      <c r="S9" s="15">
        <v>2829</v>
      </c>
      <c r="T9" s="15">
        <v>3943</v>
      </c>
      <c r="U9" s="15">
        <v>4856</v>
      </c>
      <c r="V9" s="15">
        <v>5805</v>
      </c>
      <c r="W9" s="15">
        <v>6605</v>
      </c>
      <c r="X9" s="15">
        <v>7361</v>
      </c>
      <c r="Y9" s="15">
        <v>8080</v>
      </c>
      <c r="Z9" s="15">
        <v>8799</v>
      </c>
      <c r="AA9" s="15">
        <v>9398</v>
      </c>
      <c r="AB9" s="15">
        <v>9943</v>
      </c>
      <c r="AC9" s="15">
        <v>10397</v>
      </c>
      <c r="AD9" s="15">
        <v>10732</v>
      </c>
      <c r="AE9" s="15">
        <v>10901</v>
      </c>
      <c r="AF9" s="15">
        <v>11143</v>
      </c>
      <c r="AG9" s="15">
        <v>10986</v>
      </c>
      <c r="AH9" s="15">
        <v>11037</v>
      </c>
      <c r="AI9" s="15">
        <v>10716</v>
      </c>
      <c r="AJ9" s="15">
        <v>10660</v>
      </c>
      <c r="AK9" s="15">
        <v>10606</v>
      </c>
      <c r="AL9" s="15">
        <v>10699</v>
      </c>
    </row>
    <row r="10" spans="1:38" ht="14.15" customHeight="1">
      <c r="A10" s="16">
        <v>5</v>
      </c>
      <c r="B10" s="17" t="s">
        <v>6</v>
      </c>
      <c r="C10" s="17" t="s">
        <v>195</v>
      </c>
      <c r="D10" s="15">
        <v>125363</v>
      </c>
      <c r="E10" s="15">
        <v>125007</v>
      </c>
      <c r="F10" s="15">
        <v>124612</v>
      </c>
      <c r="G10" s="15">
        <v>124236</v>
      </c>
      <c r="H10" s="15">
        <v>123828</v>
      </c>
      <c r="I10" s="15">
        <v>124222</v>
      </c>
      <c r="J10" s="15">
        <v>124296</v>
      </c>
      <c r="K10" s="15">
        <v>124372</v>
      </c>
      <c r="L10" s="15">
        <v>124150</v>
      </c>
      <c r="M10" s="15">
        <v>125161</v>
      </c>
      <c r="N10" s="15">
        <v>125439</v>
      </c>
      <c r="O10" s="15">
        <v>125439</v>
      </c>
      <c r="P10" s="15">
        <v>124992</v>
      </c>
      <c r="Q10" s="15">
        <v>123992</v>
      </c>
      <c r="R10" s="15">
        <v>122522</v>
      </c>
      <c r="S10" s="15">
        <v>120751</v>
      </c>
      <c r="T10" s="15">
        <v>118845</v>
      </c>
      <c r="U10" s="15">
        <v>116271</v>
      </c>
      <c r="V10" s="15">
        <v>115105</v>
      </c>
      <c r="W10" s="15">
        <v>113791</v>
      </c>
      <c r="X10" s="15">
        <v>113147</v>
      </c>
      <c r="Y10" s="15">
        <v>113067</v>
      </c>
      <c r="Z10" s="15">
        <v>113921</v>
      </c>
      <c r="AA10" s="15">
        <v>115116</v>
      </c>
      <c r="AB10" s="15">
        <v>116434</v>
      </c>
      <c r="AC10" s="15">
        <v>116852</v>
      </c>
      <c r="AD10" s="15">
        <v>117977</v>
      </c>
      <c r="AE10" s="15">
        <v>118606</v>
      </c>
      <c r="AF10" s="15">
        <v>119318</v>
      </c>
      <c r="AG10" s="15">
        <v>119749</v>
      </c>
      <c r="AH10" s="15">
        <v>120376</v>
      </c>
      <c r="AI10" s="15">
        <v>120938</v>
      </c>
      <c r="AJ10" s="15">
        <v>121394</v>
      </c>
      <c r="AK10" s="15">
        <v>122822</v>
      </c>
      <c r="AL10" s="15">
        <v>124261</v>
      </c>
    </row>
    <row r="11" spans="1:38" ht="14.15" customHeight="1">
      <c r="A11" s="16">
        <v>6</v>
      </c>
      <c r="B11" s="17" t="s">
        <v>7</v>
      </c>
      <c r="C11" s="17" t="s">
        <v>195</v>
      </c>
      <c r="D11" s="15">
        <v>135257</v>
      </c>
      <c r="E11" s="15">
        <v>133925</v>
      </c>
      <c r="F11" s="15">
        <v>131247</v>
      </c>
      <c r="G11" s="15">
        <v>127714</v>
      </c>
      <c r="H11" s="15">
        <v>124476</v>
      </c>
      <c r="I11" s="15">
        <v>120280</v>
      </c>
      <c r="J11" s="15">
        <v>116255</v>
      </c>
      <c r="K11" s="15">
        <v>109114</v>
      </c>
      <c r="L11" s="15">
        <v>101421</v>
      </c>
      <c r="M11" s="15">
        <v>94157</v>
      </c>
      <c r="N11" s="15">
        <v>88580</v>
      </c>
      <c r="O11" s="15">
        <v>85240</v>
      </c>
      <c r="P11" s="15">
        <v>81805</v>
      </c>
      <c r="Q11" s="15">
        <v>78365</v>
      </c>
      <c r="R11" s="15">
        <v>74471</v>
      </c>
      <c r="S11" s="15">
        <v>71531</v>
      </c>
      <c r="T11" s="15">
        <v>64551</v>
      </c>
      <c r="U11" s="15">
        <v>58161</v>
      </c>
      <c r="V11" s="15">
        <v>52332</v>
      </c>
      <c r="W11" s="15">
        <v>45005</v>
      </c>
      <c r="X11" s="15">
        <v>37346</v>
      </c>
      <c r="Y11" s="15">
        <v>34017</v>
      </c>
      <c r="Z11" s="15">
        <v>31466</v>
      </c>
      <c r="AA11" s="15">
        <v>29250</v>
      </c>
      <c r="AB11" s="15">
        <v>26919</v>
      </c>
      <c r="AC11" s="15">
        <v>25085</v>
      </c>
      <c r="AD11" s="15">
        <v>23439</v>
      </c>
      <c r="AE11" s="15">
        <v>22138</v>
      </c>
      <c r="AF11" s="15">
        <v>21077</v>
      </c>
      <c r="AG11" s="15">
        <v>20254</v>
      </c>
      <c r="AH11" s="15">
        <v>19450</v>
      </c>
      <c r="AI11" s="15">
        <v>18609</v>
      </c>
      <c r="AJ11" s="15">
        <v>18115</v>
      </c>
      <c r="AK11" s="15">
        <v>17437</v>
      </c>
      <c r="AL11" s="15">
        <v>17050</v>
      </c>
    </row>
    <row r="12" spans="1:38" ht="14.15" customHeight="1">
      <c r="A12" s="31">
        <v>7</v>
      </c>
      <c r="B12" s="33" t="s">
        <v>8</v>
      </c>
      <c r="C12" s="33" t="s">
        <v>195</v>
      </c>
      <c r="D12" s="32">
        <v>48591</v>
      </c>
      <c r="E12" s="32">
        <v>47594</v>
      </c>
      <c r="F12" s="32">
        <v>46405</v>
      </c>
      <c r="G12" s="32">
        <v>45227</v>
      </c>
      <c r="H12" s="32">
        <v>43965</v>
      </c>
      <c r="I12" s="32">
        <v>42454</v>
      </c>
      <c r="J12" s="32">
        <v>40919</v>
      </c>
      <c r="K12" s="32">
        <v>39346</v>
      </c>
      <c r="L12" s="32">
        <v>37701</v>
      </c>
      <c r="M12" s="32">
        <v>36068</v>
      </c>
      <c r="N12" s="32">
        <v>34391</v>
      </c>
      <c r="O12" s="32">
        <v>32777</v>
      </c>
      <c r="P12" s="32">
        <v>31053</v>
      </c>
      <c r="Q12" s="32">
        <v>29351</v>
      </c>
      <c r="R12" s="32">
        <v>27667</v>
      </c>
      <c r="S12" s="32">
        <v>25998</v>
      </c>
      <c r="T12" s="32">
        <v>23977</v>
      </c>
      <c r="U12" s="32">
        <v>21367</v>
      </c>
      <c r="V12" s="32">
        <v>19327</v>
      </c>
      <c r="W12" s="32">
        <v>17434</v>
      </c>
      <c r="X12" s="32">
        <v>14376</v>
      </c>
      <c r="Y12" s="32">
        <v>11703</v>
      </c>
      <c r="Z12" s="32">
        <v>9460</v>
      </c>
      <c r="AA12" s="32">
        <v>7351</v>
      </c>
      <c r="AB12" s="32">
        <v>5671</v>
      </c>
      <c r="AC12" s="32">
        <v>5337</v>
      </c>
      <c r="AD12" s="32">
        <v>5024</v>
      </c>
      <c r="AE12" s="32">
        <v>4740</v>
      </c>
      <c r="AF12" s="32">
        <v>4524</v>
      </c>
      <c r="AG12" s="32">
        <v>4296</v>
      </c>
      <c r="AH12" s="32">
        <v>4123</v>
      </c>
      <c r="AI12" s="32">
        <v>3898</v>
      </c>
      <c r="AJ12" s="32">
        <v>3790</v>
      </c>
      <c r="AK12" s="32">
        <v>3667</v>
      </c>
      <c r="AL12" s="32">
        <v>3533</v>
      </c>
    </row>
    <row r="13" spans="1:38" ht="14.15" customHeight="1">
      <c r="A13" s="16">
        <v>8</v>
      </c>
      <c r="B13" s="17" t="s">
        <v>30</v>
      </c>
      <c r="C13" s="17" t="s">
        <v>195</v>
      </c>
      <c r="D13" s="15">
        <v>45416</v>
      </c>
      <c r="E13" s="15">
        <v>46400</v>
      </c>
      <c r="F13" s="15">
        <v>46650</v>
      </c>
      <c r="G13" s="15">
        <v>46726</v>
      </c>
      <c r="H13" s="15">
        <v>46593</v>
      </c>
      <c r="I13" s="15">
        <v>45750</v>
      </c>
      <c r="J13" s="15">
        <v>45989</v>
      </c>
      <c r="K13" s="15">
        <v>45911</v>
      </c>
      <c r="L13" s="15">
        <v>45507</v>
      </c>
      <c r="M13" s="15">
        <v>44806</v>
      </c>
      <c r="N13" s="15">
        <v>44528</v>
      </c>
      <c r="O13" s="15">
        <v>44605</v>
      </c>
      <c r="P13" s="15">
        <v>44247</v>
      </c>
      <c r="Q13" s="15">
        <v>43354</v>
      </c>
      <c r="R13" s="15">
        <v>42593</v>
      </c>
      <c r="S13" s="15">
        <v>41718</v>
      </c>
      <c r="T13" s="15">
        <v>40965</v>
      </c>
      <c r="U13" s="15">
        <v>40065</v>
      </c>
      <c r="V13" s="15">
        <v>39444</v>
      </c>
      <c r="W13" s="15">
        <v>38595</v>
      </c>
      <c r="X13" s="15">
        <v>35992</v>
      </c>
      <c r="Y13" s="15">
        <v>32623</v>
      </c>
      <c r="Z13" s="15">
        <v>30363</v>
      </c>
      <c r="AA13" s="15">
        <v>28290</v>
      </c>
      <c r="AB13" s="15">
        <v>25591</v>
      </c>
      <c r="AC13" s="15">
        <v>24781</v>
      </c>
      <c r="AD13" s="15">
        <v>23870</v>
      </c>
      <c r="AE13" s="15">
        <v>23121</v>
      </c>
      <c r="AF13" s="15">
        <v>22542</v>
      </c>
      <c r="AG13" s="15">
        <v>22204</v>
      </c>
      <c r="AH13" s="15">
        <v>21308</v>
      </c>
      <c r="AI13" s="15">
        <v>20033</v>
      </c>
      <c r="AJ13" s="15">
        <v>19131</v>
      </c>
      <c r="AK13" s="15">
        <v>18700</v>
      </c>
      <c r="AL13" s="15">
        <v>18033</v>
      </c>
    </row>
    <row r="14" spans="1:38" ht="14.15" customHeight="1">
      <c r="A14" s="16">
        <v>9</v>
      </c>
      <c r="B14" s="17" t="s">
        <v>31</v>
      </c>
      <c r="C14" s="17" t="s">
        <v>195</v>
      </c>
      <c r="D14" s="15">
        <v>756</v>
      </c>
      <c r="E14" s="15">
        <v>820</v>
      </c>
      <c r="F14" s="15">
        <v>925</v>
      </c>
      <c r="G14" s="15">
        <v>1070</v>
      </c>
      <c r="H14" s="15">
        <v>1246</v>
      </c>
      <c r="I14" s="15">
        <v>1450</v>
      </c>
      <c r="J14" s="15">
        <v>1630</v>
      </c>
      <c r="K14" s="15">
        <v>1778</v>
      </c>
      <c r="L14" s="15">
        <v>1906</v>
      </c>
      <c r="M14" s="15">
        <v>2027</v>
      </c>
      <c r="N14" s="15">
        <v>2185</v>
      </c>
      <c r="O14" s="15">
        <v>2433</v>
      </c>
      <c r="P14" s="15">
        <v>2605</v>
      </c>
      <c r="Q14" s="15">
        <v>2731</v>
      </c>
      <c r="R14" s="15">
        <v>2868</v>
      </c>
      <c r="S14" s="15">
        <v>2988</v>
      </c>
      <c r="T14" s="15">
        <v>3083</v>
      </c>
      <c r="U14" s="15">
        <v>3159</v>
      </c>
      <c r="V14" s="15">
        <v>3266</v>
      </c>
      <c r="W14" s="15">
        <v>3317</v>
      </c>
      <c r="X14" s="15">
        <v>3362</v>
      </c>
      <c r="Y14" s="15">
        <v>3371</v>
      </c>
      <c r="Z14" s="15">
        <v>3365</v>
      </c>
      <c r="AA14" s="15">
        <v>3297</v>
      </c>
      <c r="AB14" s="15">
        <v>3205</v>
      </c>
      <c r="AC14" s="15">
        <v>3064</v>
      </c>
      <c r="AD14" s="15">
        <v>2924</v>
      </c>
      <c r="AE14" s="15">
        <v>2849</v>
      </c>
      <c r="AF14" s="15">
        <v>2795</v>
      </c>
      <c r="AG14" s="15">
        <v>2714</v>
      </c>
      <c r="AH14" s="15">
        <v>2567</v>
      </c>
      <c r="AI14" s="15">
        <v>2348</v>
      </c>
      <c r="AJ14" s="15">
        <v>2190</v>
      </c>
      <c r="AK14" s="15">
        <v>2093</v>
      </c>
      <c r="AL14" s="15">
        <v>1964</v>
      </c>
    </row>
    <row r="15" spans="1:38" ht="14.15" customHeight="1">
      <c r="A15" s="16">
        <v>10</v>
      </c>
      <c r="B15" s="17" t="s">
        <v>9</v>
      </c>
      <c r="C15" s="17" t="s">
        <v>195</v>
      </c>
      <c r="D15" s="15">
        <v>56896</v>
      </c>
      <c r="E15" s="15">
        <v>56844</v>
      </c>
      <c r="F15" s="15">
        <v>56063</v>
      </c>
      <c r="G15" s="15">
        <v>54711</v>
      </c>
      <c r="H15" s="15">
        <v>52835</v>
      </c>
      <c r="I15" s="15">
        <v>50312</v>
      </c>
      <c r="J15" s="15">
        <v>47196</v>
      </c>
      <c r="K15" s="15">
        <v>43757</v>
      </c>
      <c r="L15" s="15">
        <v>39701</v>
      </c>
      <c r="M15" s="15">
        <v>34985</v>
      </c>
      <c r="N15" s="15">
        <v>29761</v>
      </c>
      <c r="O15" s="15">
        <v>24080</v>
      </c>
      <c r="P15" s="15">
        <v>20120</v>
      </c>
      <c r="Q15" s="15">
        <v>17215</v>
      </c>
      <c r="R15" s="15">
        <v>14932</v>
      </c>
      <c r="S15" s="15">
        <v>13351</v>
      </c>
      <c r="T15" s="15">
        <v>12035</v>
      </c>
      <c r="U15" s="15">
        <v>10922</v>
      </c>
      <c r="V15" s="15">
        <v>9851</v>
      </c>
      <c r="W15" s="15">
        <v>8487</v>
      </c>
      <c r="X15" s="15">
        <v>7290</v>
      </c>
      <c r="Y15" s="15">
        <v>6327</v>
      </c>
      <c r="Z15" s="15">
        <v>5586</v>
      </c>
      <c r="AA15" s="15">
        <v>4909</v>
      </c>
      <c r="AB15" s="15">
        <v>4249</v>
      </c>
      <c r="AC15" s="15">
        <v>3729</v>
      </c>
      <c r="AD15" s="15">
        <v>3295</v>
      </c>
      <c r="AE15" s="15">
        <v>2677</v>
      </c>
      <c r="AF15" s="15">
        <v>2169</v>
      </c>
      <c r="AG15" s="15">
        <v>1814</v>
      </c>
      <c r="AH15" s="15">
        <v>1460</v>
      </c>
      <c r="AI15" s="15">
        <v>1137</v>
      </c>
      <c r="AJ15" s="15">
        <v>930</v>
      </c>
      <c r="AK15" s="15">
        <v>731</v>
      </c>
      <c r="AL15" s="15">
        <v>570</v>
      </c>
    </row>
    <row r="16" spans="1:38">
      <c r="A16" s="16" t="s">
        <v>29</v>
      </c>
      <c r="B16" s="17" t="s">
        <v>32</v>
      </c>
      <c r="C16" s="17" t="s">
        <v>195</v>
      </c>
      <c r="D16" s="15">
        <v>1014</v>
      </c>
      <c r="E16" s="15">
        <v>1254</v>
      </c>
      <c r="F16" s="15">
        <v>1443</v>
      </c>
      <c r="G16" s="15">
        <v>1568</v>
      </c>
      <c r="H16" s="15">
        <v>1710</v>
      </c>
      <c r="I16" s="15">
        <v>1793</v>
      </c>
      <c r="J16" s="15">
        <v>1959</v>
      </c>
      <c r="K16" s="15">
        <v>2142</v>
      </c>
      <c r="L16" s="15">
        <v>2265</v>
      </c>
      <c r="M16" s="15">
        <v>2389</v>
      </c>
      <c r="N16" s="15">
        <v>2456</v>
      </c>
      <c r="O16" s="15">
        <v>2609</v>
      </c>
      <c r="P16" s="15">
        <v>2785</v>
      </c>
      <c r="Q16" s="15">
        <v>2921</v>
      </c>
      <c r="R16" s="15">
        <v>2943</v>
      </c>
      <c r="S16" s="15">
        <v>3068</v>
      </c>
      <c r="T16" s="15">
        <v>3232</v>
      </c>
      <c r="U16" s="15">
        <v>3342</v>
      </c>
      <c r="V16" s="15">
        <v>3547</v>
      </c>
      <c r="W16" s="15">
        <v>3705</v>
      </c>
      <c r="X16" s="15">
        <v>3947</v>
      </c>
      <c r="Y16" s="15">
        <v>3808</v>
      </c>
      <c r="Z16" s="15">
        <v>3729</v>
      </c>
      <c r="AA16" s="15">
        <v>3742</v>
      </c>
      <c r="AB16" s="15">
        <v>3685</v>
      </c>
      <c r="AC16" s="15">
        <v>3596</v>
      </c>
      <c r="AD16" s="15">
        <v>3447</v>
      </c>
      <c r="AE16" s="15">
        <v>3303</v>
      </c>
      <c r="AF16" s="15">
        <v>3186</v>
      </c>
      <c r="AG16" s="15">
        <v>3018</v>
      </c>
      <c r="AH16" s="15">
        <v>2814</v>
      </c>
      <c r="AI16" s="15">
        <v>2523</v>
      </c>
      <c r="AJ16" s="15">
        <v>2330</v>
      </c>
      <c r="AK16" s="15">
        <v>2238</v>
      </c>
      <c r="AL16" s="15">
        <v>2074</v>
      </c>
    </row>
    <row r="17" spans="1:38" ht="13.5" customHeight="1">
      <c r="A17" s="16" t="s">
        <v>28</v>
      </c>
      <c r="B17" s="17" t="s">
        <v>111</v>
      </c>
      <c r="C17" s="17" t="s">
        <v>195</v>
      </c>
      <c r="D17" s="15">
        <v>0</v>
      </c>
      <c r="E17" s="15">
        <v>0</v>
      </c>
      <c r="F17" s="15">
        <v>0</v>
      </c>
      <c r="G17" s="15">
        <v>0</v>
      </c>
      <c r="H17" s="15">
        <v>0</v>
      </c>
      <c r="I17" s="15">
        <v>0</v>
      </c>
      <c r="J17" s="15">
        <v>0</v>
      </c>
      <c r="K17" s="15">
        <v>0</v>
      </c>
      <c r="L17" s="15">
        <v>52</v>
      </c>
      <c r="M17" s="15">
        <v>135</v>
      </c>
      <c r="N17" s="15">
        <v>330</v>
      </c>
      <c r="O17" s="15">
        <v>765</v>
      </c>
      <c r="P17" s="15">
        <v>1302</v>
      </c>
      <c r="Q17" s="15">
        <v>1917</v>
      </c>
      <c r="R17" s="15">
        <v>2727</v>
      </c>
      <c r="S17" s="15">
        <v>4297</v>
      </c>
      <c r="T17" s="15">
        <v>6519</v>
      </c>
      <c r="U17" s="15">
        <v>7545</v>
      </c>
      <c r="V17" s="15">
        <v>8742</v>
      </c>
      <c r="W17" s="15">
        <v>9795</v>
      </c>
      <c r="X17" s="15">
        <v>10807</v>
      </c>
      <c r="Y17" s="15">
        <v>11366</v>
      </c>
      <c r="Z17" s="15">
        <v>12182</v>
      </c>
      <c r="AA17" s="15">
        <v>13024</v>
      </c>
      <c r="AB17" s="15">
        <v>13775</v>
      </c>
      <c r="AC17" s="15">
        <v>14305</v>
      </c>
      <c r="AD17" s="15">
        <v>14806</v>
      </c>
      <c r="AE17" s="15">
        <v>15323</v>
      </c>
      <c r="AF17" s="15">
        <v>15951</v>
      </c>
      <c r="AG17" s="15">
        <v>16509</v>
      </c>
      <c r="AH17" s="15">
        <v>16529</v>
      </c>
      <c r="AI17" s="15">
        <v>16567</v>
      </c>
      <c r="AJ17" s="15">
        <v>18289</v>
      </c>
      <c r="AK17" s="15">
        <v>18643</v>
      </c>
      <c r="AL17" s="15">
        <v>18869</v>
      </c>
    </row>
    <row r="18" spans="1:38" ht="25.25" customHeight="1">
      <c r="A18" s="31" t="s">
        <v>35</v>
      </c>
      <c r="B18" s="33" t="s">
        <v>33</v>
      </c>
      <c r="C18" s="33" t="s">
        <v>195</v>
      </c>
      <c r="D18" s="32">
        <v>468</v>
      </c>
      <c r="E18" s="32">
        <v>534</v>
      </c>
      <c r="F18" s="32">
        <v>598</v>
      </c>
      <c r="G18" s="32">
        <v>665</v>
      </c>
      <c r="H18" s="32">
        <v>743</v>
      </c>
      <c r="I18" s="32">
        <v>841</v>
      </c>
      <c r="J18" s="32">
        <v>923</v>
      </c>
      <c r="K18" s="32">
        <v>1008</v>
      </c>
      <c r="L18" s="32">
        <v>1139</v>
      </c>
      <c r="M18" s="32">
        <v>1245</v>
      </c>
      <c r="N18" s="32">
        <v>1396</v>
      </c>
      <c r="O18" s="32">
        <v>1650</v>
      </c>
      <c r="P18" s="32">
        <v>1826</v>
      </c>
      <c r="Q18" s="32">
        <v>1953</v>
      </c>
      <c r="R18" s="32">
        <v>2114</v>
      </c>
      <c r="S18" s="32">
        <v>2313</v>
      </c>
      <c r="T18" s="32">
        <v>2577</v>
      </c>
      <c r="U18" s="32">
        <v>2778</v>
      </c>
      <c r="V18" s="32">
        <v>2952</v>
      </c>
      <c r="W18" s="32">
        <v>3073</v>
      </c>
      <c r="X18" s="32">
        <v>3232</v>
      </c>
      <c r="Y18" s="32">
        <v>3373</v>
      </c>
      <c r="Z18" s="32">
        <v>3593</v>
      </c>
      <c r="AA18" s="32">
        <v>3762</v>
      </c>
      <c r="AB18" s="32">
        <v>3933</v>
      </c>
      <c r="AC18" s="32">
        <v>4125</v>
      </c>
      <c r="AD18" s="32">
        <v>4276</v>
      </c>
      <c r="AE18" s="32">
        <v>4416</v>
      </c>
      <c r="AF18" s="32">
        <v>4536</v>
      </c>
      <c r="AG18" s="32">
        <v>4598</v>
      </c>
      <c r="AH18" s="32">
        <v>4680</v>
      </c>
      <c r="AI18" s="32">
        <v>4810</v>
      </c>
      <c r="AJ18" s="32">
        <v>4887</v>
      </c>
      <c r="AK18" s="32">
        <v>4976</v>
      </c>
      <c r="AL18" s="32">
        <v>5039</v>
      </c>
    </row>
    <row r="19" spans="1:38" ht="13.5" customHeight="1">
      <c r="A19" s="16" t="s">
        <v>36</v>
      </c>
      <c r="B19" s="17" t="s">
        <v>113</v>
      </c>
      <c r="C19" s="17" t="s">
        <v>195</v>
      </c>
      <c r="D19" s="15">
        <v>0</v>
      </c>
      <c r="E19" s="15">
        <v>0</v>
      </c>
      <c r="F19" s="15">
        <v>0</v>
      </c>
      <c r="G19" s="15">
        <v>0</v>
      </c>
      <c r="H19" s="15">
        <v>0</v>
      </c>
      <c r="I19" s="15">
        <v>0</v>
      </c>
      <c r="J19" s="15">
        <v>0</v>
      </c>
      <c r="K19" s="15">
        <v>0</v>
      </c>
      <c r="L19" s="15">
        <v>0</v>
      </c>
      <c r="M19" s="15">
        <v>0</v>
      </c>
      <c r="N19" s="15">
        <v>6</v>
      </c>
      <c r="O19" s="15">
        <v>20</v>
      </c>
      <c r="P19" s="15">
        <v>29</v>
      </c>
      <c r="Q19" s="15">
        <v>37</v>
      </c>
      <c r="R19" s="15">
        <v>66</v>
      </c>
      <c r="S19" s="15">
        <v>147</v>
      </c>
      <c r="T19" s="15">
        <v>254</v>
      </c>
      <c r="U19" s="15">
        <v>376</v>
      </c>
      <c r="V19" s="15">
        <v>463</v>
      </c>
      <c r="W19" s="15">
        <v>565</v>
      </c>
      <c r="X19" s="15">
        <v>668</v>
      </c>
      <c r="Y19" s="15">
        <v>785</v>
      </c>
      <c r="Z19" s="15">
        <v>893</v>
      </c>
      <c r="AA19" s="15">
        <v>999</v>
      </c>
      <c r="AB19" s="15">
        <v>1180</v>
      </c>
      <c r="AC19" s="15">
        <v>1382</v>
      </c>
      <c r="AD19" s="15">
        <v>1542</v>
      </c>
      <c r="AE19" s="15">
        <v>1758</v>
      </c>
      <c r="AF19" s="15">
        <v>1937</v>
      </c>
      <c r="AG19" s="15">
        <v>2068</v>
      </c>
      <c r="AH19" s="15">
        <v>2236</v>
      </c>
      <c r="AI19" s="15">
        <v>2482</v>
      </c>
      <c r="AJ19" s="15">
        <v>2748</v>
      </c>
      <c r="AK19" s="15">
        <v>2995</v>
      </c>
      <c r="AL19" s="15">
        <v>3134</v>
      </c>
    </row>
    <row r="20" spans="1:38" ht="25.25" customHeight="1">
      <c r="A20" s="16">
        <v>13</v>
      </c>
      <c r="B20" s="17" t="s">
        <v>34</v>
      </c>
      <c r="C20" s="17" t="s">
        <v>195</v>
      </c>
      <c r="D20" s="15">
        <v>1291</v>
      </c>
      <c r="E20" s="15">
        <v>1418</v>
      </c>
      <c r="F20" s="15">
        <v>1495</v>
      </c>
      <c r="G20" s="15">
        <v>1569</v>
      </c>
      <c r="H20" s="15">
        <v>1629</v>
      </c>
      <c r="I20" s="15">
        <v>1696</v>
      </c>
      <c r="J20" s="15">
        <v>1762</v>
      </c>
      <c r="K20" s="15">
        <v>1789</v>
      </c>
      <c r="L20" s="15">
        <v>1808</v>
      </c>
      <c r="M20" s="15">
        <v>1830</v>
      </c>
      <c r="N20" s="15">
        <v>1838</v>
      </c>
      <c r="O20" s="15">
        <v>1868</v>
      </c>
      <c r="P20" s="15">
        <v>1882</v>
      </c>
      <c r="Q20" s="15">
        <v>1901</v>
      </c>
      <c r="R20" s="15">
        <v>1896</v>
      </c>
      <c r="S20" s="15">
        <v>1923</v>
      </c>
      <c r="T20" s="15">
        <v>1957</v>
      </c>
      <c r="U20" s="15">
        <v>1989</v>
      </c>
      <c r="V20" s="15">
        <v>2009</v>
      </c>
      <c r="W20" s="15">
        <v>2028</v>
      </c>
      <c r="X20" s="15">
        <v>2042</v>
      </c>
      <c r="Y20" s="15">
        <v>2057</v>
      </c>
      <c r="Z20" s="15">
        <v>2075</v>
      </c>
      <c r="AA20" s="15">
        <v>2087</v>
      </c>
      <c r="AB20" s="15">
        <v>2122</v>
      </c>
      <c r="AC20" s="15">
        <v>2152</v>
      </c>
      <c r="AD20" s="15">
        <v>2166</v>
      </c>
      <c r="AE20" s="15">
        <v>2237</v>
      </c>
      <c r="AF20" s="15">
        <v>2251</v>
      </c>
      <c r="AG20" s="15">
        <v>2262</v>
      </c>
      <c r="AH20" s="15">
        <v>2272</v>
      </c>
      <c r="AI20" s="15">
        <v>2274</v>
      </c>
      <c r="AJ20" s="15">
        <v>2288</v>
      </c>
      <c r="AK20" s="15">
        <v>2304</v>
      </c>
      <c r="AL20" s="15">
        <v>2314</v>
      </c>
    </row>
    <row r="21" spans="1:38" ht="25.25" customHeight="1">
      <c r="A21" s="16" t="s">
        <v>37</v>
      </c>
      <c r="B21" s="17" t="s">
        <v>10</v>
      </c>
      <c r="C21" s="17" t="s">
        <v>195</v>
      </c>
      <c r="D21" s="15">
        <v>89</v>
      </c>
      <c r="E21" s="15">
        <v>104</v>
      </c>
      <c r="F21" s="15">
        <v>126</v>
      </c>
      <c r="G21" s="15">
        <v>140</v>
      </c>
      <c r="H21" s="15">
        <v>163</v>
      </c>
      <c r="I21" s="15">
        <v>186</v>
      </c>
      <c r="J21" s="15">
        <v>206</v>
      </c>
      <c r="K21" s="15">
        <v>226</v>
      </c>
      <c r="L21" s="15">
        <v>242</v>
      </c>
      <c r="M21" s="15">
        <v>262</v>
      </c>
      <c r="N21" s="15">
        <v>274</v>
      </c>
      <c r="O21" s="15">
        <v>284</v>
      </c>
      <c r="P21" s="15">
        <v>301</v>
      </c>
      <c r="Q21" s="15">
        <v>313</v>
      </c>
      <c r="R21" s="15">
        <v>331</v>
      </c>
      <c r="S21" s="15">
        <v>350</v>
      </c>
      <c r="T21" s="15">
        <v>382</v>
      </c>
      <c r="U21" s="15">
        <v>416</v>
      </c>
      <c r="V21" s="15">
        <v>449</v>
      </c>
      <c r="W21" s="15">
        <v>479</v>
      </c>
      <c r="X21" s="15">
        <v>500</v>
      </c>
      <c r="Y21" s="15">
        <v>534</v>
      </c>
      <c r="Z21" s="15">
        <v>564</v>
      </c>
      <c r="AA21" s="15">
        <v>585</v>
      </c>
      <c r="AB21" s="15">
        <v>607</v>
      </c>
      <c r="AC21" s="15">
        <v>636</v>
      </c>
      <c r="AD21" s="15">
        <v>663</v>
      </c>
      <c r="AE21" s="15">
        <v>683</v>
      </c>
      <c r="AF21" s="15">
        <v>703</v>
      </c>
      <c r="AG21" s="15">
        <v>722</v>
      </c>
      <c r="AH21" s="15">
        <v>739</v>
      </c>
      <c r="AI21" s="15">
        <v>758</v>
      </c>
      <c r="AJ21" s="15">
        <v>786</v>
      </c>
      <c r="AK21" s="15">
        <v>805</v>
      </c>
      <c r="AL21" s="15">
        <v>813</v>
      </c>
    </row>
    <row r="22" spans="1:38" ht="13.5" customHeight="1">
      <c r="A22" s="16" t="s">
        <v>38</v>
      </c>
      <c r="B22" s="17" t="s">
        <v>114</v>
      </c>
      <c r="C22" s="17" t="s">
        <v>195</v>
      </c>
      <c r="D22" s="15">
        <v>0</v>
      </c>
      <c r="E22" s="15">
        <v>0</v>
      </c>
      <c r="F22" s="15">
        <v>0</v>
      </c>
      <c r="G22" s="15">
        <v>0</v>
      </c>
      <c r="H22" s="15">
        <v>0</v>
      </c>
      <c r="I22" s="15">
        <v>0</v>
      </c>
      <c r="J22" s="15">
        <v>0</v>
      </c>
      <c r="K22" s="15">
        <v>0</v>
      </c>
      <c r="L22" s="15">
        <v>0</v>
      </c>
      <c r="M22" s="15">
        <v>0</v>
      </c>
      <c r="N22" s="15">
        <v>0</v>
      </c>
      <c r="O22" s="15">
        <v>0</v>
      </c>
      <c r="P22" s="15">
        <v>0</v>
      </c>
      <c r="Q22" s="15">
        <v>2</v>
      </c>
      <c r="R22" s="15">
        <v>2</v>
      </c>
      <c r="S22" s="15">
        <v>7</v>
      </c>
      <c r="T22" s="15">
        <v>17</v>
      </c>
      <c r="U22" s="15">
        <v>28</v>
      </c>
      <c r="V22" s="15">
        <v>46</v>
      </c>
      <c r="W22" s="15">
        <v>61</v>
      </c>
      <c r="X22" s="15">
        <v>70</v>
      </c>
      <c r="Y22" s="15">
        <v>84</v>
      </c>
      <c r="Z22" s="15">
        <v>95</v>
      </c>
      <c r="AA22" s="15">
        <v>96</v>
      </c>
      <c r="AB22" s="15">
        <v>108</v>
      </c>
      <c r="AC22" s="15">
        <v>115</v>
      </c>
      <c r="AD22" s="15">
        <v>132</v>
      </c>
      <c r="AE22" s="15">
        <v>142</v>
      </c>
      <c r="AF22" s="15">
        <v>151</v>
      </c>
      <c r="AG22" s="15">
        <v>154</v>
      </c>
      <c r="AH22" s="15">
        <v>159</v>
      </c>
      <c r="AI22" s="15">
        <v>178</v>
      </c>
      <c r="AJ22" s="15">
        <v>184</v>
      </c>
      <c r="AK22" s="15">
        <v>197</v>
      </c>
      <c r="AL22" s="15">
        <v>205</v>
      </c>
    </row>
    <row r="23" spans="1:38" ht="25.25" customHeight="1">
      <c r="A23" s="16">
        <v>15</v>
      </c>
      <c r="B23" s="17" t="s">
        <v>11</v>
      </c>
      <c r="C23" s="17" t="s">
        <v>195</v>
      </c>
      <c r="D23" s="15">
        <v>199</v>
      </c>
      <c r="E23" s="15">
        <v>220</v>
      </c>
      <c r="F23" s="15">
        <v>243</v>
      </c>
      <c r="G23" s="15">
        <v>256</v>
      </c>
      <c r="H23" s="15">
        <v>265</v>
      </c>
      <c r="I23" s="15">
        <v>277</v>
      </c>
      <c r="J23" s="15">
        <v>280</v>
      </c>
      <c r="K23" s="15">
        <v>290</v>
      </c>
      <c r="L23" s="15">
        <v>287</v>
      </c>
      <c r="M23" s="15">
        <v>295</v>
      </c>
      <c r="N23" s="15">
        <v>300</v>
      </c>
      <c r="O23" s="15">
        <v>302</v>
      </c>
      <c r="P23" s="15">
        <v>303</v>
      </c>
      <c r="Q23" s="15">
        <v>304</v>
      </c>
      <c r="R23" s="15">
        <v>300</v>
      </c>
      <c r="S23" s="15">
        <v>300</v>
      </c>
      <c r="T23" s="15">
        <v>302</v>
      </c>
      <c r="U23" s="15">
        <v>305</v>
      </c>
      <c r="V23" s="15">
        <v>310</v>
      </c>
      <c r="W23" s="15">
        <v>311</v>
      </c>
      <c r="X23" s="15">
        <v>312</v>
      </c>
      <c r="Y23" s="15">
        <v>320</v>
      </c>
      <c r="Z23" s="15">
        <v>317</v>
      </c>
      <c r="AA23" s="15">
        <v>320</v>
      </c>
      <c r="AB23" s="15">
        <v>320</v>
      </c>
      <c r="AC23" s="15">
        <v>313</v>
      </c>
      <c r="AD23" s="15">
        <v>313</v>
      </c>
      <c r="AE23" s="15">
        <v>314</v>
      </c>
      <c r="AF23" s="15">
        <v>315</v>
      </c>
      <c r="AG23" s="15">
        <v>312</v>
      </c>
      <c r="AH23" s="15">
        <v>313</v>
      </c>
      <c r="AI23" s="15">
        <v>310</v>
      </c>
      <c r="AJ23" s="15">
        <v>305</v>
      </c>
      <c r="AK23" s="15">
        <v>307</v>
      </c>
      <c r="AL23" s="15">
        <v>306</v>
      </c>
    </row>
    <row r="24" spans="1:38" ht="25.25" customHeight="1">
      <c r="A24" s="16" t="s">
        <v>39</v>
      </c>
      <c r="B24" s="17" t="s">
        <v>12</v>
      </c>
      <c r="C24" s="17" t="s">
        <v>195</v>
      </c>
      <c r="D24" s="15">
        <v>54</v>
      </c>
      <c r="E24" s="15">
        <v>69</v>
      </c>
      <c r="F24" s="15">
        <v>80</v>
      </c>
      <c r="G24" s="15">
        <v>91</v>
      </c>
      <c r="H24" s="15">
        <v>112</v>
      </c>
      <c r="I24" s="15">
        <v>141</v>
      </c>
      <c r="J24" s="15">
        <v>170</v>
      </c>
      <c r="K24" s="15">
        <v>191</v>
      </c>
      <c r="L24" s="15">
        <v>208</v>
      </c>
      <c r="M24" s="15">
        <v>231</v>
      </c>
      <c r="N24" s="15">
        <v>250</v>
      </c>
      <c r="O24" s="15">
        <v>258</v>
      </c>
      <c r="P24" s="15">
        <v>279</v>
      </c>
      <c r="Q24" s="15">
        <v>294</v>
      </c>
      <c r="R24" s="15">
        <v>309</v>
      </c>
      <c r="S24" s="15">
        <v>323</v>
      </c>
      <c r="T24" s="15">
        <v>360</v>
      </c>
      <c r="U24" s="15">
        <v>394</v>
      </c>
      <c r="V24" s="15">
        <v>434</v>
      </c>
      <c r="W24" s="15">
        <v>471</v>
      </c>
      <c r="X24" s="15">
        <v>506</v>
      </c>
      <c r="Y24" s="15">
        <v>561</v>
      </c>
      <c r="Z24" s="15">
        <v>609</v>
      </c>
      <c r="AA24" s="15">
        <v>658</v>
      </c>
      <c r="AB24" s="15">
        <v>710</v>
      </c>
      <c r="AC24" s="15">
        <v>744</v>
      </c>
      <c r="AD24" s="15">
        <v>779</v>
      </c>
      <c r="AE24" s="15">
        <v>834</v>
      </c>
      <c r="AF24" s="15">
        <v>850</v>
      </c>
      <c r="AG24" s="15">
        <v>886</v>
      </c>
      <c r="AH24" s="15">
        <v>938</v>
      </c>
      <c r="AI24" s="15">
        <v>969</v>
      </c>
      <c r="AJ24" s="15">
        <v>994</v>
      </c>
      <c r="AK24" s="15">
        <v>1029</v>
      </c>
      <c r="AL24" s="15">
        <v>1074</v>
      </c>
    </row>
    <row r="25" spans="1:38" ht="13.5" customHeight="1">
      <c r="A25" s="16" t="s">
        <v>40</v>
      </c>
      <c r="B25" s="17" t="s">
        <v>115</v>
      </c>
      <c r="C25" s="17" t="s">
        <v>195</v>
      </c>
      <c r="D25" s="15">
        <v>0</v>
      </c>
      <c r="E25" s="15">
        <v>0</v>
      </c>
      <c r="F25" s="15">
        <v>0</v>
      </c>
      <c r="G25" s="15">
        <v>0</v>
      </c>
      <c r="H25" s="15">
        <v>0</v>
      </c>
      <c r="I25" s="15">
        <v>0</v>
      </c>
      <c r="J25" s="15">
        <v>0</v>
      </c>
      <c r="K25" s="15">
        <v>0</v>
      </c>
      <c r="L25" s="15">
        <v>0</v>
      </c>
      <c r="M25" s="15">
        <v>0</v>
      </c>
      <c r="N25" s="15">
        <v>0</v>
      </c>
      <c r="O25" s="15">
        <v>0</v>
      </c>
      <c r="P25" s="15">
        <v>0</v>
      </c>
      <c r="Q25" s="15">
        <v>0</v>
      </c>
      <c r="R25" s="15">
        <v>2</v>
      </c>
      <c r="S25" s="15">
        <v>2</v>
      </c>
      <c r="T25" s="15">
        <v>10</v>
      </c>
      <c r="U25" s="15">
        <v>17</v>
      </c>
      <c r="V25" s="15">
        <v>25</v>
      </c>
      <c r="W25" s="15">
        <v>28</v>
      </c>
      <c r="X25" s="15">
        <v>29</v>
      </c>
      <c r="Y25" s="15">
        <v>36</v>
      </c>
      <c r="Z25" s="15">
        <v>38</v>
      </c>
      <c r="AA25" s="15">
        <v>41</v>
      </c>
      <c r="AB25" s="15">
        <v>47</v>
      </c>
      <c r="AC25" s="15">
        <v>49</v>
      </c>
      <c r="AD25" s="15">
        <v>56</v>
      </c>
      <c r="AE25" s="15">
        <v>58</v>
      </c>
      <c r="AF25" s="15">
        <v>60</v>
      </c>
      <c r="AG25" s="15">
        <v>64</v>
      </c>
      <c r="AH25" s="15">
        <v>67</v>
      </c>
      <c r="AI25" s="15">
        <v>71</v>
      </c>
      <c r="AJ25" s="15">
        <v>77</v>
      </c>
      <c r="AK25" s="15">
        <v>79</v>
      </c>
      <c r="AL25" s="15">
        <v>81</v>
      </c>
    </row>
    <row r="26" spans="1:38" ht="25.25" customHeight="1">
      <c r="A26" s="16">
        <v>17</v>
      </c>
      <c r="B26" s="17" t="s">
        <v>13</v>
      </c>
      <c r="C26" s="17" t="s">
        <v>195</v>
      </c>
      <c r="D26" s="15">
        <v>175</v>
      </c>
      <c r="E26" s="15">
        <v>193</v>
      </c>
      <c r="F26" s="15">
        <v>207</v>
      </c>
      <c r="G26" s="15">
        <v>222</v>
      </c>
      <c r="H26" s="15">
        <v>239</v>
      </c>
      <c r="I26" s="15">
        <v>252</v>
      </c>
      <c r="J26" s="15">
        <v>261</v>
      </c>
      <c r="K26" s="15">
        <v>270</v>
      </c>
      <c r="L26" s="15">
        <v>270</v>
      </c>
      <c r="M26" s="15">
        <v>275</v>
      </c>
      <c r="N26" s="15">
        <v>278</v>
      </c>
      <c r="O26" s="15">
        <v>290</v>
      </c>
      <c r="P26" s="15">
        <v>299</v>
      </c>
      <c r="Q26" s="15">
        <v>295</v>
      </c>
      <c r="R26" s="15">
        <v>296</v>
      </c>
      <c r="S26" s="15">
        <v>299</v>
      </c>
      <c r="T26" s="15">
        <v>301</v>
      </c>
      <c r="U26" s="15">
        <v>303</v>
      </c>
      <c r="V26" s="15">
        <v>303</v>
      </c>
      <c r="W26" s="15">
        <v>303</v>
      </c>
      <c r="X26" s="15">
        <v>304</v>
      </c>
      <c r="Y26" s="15">
        <v>305</v>
      </c>
      <c r="Z26" s="15">
        <v>301</v>
      </c>
      <c r="AA26" s="15">
        <v>300</v>
      </c>
      <c r="AB26" s="15">
        <v>303</v>
      </c>
      <c r="AC26" s="15">
        <v>299</v>
      </c>
      <c r="AD26" s="15">
        <v>295</v>
      </c>
      <c r="AE26" s="15">
        <v>294</v>
      </c>
      <c r="AF26" s="15">
        <v>291</v>
      </c>
      <c r="AG26" s="15">
        <v>294</v>
      </c>
      <c r="AH26" s="15">
        <v>292</v>
      </c>
      <c r="AI26" s="15">
        <v>292</v>
      </c>
      <c r="AJ26" s="15">
        <v>291</v>
      </c>
      <c r="AK26" s="15">
        <v>297</v>
      </c>
      <c r="AL26" s="15">
        <v>297</v>
      </c>
    </row>
    <row r="27" spans="1:38" ht="14.15" customHeight="1">
      <c r="A27" s="16">
        <v>18</v>
      </c>
      <c r="B27" s="17" t="s">
        <v>14</v>
      </c>
      <c r="C27" s="17" t="s">
        <v>195</v>
      </c>
      <c r="D27" s="15">
        <v>0</v>
      </c>
      <c r="E27" s="15">
        <v>0</v>
      </c>
      <c r="F27" s="15">
        <v>0</v>
      </c>
      <c r="G27" s="15">
        <v>0</v>
      </c>
      <c r="H27" s="15">
        <v>0</v>
      </c>
      <c r="I27" s="15">
        <v>2</v>
      </c>
      <c r="J27" s="15">
        <v>2</v>
      </c>
      <c r="K27" s="15">
        <v>2</v>
      </c>
      <c r="L27" s="15">
        <v>3</v>
      </c>
      <c r="M27" s="15">
        <v>3</v>
      </c>
      <c r="N27" s="15">
        <v>3</v>
      </c>
      <c r="O27" s="15">
        <v>3</v>
      </c>
      <c r="P27" s="15">
        <v>4</v>
      </c>
      <c r="Q27" s="15">
        <v>4</v>
      </c>
      <c r="R27" s="15">
        <v>4</v>
      </c>
      <c r="S27" s="15">
        <v>3</v>
      </c>
      <c r="T27" s="15">
        <v>4</v>
      </c>
      <c r="U27" s="15">
        <v>5</v>
      </c>
      <c r="V27" s="15">
        <v>5</v>
      </c>
      <c r="W27" s="15">
        <v>5</v>
      </c>
      <c r="X27" s="15">
        <v>9</v>
      </c>
      <c r="Y27" s="15">
        <v>9</v>
      </c>
      <c r="Z27" s="15">
        <v>10</v>
      </c>
      <c r="AA27" s="15">
        <v>10</v>
      </c>
      <c r="AB27" s="15">
        <v>9</v>
      </c>
      <c r="AC27" s="15">
        <v>11</v>
      </c>
      <c r="AD27" s="15">
        <v>10</v>
      </c>
      <c r="AE27" s="15">
        <v>12</v>
      </c>
      <c r="AF27" s="15">
        <v>14</v>
      </c>
      <c r="AG27" s="15">
        <v>17</v>
      </c>
      <c r="AH27" s="15">
        <v>23</v>
      </c>
      <c r="AI27" s="15">
        <v>29</v>
      </c>
      <c r="AJ27" s="15">
        <v>33</v>
      </c>
      <c r="AK27" s="15">
        <v>33</v>
      </c>
      <c r="AL27" s="15">
        <v>34</v>
      </c>
    </row>
    <row r="28" spans="1:38" ht="14.15" customHeight="1">
      <c r="A28" s="31">
        <v>19</v>
      </c>
      <c r="B28" s="33" t="s">
        <v>15</v>
      </c>
      <c r="C28" s="33" t="s">
        <v>195</v>
      </c>
      <c r="D28" s="32">
        <v>22</v>
      </c>
      <c r="E28" s="32">
        <v>24</v>
      </c>
      <c r="F28" s="32">
        <v>26</v>
      </c>
      <c r="G28" s="32">
        <v>28</v>
      </c>
      <c r="H28" s="32">
        <v>32</v>
      </c>
      <c r="I28" s="32">
        <v>32</v>
      </c>
      <c r="J28" s="32">
        <v>34</v>
      </c>
      <c r="K28" s="32">
        <v>37</v>
      </c>
      <c r="L28" s="32">
        <v>34</v>
      </c>
      <c r="M28" s="32">
        <v>36</v>
      </c>
      <c r="N28" s="32">
        <v>38</v>
      </c>
      <c r="O28" s="32">
        <v>41</v>
      </c>
      <c r="P28" s="32">
        <v>48</v>
      </c>
      <c r="Q28" s="32">
        <v>47</v>
      </c>
      <c r="R28" s="32">
        <v>46</v>
      </c>
      <c r="S28" s="32">
        <v>47</v>
      </c>
      <c r="T28" s="32">
        <v>47</v>
      </c>
      <c r="U28" s="32">
        <v>49</v>
      </c>
      <c r="V28" s="32">
        <v>48</v>
      </c>
      <c r="W28" s="32">
        <v>50</v>
      </c>
      <c r="X28" s="32">
        <v>56</v>
      </c>
      <c r="Y28" s="32">
        <v>58</v>
      </c>
      <c r="Z28" s="32">
        <v>61</v>
      </c>
      <c r="AA28" s="32">
        <v>63</v>
      </c>
      <c r="AB28" s="32">
        <v>64</v>
      </c>
      <c r="AC28" s="32">
        <v>65</v>
      </c>
      <c r="AD28" s="32">
        <v>74</v>
      </c>
      <c r="AE28" s="32">
        <v>78</v>
      </c>
      <c r="AF28" s="32">
        <v>77</v>
      </c>
      <c r="AG28" s="32">
        <v>77</v>
      </c>
      <c r="AH28" s="32">
        <v>77</v>
      </c>
      <c r="AI28" s="32">
        <v>78</v>
      </c>
      <c r="AJ28" s="32">
        <v>76</v>
      </c>
      <c r="AK28" s="32">
        <v>75</v>
      </c>
      <c r="AL28" s="32">
        <v>75</v>
      </c>
    </row>
    <row r="29" spans="1:38" ht="14.15" customHeight="1" thickBot="1">
      <c r="A29" s="82">
        <v>20</v>
      </c>
      <c r="B29" s="80" t="s">
        <v>116</v>
      </c>
      <c r="C29" s="83" t="s">
        <v>195</v>
      </c>
      <c r="D29" s="83">
        <v>26</v>
      </c>
      <c r="E29" s="83">
        <v>26</v>
      </c>
      <c r="F29" s="83">
        <v>26</v>
      </c>
      <c r="G29" s="83">
        <v>26</v>
      </c>
      <c r="H29" s="83">
        <v>27</v>
      </c>
      <c r="I29" s="83">
        <v>27</v>
      </c>
      <c r="J29" s="83">
        <v>28</v>
      </c>
      <c r="K29" s="83">
        <v>27</v>
      </c>
      <c r="L29" s="83">
        <v>28</v>
      </c>
      <c r="M29" s="83">
        <v>28</v>
      </c>
      <c r="N29" s="83">
        <v>28</v>
      </c>
      <c r="O29" s="83">
        <v>29</v>
      </c>
      <c r="P29" s="83">
        <v>29</v>
      </c>
      <c r="Q29" s="83">
        <v>28</v>
      </c>
      <c r="R29" s="83">
        <v>29</v>
      </c>
      <c r="S29" s="83">
        <v>29</v>
      </c>
      <c r="T29" s="83">
        <v>29</v>
      </c>
      <c r="U29" s="83">
        <v>29</v>
      </c>
      <c r="V29" s="83">
        <v>29</v>
      </c>
      <c r="W29" s="83">
        <v>29</v>
      </c>
      <c r="X29" s="83">
        <v>30</v>
      </c>
      <c r="Y29" s="83">
        <v>30</v>
      </c>
      <c r="Z29" s="83">
        <v>30</v>
      </c>
      <c r="AA29" s="83">
        <v>30</v>
      </c>
      <c r="AB29" s="83">
        <v>30</v>
      </c>
      <c r="AC29" s="83">
        <v>30</v>
      </c>
      <c r="AD29" s="83">
        <v>30</v>
      </c>
      <c r="AE29" s="83">
        <v>30</v>
      </c>
      <c r="AF29" s="83">
        <v>30</v>
      </c>
      <c r="AG29" s="83">
        <v>30</v>
      </c>
      <c r="AH29" s="83">
        <v>30</v>
      </c>
      <c r="AI29" s="83">
        <v>29</v>
      </c>
      <c r="AJ29" s="83">
        <v>29</v>
      </c>
      <c r="AK29" s="83">
        <v>29</v>
      </c>
      <c r="AL29" s="83">
        <v>29</v>
      </c>
    </row>
    <row r="30" spans="1:38" ht="16" customHeight="1">
      <c r="A30" s="96" t="s">
        <v>16</v>
      </c>
      <c r="B30" s="3" t="s">
        <v>224</v>
      </c>
      <c r="C30" s="3" t="s">
        <v>195</v>
      </c>
      <c r="D30" s="15">
        <f t="shared" ref="D30:AK30" si="0">SUM(D5:D11)</f>
        <v>537525</v>
      </c>
      <c r="E30" s="15">
        <f t="shared" si="0"/>
        <v>555127</v>
      </c>
      <c r="F30" s="15">
        <f t="shared" si="0"/>
        <v>569081</v>
      </c>
      <c r="G30" s="15">
        <f t="shared" si="0"/>
        <v>578536</v>
      </c>
      <c r="H30" s="15">
        <f t="shared" si="0"/>
        <v>588235</v>
      </c>
      <c r="I30" s="15">
        <f t="shared" si="0"/>
        <v>596543</v>
      </c>
      <c r="J30" s="15">
        <f t="shared" si="0"/>
        <v>604688</v>
      </c>
      <c r="K30" s="15">
        <f t="shared" si="0"/>
        <v>607906</v>
      </c>
      <c r="L30" s="15">
        <f t="shared" si="0"/>
        <v>606450</v>
      </c>
      <c r="M30" s="15">
        <f t="shared" si="0"/>
        <v>602682</v>
      </c>
      <c r="N30" s="15">
        <f t="shared" si="0"/>
        <v>595549</v>
      </c>
      <c r="O30" s="15">
        <f t="shared" si="0"/>
        <v>595353</v>
      </c>
      <c r="P30" s="15">
        <f t="shared" si="0"/>
        <v>594700</v>
      </c>
      <c r="Q30" s="15">
        <f t="shared" si="0"/>
        <v>596621</v>
      </c>
      <c r="R30" s="15">
        <f t="shared" si="0"/>
        <v>597662</v>
      </c>
      <c r="S30" s="15">
        <f t="shared" si="0"/>
        <v>602279</v>
      </c>
      <c r="T30" s="15">
        <f t="shared" si="0"/>
        <v>601718</v>
      </c>
      <c r="U30" s="15">
        <f t="shared" si="0"/>
        <v>598032</v>
      </c>
      <c r="V30" s="15">
        <f t="shared" si="0"/>
        <v>594162</v>
      </c>
      <c r="W30" s="15">
        <f t="shared" si="0"/>
        <v>585042</v>
      </c>
      <c r="X30" s="15">
        <f t="shared" si="0"/>
        <v>562803</v>
      </c>
      <c r="Y30" s="15">
        <f t="shared" si="0"/>
        <v>552986</v>
      </c>
      <c r="Z30" s="15">
        <f t="shared" si="0"/>
        <v>546949</v>
      </c>
      <c r="AA30" s="15">
        <f t="shared" si="0"/>
        <v>545116</v>
      </c>
      <c r="AB30" s="15">
        <f t="shared" si="0"/>
        <v>539039</v>
      </c>
      <c r="AC30" s="15">
        <f t="shared" si="0"/>
        <v>530642</v>
      </c>
      <c r="AD30" s="15">
        <f t="shared" si="0"/>
        <v>522670</v>
      </c>
      <c r="AE30" s="15">
        <f t="shared" si="0"/>
        <v>512089</v>
      </c>
      <c r="AF30" s="15">
        <f t="shared" si="0"/>
        <v>501211</v>
      </c>
      <c r="AG30" s="15">
        <f t="shared" si="0"/>
        <v>488799</v>
      </c>
      <c r="AH30" s="15">
        <f t="shared" si="0"/>
        <v>478809</v>
      </c>
      <c r="AI30" s="15">
        <f t="shared" si="0"/>
        <v>464015</v>
      </c>
      <c r="AJ30" s="15">
        <f t="shared" si="0"/>
        <v>451590</v>
      </c>
      <c r="AK30" s="15">
        <f t="shared" si="0"/>
        <v>439733</v>
      </c>
      <c r="AL30" s="15">
        <f t="shared" ref="AL30" si="1">SUM(AL5:AL11)</f>
        <v>428516</v>
      </c>
    </row>
    <row r="31" spans="1:38" ht="16" customHeight="1">
      <c r="A31" s="96" t="s">
        <v>17</v>
      </c>
      <c r="B31" s="3" t="s">
        <v>225</v>
      </c>
      <c r="C31" s="3" t="s">
        <v>195</v>
      </c>
      <c r="D31" s="15">
        <f t="shared" ref="D31:AK31" si="2">SUM(D12:D17)</f>
        <v>152673</v>
      </c>
      <c r="E31" s="15">
        <f t="shared" si="2"/>
        <v>152912</v>
      </c>
      <c r="F31" s="15">
        <f t="shared" si="2"/>
        <v>151486</v>
      </c>
      <c r="G31" s="15">
        <f t="shared" si="2"/>
        <v>149302</v>
      </c>
      <c r="H31" s="15">
        <f t="shared" si="2"/>
        <v>146349</v>
      </c>
      <c r="I31" s="15">
        <f t="shared" si="2"/>
        <v>141759</v>
      </c>
      <c r="J31" s="15">
        <f t="shared" si="2"/>
        <v>137693</v>
      </c>
      <c r="K31" s="15">
        <f t="shared" si="2"/>
        <v>132934</v>
      </c>
      <c r="L31" s="15">
        <f t="shared" si="2"/>
        <v>127132</v>
      </c>
      <c r="M31" s="15">
        <f t="shared" si="2"/>
        <v>120410</v>
      </c>
      <c r="N31" s="15">
        <f t="shared" si="2"/>
        <v>113651</v>
      </c>
      <c r="O31" s="15">
        <f t="shared" si="2"/>
        <v>107269</v>
      </c>
      <c r="P31" s="15">
        <f t="shared" si="2"/>
        <v>102112</v>
      </c>
      <c r="Q31" s="15">
        <f t="shared" si="2"/>
        <v>97489</v>
      </c>
      <c r="R31" s="15">
        <f t="shared" si="2"/>
        <v>93730</v>
      </c>
      <c r="S31" s="15">
        <f t="shared" si="2"/>
        <v>91420</v>
      </c>
      <c r="T31" s="15">
        <f t="shared" si="2"/>
        <v>89811</v>
      </c>
      <c r="U31" s="15">
        <f t="shared" si="2"/>
        <v>86400</v>
      </c>
      <c r="V31" s="15">
        <f t="shared" si="2"/>
        <v>84177</v>
      </c>
      <c r="W31" s="15">
        <f t="shared" si="2"/>
        <v>81333</v>
      </c>
      <c r="X31" s="15">
        <f t="shared" si="2"/>
        <v>75774</v>
      </c>
      <c r="Y31" s="15">
        <f t="shared" si="2"/>
        <v>69198</v>
      </c>
      <c r="Z31" s="15">
        <f t="shared" si="2"/>
        <v>64685</v>
      </c>
      <c r="AA31" s="15">
        <f t="shared" si="2"/>
        <v>60613</v>
      </c>
      <c r="AB31" s="15">
        <f t="shared" si="2"/>
        <v>56176</v>
      </c>
      <c r="AC31" s="15">
        <f t="shared" si="2"/>
        <v>54812</v>
      </c>
      <c r="AD31" s="15">
        <f t="shared" si="2"/>
        <v>53366</v>
      </c>
      <c r="AE31" s="15">
        <f t="shared" si="2"/>
        <v>52013</v>
      </c>
      <c r="AF31" s="15">
        <f t="shared" si="2"/>
        <v>51167</v>
      </c>
      <c r="AG31" s="15">
        <f t="shared" si="2"/>
        <v>50555</v>
      </c>
      <c r="AH31" s="15">
        <f t="shared" si="2"/>
        <v>48801</v>
      </c>
      <c r="AI31" s="15">
        <f t="shared" si="2"/>
        <v>46506</v>
      </c>
      <c r="AJ31" s="15">
        <f t="shared" si="2"/>
        <v>46660</v>
      </c>
      <c r="AK31" s="15">
        <f t="shared" si="2"/>
        <v>46072</v>
      </c>
      <c r="AL31" s="15">
        <f t="shared" ref="AL31" si="3">SUM(AL12:AL17)</f>
        <v>45043</v>
      </c>
    </row>
    <row r="32" spans="1:38" ht="16" customHeight="1">
      <c r="A32" s="96" t="s">
        <v>18</v>
      </c>
      <c r="B32" s="3" t="s">
        <v>226</v>
      </c>
      <c r="C32" s="3" t="s">
        <v>195</v>
      </c>
      <c r="D32" s="15">
        <f t="shared" ref="D32:AK32" si="4">SUM(D18:D27)</f>
        <v>2276</v>
      </c>
      <c r="E32" s="15">
        <f t="shared" si="4"/>
        <v>2538</v>
      </c>
      <c r="F32" s="15">
        <f t="shared" si="4"/>
        <v>2749</v>
      </c>
      <c r="G32" s="15">
        <f t="shared" si="4"/>
        <v>2943</v>
      </c>
      <c r="H32" s="15">
        <f t="shared" si="4"/>
        <v>3151</v>
      </c>
      <c r="I32" s="15">
        <f t="shared" si="4"/>
        <v>3395</v>
      </c>
      <c r="J32" s="15">
        <f t="shared" si="4"/>
        <v>3604</v>
      </c>
      <c r="K32" s="15">
        <f t="shared" si="4"/>
        <v>3776</v>
      </c>
      <c r="L32" s="15">
        <f t="shared" si="4"/>
        <v>3957</v>
      </c>
      <c r="M32" s="15">
        <f t="shared" si="4"/>
        <v>4141</v>
      </c>
      <c r="N32" s="15">
        <f t="shared" si="4"/>
        <v>4345</v>
      </c>
      <c r="O32" s="15">
        <f t="shared" si="4"/>
        <v>4675</v>
      </c>
      <c r="P32" s="15">
        <f t="shared" si="4"/>
        <v>4923</v>
      </c>
      <c r="Q32" s="15">
        <f t="shared" si="4"/>
        <v>5103</v>
      </c>
      <c r="R32" s="15">
        <f t="shared" si="4"/>
        <v>5320</v>
      </c>
      <c r="S32" s="15">
        <f t="shared" si="4"/>
        <v>5667</v>
      </c>
      <c r="T32" s="15">
        <f t="shared" si="4"/>
        <v>6164</v>
      </c>
      <c r="U32" s="15">
        <f t="shared" si="4"/>
        <v>6611</v>
      </c>
      <c r="V32" s="15">
        <f t="shared" si="4"/>
        <v>6996</v>
      </c>
      <c r="W32" s="15">
        <f t="shared" si="4"/>
        <v>7324</v>
      </c>
      <c r="X32" s="15">
        <f t="shared" si="4"/>
        <v>7672</v>
      </c>
      <c r="Y32" s="15">
        <f t="shared" si="4"/>
        <v>8064</v>
      </c>
      <c r="Z32" s="15">
        <f t="shared" si="4"/>
        <v>8495</v>
      </c>
      <c r="AA32" s="15">
        <f t="shared" si="4"/>
        <v>8858</v>
      </c>
      <c r="AB32" s="15">
        <f t="shared" si="4"/>
        <v>9339</v>
      </c>
      <c r="AC32" s="15">
        <f t="shared" si="4"/>
        <v>9826</v>
      </c>
      <c r="AD32" s="15">
        <f t="shared" si="4"/>
        <v>10232</v>
      </c>
      <c r="AE32" s="15">
        <f t="shared" si="4"/>
        <v>10748</v>
      </c>
      <c r="AF32" s="15">
        <f t="shared" si="4"/>
        <v>11108</v>
      </c>
      <c r="AG32" s="15">
        <f t="shared" si="4"/>
        <v>11377</v>
      </c>
      <c r="AH32" s="15">
        <f t="shared" si="4"/>
        <v>11719</v>
      </c>
      <c r="AI32" s="15">
        <f t="shared" si="4"/>
        <v>12173</v>
      </c>
      <c r="AJ32" s="15">
        <f t="shared" si="4"/>
        <v>12593</v>
      </c>
      <c r="AK32" s="15">
        <f t="shared" si="4"/>
        <v>13022</v>
      </c>
      <c r="AL32" s="15">
        <f t="shared" ref="AL32" si="5">SUM(AL18:AL27)</f>
        <v>13297</v>
      </c>
    </row>
    <row r="33" spans="1:38" ht="16" customHeight="1" thickBot="1">
      <c r="A33" s="97" t="s">
        <v>19</v>
      </c>
      <c r="B33" s="84" t="s">
        <v>227</v>
      </c>
      <c r="C33" s="84" t="s">
        <v>195</v>
      </c>
      <c r="D33" s="83">
        <f t="shared" ref="D33:AK33" si="6">SUM(D28:D29)</f>
        <v>48</v>
      </c>
      <c r="E33" s="83">
        <f t="shared" si="6"/>
        <v>50</v>
      </c>
      <c r="F33" s="83">
        <f t="shared" si="6"/>
        <v>52</v>
      </c>
      <c r="G33" s="83">
        <f t="shared" si="6"/>
        <v>54</v>
      </c>
      <c r="H33" s="83">
        <f t="shared" si="6"/>
        <v>59</v>
      </c>
      <c r="I33" s="83">
        <f t="shared" si="6"/>
        <v>59</v>
      </c>
      <c r="J33" s="83">
        <f t="shared" si="6"/>
        <v>62</v>
      </c>
      <c r="K33" s="83">
        <f t="shared" si="6"/>
        <v>64</v>
      </c>
      <c r="L33" s="83">
        <f t="shared" si="6"/>
        <v>62</v>
      </c>
      <c r="M33" s="83">
        <f t="shared" si="6"/>
        <v>64</v>
      </c>
      <c r="N33" s="83">
        <f t="shared" si="6"/>
        <v>66</v>
      </c>
      <c r="O33" s="83">
        <f t="shared" si="6"/>
        <v>70</v>
      </c>
      <c r="P33" s="83">
        <f t="shared" si="6"/>
        <v>77</v>
      </c>
      <c r="Q33" s="83">
        <f t="shared" si="6"/>
        <v>75</v>
      </c>
      <c r="R33" s="83">
        <f t="shared" si="6"/>
        <v>75</v>
      </c>
      <c r="S33" s="83">
        <f t="shared" si="6"/>
        <v>76</v>
      </c>
      <c r="T33" s="83">
        <f t="shared" si="6"/>
        <v>76</v>
      </c>
      <c r="U33" s="83">
        <f t="shared" si="6"/>
        <v>78</v>
      </c>
      <c r="V33" s="83">
        <f t="shared" si="6"/>
        <v>77</v>
      </c>
      <c r="W33" s="83">
        <f t="shared" si="6"/>
        <v>79</v>
      </c>
      <c r="X33" s="83">
        <f t="shared" si="6"/>
        <v>86</v>
      </c>
      <c r="Y33" s="83">
        <f t="shared" si="6"/>
        <v>88</v>
      </c>
      <c r="Z33" s="83">
        <f t="shared" si="6"/>
        <v>91</v>
      </c>
      <c r="AA33" s="83">
        <f t="shared" si="6"/>
        <v>93</v>
      </c>
      <c r="AB33" s="83">
        <f t="shared" si="6"/>
        <v>94</v>
      </c>
      <c r="AC33" s="83">
        <f t="shared" si="6"/>
        <v>95</v>
      </c>
      <c r="AD33" s="83">
        <f t="shared" si="6"/>
        <v>104</v>
      </c>
      <c r="AE33" s="83">
        <f t="shared" si="6"/>
        <v>108</v>
      </c>
      <c r="AF33" s="83">
        <f t="shared" si="6"/>
        <v>107</v>
      </c>
      <c r="AG33" s="83">
        <f t="shared" si="6"/>
        <v>107</v>
      </c>
      <c r="AH33" s="83">
        <f t="shared" si="6"/>
        <v>107</v>
      </c>
      <c r="AI33" s="83">
        <f t="shared" si="6"/>
        <v>107</v>
      </c>
      <c r="AJ33" s="83">
        <f t="shared" si="6"/>
        <v>105</v>
      </c>
      <c r="AK33" s="83">
        <f t="shared" si="6"/>
        <v>104</v>
      </c>
      <c r="AL33" s="83">
        <f t="shared" ref="AL33" si="7">SUM(AL28:AL29)</f>
        <v>104</v>
      </c>
    </row>
    <row r="34" spans="1:38" ht="16" customHeight="1">
      <c r="A34" s="96" t="s">
        <v>20</v>
      </c>
      <c r="B34" s="3" t="s">
        <v>229</v>
      </c>
      <c r="C34" s="3" t="s">
        <v>195</v>
      </c>
      <c r="D34" s="15">
        <f>SUM(D30:D33)</f>
        <v>692522</v>
      </c>
      <c r="E34" s="15">
        <f t="shared" ref="E34:AK34" si="8">SUM(E30:E33)</f>
        <v>710627</v>
      </c>
      <c r="F34" s="15">
        <f t="shared" si="8"/>
        <v>723368</v>
      </c>
      <c r="G34" s="15">
        <f t="shared" si="8"/>
        <v>730835</v>
      </c>
      <c r="H34" s="15">
        <f t="shared" si="8"/>
        <v>737794</v>
      </c>
      <c r="I34" s="15">
        <f t="shared" si="8"/>
        <v>741756</v>
      </c>
      <c r="J34" s="15">
        <f t="shared" si="8"/>
        <v>746047</v>
      </c>
      <c r="K34" s="15">
        <f t="shared" si="8"/>
        <v>744680</v>
      </c>
      <c r="L34" s="15">
        <f t="shared" si="8"/>
        <v>737601</v>
      </c>
      <c r="M34" s="15">
        <f t="shared" si="8"/>
        <v>727297</v>
      </c>
      <c r="N34" s="15">
        <f t="shared" si="8"/>
        <v>713611</v>
      </c>
      <c r="O34" s="15">
        <f t="shared" si="8"/>
        <v>707367</v>
      </c>
      <c r="P34" s="15">
        <f t="shared" si="8"/>
        <v>701812</v>
      </c>
      <c r="Q34" s="15">
        <f t="shared" si="8"/>
        <v>699288</v>
      </c>
      <c r="R34" s="15">
        <f t="shared" si="8"/>
        <v>696787</v>
      </c>
      <c r="S34" s="15">
        <f t="shared" si="8"/>
        <v>699442</v>
      </c>
      <c r="T34" s="15">
        <f t="shared" si="8"/>
        <v>697769</v>
      </c>
      <c r="U34" s="15">
        <f t="shared" si="8"/>
        <v>691121</v>
      </c>
      <c r="V34" s="15">
        <f t="shared" si="8"/>
        <v>685412</v>
      </c>
      <c r="W34" s="15">
        <f t="shared" si="8"/>
        <v>673778</v>
      </c>
      <c r="X34" s="15">
        <f t="shared" si="8"/>
        <v>646335</v>
      </c>
      <c r="Y34" s="15">
        <f t="shared" si="8"/>
        <v>630336</v>
      </c>
      <c r="Z34" s="15">
        <f t="shared" si="8"/>
        <v>620220</v>
      </c>
      <c r="AA34" s="15">
        <f t="shared" si="8"/>
        <v>614680</v>
      </c>
      <c r="AB34" s="15">
        <f t="shared" si="8"/>
        <v>604648</v>
      </c>
      <c r="AC34" s="15">
        <f t="shared" si="8"/>
        <v>595375</v>
      </c>
      <c r="AD34" s="15">
        <f t="shared" si="8"/>
        <v>586372</v>
      </c>
      <c r="AE34" s="15">
        <f t="shared" si="8"/>
        <v>574958</v>
      </c>
      <c r="AF34" s="15">
        <f t="shared" si="8"/>
        <v>563593</v>
      </c>
      <c r="AG34" s="15">
        <f t="shared" si="8"/>
        <v>550838</v>
      </c>
      <c r="AH34" s="15">
        <f t="shared" si="8"/>
        <v>539436</v>
      </c>
      <c r="AI34" s="15">
        <f t="shared" si="8"/>
        <v>522801</v>
      </c>
      <c r="AJ34" s="15">
        <f t="shared" si="8"/>
        <v>510948</v>
      </c>
      <c r="AK34" s="15">
        <f t="shared" si="8"/>
        <v>498931</v>
      </c>
      <c r="AL34" s="15">
        <f t="shared" ref="AL34" si="9">SUM(AL30:AL33)</f>
        <v>486960</v>
      </c>
    </row>
    <row r="35" spans="1:38" ht="16" customHeight="1" thickBot="1">
      <c r="A35" s="97" t="s">
        <v>215</v>
      </c>
      <c r="B35" s="80" t="s">
        <v>228</v>
      </c>
      <c r="C35" s="80" t="s">
        <v>195</v>
      </c>
      <c r="D35" s="83">
        <f t="shared" ref="D35:AK35" si="10">D34-D29</f>
        <v>692496</v>
      </c>
      <c r="E35" s="83">
        <f t="shared" si="10"/>
        <v>710601</v>
      </c>
      <c r="F35" s="83">
        <f t="shared" si="10"/>
        <v>723342</v>
      </c>
      <c r="G35" s="83">
        <f t="shared" si="10"/>
        <v>730809</v>
      </c>
      <c r="H35" s="83">
        <f t="shared" si="10"/>
        <v>737767</v>
      </c>
      <c r="I35" s="83">
        <f t="shared" si="10"/>
        <v>741729</v>
      </c>
      <c r="J35" s="83">
        <f t="shared" si="10"/>
        <v>746019</v>
      </c>
      <c r="K35" s="83">
        <f t="shared" si="10"/>
        <v>744653</v>
      </c>
      <c r="L35" s="83">
        <f t="shared" si="10"/>
        <v>737573</v>
      </c>
      <c r="M35" s="83">
        <f t="shared" si="10"/>
        <v>727269</v>
      </c>
      <c r="N35" s="83">
        <f t="shared" si="10"/>
        <v>713583</v>
      </c>
      <c r="O35" s="83">
        <f t="shared" si="10"/>
        <v>707338</v>
      </c>
      <c r="P35" s="83">
        <f t="shared" si="10"/>
        <v>701783</v>
      </c>
      <c r="Q35" s="83">
        <f t="shared" si="10"/>
        <v>699260</v>
      </c>
      <c r="R35" s="83">
        <f t="shared" si="10"/>
        <v>696758</v>
      </c>
      <c r="S35" s="83">
        <f t="shared" si="10"/>
        <v>699413</v>
      </c>
      <c r="T35" s="83">
        <f t="shared" si="10"/>
        <v>697740</v>
      </c>
      <c r="U35" s="83">
        <f t="shared" si="10"/>
        <v>691092</v>
      </c>
      <c r="V35" s="83">
        <f t="shared" si="10"/>
        <v>685383</v>
      </c>
      <c r="W35" s="83">
        <f t="shared" si="10"/>
        <v>673749</v>
      </c>
      <c r="X35" s="83">
        <f t="shared" si="10"/>
        <v>646305</v>
      </c>
      <c r="Y35" s="83">
        <f t="shared" si="10"/>
        <v>630306</v>
      </c>
      <c r="Z35" s="83">
        <f t="shared" si="10"/>
        <v>620190</v>
      </c>
      <c r="AA35" s="83">
        <f t="shared" si="10"/>
        <v>614650</v>
      </c>
      <c r="AB35" s="83">
        <f t="shared" si="10"/>
        <v>604618</v>
      </c>
      <c r="AC35" s="83">
        <f t="shared" si="10"/>
        <v>595345</v>
      </c>
      <c r="AD35" s="83">
        <f t="shared" si="10"/>
        <v>586342</v>
      </c>
      <c r="AE35" s="83">
        <f t="shared" si="10"/>
        <v>574928</v>
      </c>
      <c r="AF35" s="83">
        <f t="shared" si="10"/>
        <v>563563</v>
      </c>
      <c r="AG35" s="83">
        <f t="shared" si="10"/>
        <v>550808</v>
      </c>
      <c r="AH35" s="83">
        <f t="shared" si="10"/>
        <v>539406</v>
      </c>
      <c r="AI35" s="83">
        <f t="shared" si="10"/>
        <v>522772</v>
      </c>
      <c r="AJ35" s="83">
        <f t="shared" si="10"/>
        <v>510919</v>
      </c>
      <c r="AK35" s="83">
        <f t="shared" si="10"/>
        <v>498902</v>
      </c>
      <c r="AL35" s="83">
        <f t="shared" ref="AL35" si="11">AL34-AL29</f>
        <v>486931</v>
      </c>
    </row>
    <row r="36" spans="1:38">
      <c r="Q36" s="15"/>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46" orientation="landscape"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0E254-BF6A-4F97-A6C8-E86068EA2595}">
  <sheetPr codeName="Tabelle15">
    <pageSetUpPr fitToPage="1"/>
  </sheetPr>
  <dimension ref="A1:AL35"/>
  <sheetViews>
    <sheetView topLeftCell="C1" zoomScaleNormal="100" workbookViewId="0">
      <selection activeCell="AL9" sqref="AL9"/>
    </sheetView>
  </sheetViews>
  <sheetFormatPr baseColWidth="10" defaultColWidth="11.453125" defaultRowHeight="11.5"/>
  <cols>
    <col min="1" max="1" width="5.1796875" style="3" customWidth="1"/>
    <col min="2" max="2" width="35" style="3" customWidth="1"/>
    <col min="3" max="3" width="6.1796875" style="3" bestFit="1" customWidth="1"/>
    <col min="4" max="38" width="9.453125" style="3" bestFit="1" customWidth="1"/>
    <col min="39" max="16384" width="11.453125" style="3"/>
  </cols>
  <sheetData>
    <row r="1" spans="1:38" ht="18.75" customHeight="1">
      <c r="A1" s="35" t="str">
        <f>'1'!A1</f>
        <v>Schweizerische Holzenergiestatistik EJ 2024</v>
      </c>
      <c r="B1" s="34"/>
      <c r="C1" s="14"/>
    </row>
    <row r="2" spans="1:38" ht="18.75" customHeight="1">
      <c r="A2" s="34" t="str">
        <f>CONCATENATE(Übersicht!B5,": ",Übersicht!C5)</f>
        <v>Tabelle 2: Installierte Feuerungsleistung</v>
      </c>
      <c r="B2" s="35"/>
    </row>
    <row r="3" spans="1:38" ht="18.75" customHeight="1">
      <c r="A3" s="38"/>
      <c r="B3" s="35"/>
      <c r="C3" s="36"/>
    </row>
    <row r="4" spans="1:38" ht="18.75" customHeight="1">
      <c r="A4" s="24" t="s">
        <v>0</v>
      </c>
      <c r="B4" s="24" t="s">
        <v>1</v>
      </c>
      <c r="C4" s="24" t="s">
        <v>129</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c r="AL4" s="24">
        <v>2024</v>
      </c>
    </row>
    <row r="5" spans="1:38" ht="14.15" customHeight="1">
      <c r="A5" s="16">
        <v>1</v>
      </c>
      <c r="B5" s="17" t="s">
        <v>2</v>
      </c>
      <c r="C5" s="17" t="s">
        <v>122</v>
      </c>
      <c r="D5" s="15">
        <v>0</v>
      </c>
      <c r="E5" s="15">
        <v>0</v>
      </c>
      <c r="F5" s="15">
        <v>0</v>
      </c>
      <c r="G5" s="15">
        <v>0</v>
      </c>
      <c r="H5" s="15">
        <v>0</v>
      </c>
      <c r="I5" s="15">
        <v>0</v>
      </c>
      <c r="J5" s="15">
        <v>0</v>
      </c>
      <c r="K5" s="15">
        <v>0</v>
      </c>
      <c r="L5" s="15">
        <v>0</v>
      </c>
      <c r="M5" s="15">
        <v>0</v>
      </c>
      <c r="N5" s="15">
        <v>0</v>
      </c>
      <c r="O5" s="15">
        <v>0</v>
      </c>
      <c r="P5" s="15">
        <v>0</v>
      </c>
      <c r="Q5" s="15">
        <v>0</v>
      </c>
      <c r="R5" s="15">
        <v>0</v>
      </c>
      <c r="S5" s="15">
        <v>0</v>
      </c>
      <c r="T5" s="15">
        <v>0</v>
      </c>
      <c r="U5" s="15">
        <v>0</v>
      </c>
      <c r="V5" s="15">
        <v>0</v>
      </c>
      <c r="W5" s="15">
        <v>0</v>
      </c>
      <c r="X5" s="15">
        <v>0</v>
      </c>
      <c r="Y5" s="15">
        <v>0</v>
      </c>
      <c r="Z5" s="15">
        <v>0</v>
      </c>
      <c r="AA5" s="15">
        <v>0</v>
      </c>
      <c r="AB5" s="15">
        <v>0</v>
      </c>
      <c r="AC5" s="15">
        <v>0</v>
      </c>
      <c r="AD5" s="15">
        <v>0</v>
      </c>
      <c r="AE5" s="15">
        <v>0</v>
      </c>
      <c r="AF5" s="15">
        <v>0</v>
      </c>
      <c r="AG5" s="15">
        <v>0</v>
      </c>
      <c r="AH5" s="15">
        <v>0</v>
      </c>
      <c r="AI5" s="15">
        <v>0</v>
      </c>
      <c r="AJ5" s="15">
        <v>0</v>
      </c>
      <c r="AK5" s="15">
        <v>0</v>
      </c>
      <c r="AL5" s="15">
        <v>0</v>
      </c>
    </row>
    <row r="6" spans="1:38" ht="14.15" customHeight="1">
      <c r="A6" s="16">
        <v>2</v>
      </c>
      <c r="B6" s="17" t="s">
        <v>3</v>
      </c>
      <c r="C6" s="17" t="s">
        <v>122</v>
      </c>
      <c r="D6" s="15">
        <v>346940</v>
      </c>
      <c r="E6" s="15">
        <v>431180</v>
      </c>
      <c r="F6" s="15">
        <v>510930</v>
      </c>
      <c r="G6" s="15">
        <v>580710</v>
      </c>
      <c r="H6" s="15">
        <v>644340</v>
      </c>
      <c r="I6" s="15">
        <v>711020</v>
      </c>
      <c r="J6" s="15">
        <v>792350</v>
      </c>
      <c r="K6" s="15">
        <v>873210</v>
      </c>
      <c r="L6" s="15">
        <v>953960</v>
      </c>
      <c r="M6" s="15">
        <v>1020780</v>
      </c>
      <c r="N6" s="15">
        <v>1082470</v>
      </c>
      <c r="O6" s="15">
        <v>1134150</v>
      </c>
      <c r="P6" s="15">
        <v>1183360</v>
      </c>
      <c r="Q6" s="15">
        <v>1226890</v>
      </c>
      <c r="R6" s="15">
        <v>1270010</v>
      </c>
      <c r="S6" s="15">
        <v>1313280</v>
      </c>
      <c r="T6" s="15">
        <v>1356750</v>
      </c>
      <c r="U6" s="15">
        <v>1389890</v>
      </c>
      <c r="V6" s="15">
        <v>1426100</v>
      </c>
      <c r="W6" s="15">
        <v>1446700</v>
      </c>
      <c r="X6" s="15">
        <v>1401760</v>
      </c>
      <c r="Y6" s="15">
        <v>1374940</v>
      </c>
      <c r="Z6" s="15">
        <v>1352610</v>
      </c>
      <c r="AA6" s="15">
        <v>1340250</v>
      </c>
      <c r="AB6" s="15">
        <v>1314150</v>
      </c>
      <c r="AC6" s="15">
        <v>1266282</v>
      </c>
      <c r="AD6" s="15">
        <v>1203392</v>
      </c>
      <c r="AE6" s="15">
        <v>1139880</v>
      </c>
      <c r="AF6" s="15">
        <v>1075344</v>
      </c>
      <c r="AG6" s="15">
        <v>1021579</v>
      </c>
      <c r="AH6" s="15">
        <v>970442</v>
      </c>
      <c r="AI6" s="15">
        <v>925768</v>
      </c>
      <c r="AJ6" s="15">
        <v>883888</v>
      </c>
      <c r="AK6" s="15">
        <v>841928</v>
      </c>
      <c r="AL6" s="15">
        <v>796790</v>
      </c>
    </row>
    <row r="7" spans="1:38" ht="14.15" customHeight="1">
      <c r="A7" s="16">
        <v>3</v>
      </c>
      <c r="B7" s="17" t="s">
        <v>4</v>
      </c>
      <c r="C7" s="17" t="s">
        <v>122</v>
      </c>
      <c r="D7" s="15">
        <v>768380</v>
      </c>
      <c r="E7" s="15">
        <v>853760</v>
      </c>
      <c r="F7" s="15">
        <v>933760</v>
      </c>
      <c r="G7" s="15">
        <v>994730</v>
      </c>
      <c r="H7" s="15">
        <v>1075420</v>
      </c>
      <c r="I7" s="15">
        <v>1153750</v>
      </c>
      <c r="J7" s="15">
        <v>1226320</v>
      </c>
      <c r="K7" s="15">
        <v>1316600</v>
      </c>
      <c r="L7" s="15">
        <v>1414910</v>
      </c>
      <c r="M7" s="15">
        <v>1484180</v>
      </c>
      <c r="N7" s="15">
        <v>1518440</v>
      </c>
      <c r="O7" s="15">
        <v>1593630</v>
      </c>
      <c r="P7" s="15">
        <v>1661730</v>
      </c>
      <c r="Q7" s="15">
        <v>1745100</v>
      </c>
      <c r="R7" s="15">
        <v>1821980</v>
      </c>
      <c r="S7" s="15">
        <v>1922200</v>
      </c>
      <c r="T7" s="15">
        <v>2026560</v>
      </c>
      <c r="U7" s="15">
        <v>2111920</v>
      </c>
      <c r="V7" s="15">
        <v>2192990</v>
      </c>
      <c r="W7" s="15">
        <v>2242340</v>
      </c>
      <c r="X7" s="15">
        <v>2244430</v>
      </c>
      <c r="Y7" s="15">
        <v>2251040</v>
      </c>
      <c r="Z7" s="15">
        <v>2263030</v>
      </c>
      <c r="AA7" s="15">
        <v>2294050</v>
      </c>
      <c r="AB7" s="15">
        <v>2291620</v>
      </c>
      <c r="AC7" s="15">
        <v>2286419</v>
      </c>
      <c r="AD7" s="15">
        <v>2283537</v>
      </c>
      <c r="AE7" s="15">
        <v>2260558</v>
      </c>
      <c r="AF7" s="15">
        <v>2218461</v>
      </c>
      <c r="AG7" s="15">
        <v>2156774</v>
      </c>
      <c r="AH7" s="15">
        <v>2114376</v>
      </c>
      <c r="AI7" s="15">
        <v>2034830</v>
      </c>
      <c r="AJ7" s="15">
        <v>1968650</v>
      </c>
      <c r="AK7" s="15">
        <v>1900760</v>
      </c>
      <c r="AL7" s="15">
        <v>1839730</v>
      </c>
    </row>
    <row r="8" spans="1:38" ht="14.15" customHeight="1">
      <c r="A8" s="16" t="s">
        <v>27</v>
      </c>
      <c r="B8" s="17" t="s">
        <v>5</v>
      </c>
      <c r="C8" s="17" t="s">
        <v>122</v>
      </c>
      <c r="D8" s="15">
        <v>1197340</v>
      </c>
      <c r="E8" s="15">
        <v>1189110</v>
      </c>
      <c r="F8" s="15">
        <v>1177630</v>
      </c>
      <c r="G8" s="15">
        <v>1167900</v>
      </c>
      <c r="H8" s="15">
        <v>1151240</v>
      </c>
      <c r="I8" s="15">
        <v>1126840</v>
      </c>
      <c r="J8" s="15">
        <v>1110150</v>
      </c>
      <c r="K8" s="15">
        <v>1063090</v>
      </c>
      <c r="L8" s="15">
        <v>973050</v>
      </c>
      <c r="M8" s="15">
        <v>885770</v>
      </c>
      <c r="N8" s="15">
        <v>796430</v>
      </c>
      <c r="O8" s="15">
        <v>712260</v>
      </c>
      <c r="P8" s="15">
        <v>630740</v>
      </c>
      <c r="Q8" s="15">
        <v>579190</v>
      </c>
      <c r="R8" s="15">
        <v>533270</v>
      </c>
      <c r="S8" s="15">
        <v>487860</v>
      </c>
      <c r="T8" s="15">
        <v>423720</v>
      </c>
      <c r="U8" s="15">
        <v>358290</v>
      </c>
      <c r="V8" s="15">
        <v>287170</v>
      </c>
      <c r="W8" s="15">
        <v>228410</v>
      </c>
      <c r="X8" s="15">
        <v>174650</v>
      </c>
      <c r="Y8" s="15">
        <v>155680</v>
      </c>
      <c r="Z8" s="15">
        <v>139760</v>
      </c>
      <c r="AA8" s="15">
        <v>122890</v>
      </c>
      <c r="AB8" s="15">
        <v>105810</v>
      </c>
      <c r="AC8" s="15">
        <v>90940</v>
      </c>
      <c r="AD8" s="15">
        <v>78180</v>
      </c>
      <c r="AE8" s="15">
        <v>63390</v>
      </c>
      <c r="AF8" s="15">
        <v>61920</v>
      </c>
      <c r="AG8" s="15">
        <v>61020</v>
      </c>
      <c r="AH8" s="15">
        <v>56830</v>
      </c>
      <c r="AI8" s="15">
        <v>56570</v>
      </c>
      <c r="AJ8" s="15">
        <v>60750</v>
      </c>
      <c r="AK8" s="15">
        <v>63460</v>
      </c>
      <c r="AL8" s="15">
        <v>65320</v>
      </c>
    </row>
    <row r="9" spans="1:38" ht="14.15" customHeight="1">
      <c r="A9" s="16" t="s">
        <v>26</v>
      </c>
      <c r="B9" s="17" t="s">
        <v>112</v>
      </c>
      <c r="C9" s="17" t="s">
        <v>122</v>
      </c>
      <c r="D9" s="15">
        <v>0</v>
      </c>
      <c r="E9" s="15">
        <v>0</v>
      </c>
      <c r="F9" s="15">
        <v>0</v>
      </c>
      <c r="G9" s="15">
        <v>0</v>
      </c>
      <c r="H9" s="15">
        <v>0</v>
      </c>
      <c r="I9" s="15">
        <v>0</v>
      </c>
      <c r="J9" s="15">
        <v>0</v>
      </c>
      <c r="K9" s="15">
        <v>0</v>
      </c>
      <c r="L9" s="15">
        <v>600</v>
      </c>
      <c r="M9" s="15">
        <v>1000</v>
      </c>
      <c r="N9" s="15">
        <v>1840</v>
      </c>
      <c r="O9" s="15">
        <v>3180</v>
      </c>
      <c r="P9" s="15">
        <v>5640</v>
      </c>
      <c r="Q9" s="15">
        <v>7790</v>
      </c>
      <c r="R9" s="15">
        <v>10600</v>
      </c>
      <c r="S9" s="15">
        <v>14145</v>
      </c>
      <c r="T9" s="15">
        <v>19715</v>
      </c>
      <c r="U9" s="15">
        <v>24280</v>
      </c>
      <c r="V9" s="15">
        <v>29025</v>
      </c>
      <c r="W9" s="15">
        <v>33025</v>
      </c>
      <c r="X9" s="15">
        <v>36805</v>
      </c>
      <c r="Y9" s="15">
        <v>40400</v>
      </c>
      <c r="Z9" s="15">
        <v>43995</v>
      </c>
      <c r="AA9" s="15">
        <v>46990</v>
      </c>
      <c r="AB9" s="15">
        <v>49715</v>
      </c>
      <c r="AC9" s="15">
        <v>51986</v>
      </c>
      <c r="AD9" s="15">
        <v>53661</v>
      </c>
      <c r="AE9" s="15">
        <v>54505</v>
      </c>
      <c r="AF9" s="15">
        <v>55716</v>
      </c>
      <c r="AG9" s="15">
        <v>54928</v>
      </c>
      <c r="AH9" s="15">
        <v>55185</v>
      </c>
      <c r="AI9" s="15">
        <v>53580</v>
      </c>
      <c r="AJ9" s="15">
        <v>53300</v>
      </c>
      <c r="AK9" s="15">
        <v>53030</v>
      </c>
      <c r="AL9" s="15">
        <v>53495</v>
      </c>
    </row>
    <row r="10" spans="1:38" ht="14.15" customHeight="1">
      <c r="A10" s="16">
        <v>5</v>
      </c>
      <c r="B10" s="17" t="s">
        <v>6</v>
      </c>
      <c r="C10" s="17" t="s">
        <v>122</v>
      </c>
      <c r="D10" s="15">
        <v>1880445</v>
      </c>
      <c r="E10" s="15">
        <v>1875105</v>
      </c>
      <c r="F10" s="15">
        <v>1869180</v>
      </c>
      <c r="G10" s="15">
        <v>1863540</v>
      </c>
      <c r="H10" s="15">
        <v>1857420</v>
      </c>
      <c r="I10" s="15">
        <v>1863330</v>
      </c>
      <c r="J10" s="15">
        <v>1864440</v>
      </c>
      <c r="K10" s="15">
        <v>1865580</v>
      </c>
      <c r="L10" s="15">
        <v>1862250</v>
      </c>
      <c r="M10" s="15">
        <v>1877415</v>
      </c>
      <c r="N10" s="15">
        <v>1881585</v>
      </c>
      <c r="O10" s="15">
        <v>1881585</v>
      </c>
      <c r="P10" s="15">
        <v>1874880</v>
      </c>
      <c r="Q10" s="15">
        <v>1859880</v>
      </c>
      <c r="R10" s="15">
        <v>1837830</v>
      </c>
      <c r="S10" s="15">
        <v>1811265</v>
      </c>
      <c r="T10" s="15">
        <v>1782675</v>
      </c>
      <c r="U10" s="15">
        <v>1744065</v>
      </c>
      <c r="V10" s="15">
        <v>1726575</v>
      </c>
      <c r="W10" s="15">
        <v>1706865</v>
      </c>
      <c r="X10" s="15">
        <v>1697205</v>
      </c>
      <c r="Y10" s="15">
        <v>1696005</v>
      </c>
      <c r="Z10" s="15">
        <v>1708815</v>
      </c>
      <c r="AA10" s="15">
        <v>1726740</v>
      </c>
      <c r="AB10" s="15">
        <v>1746510</v>
      </c>
      <c r="AC10" s="15">
        <v>1752782</v>
      </c>
      <c r="AD10" s="15">
        <v>1769648</v>
      </c>
      <c r="AE10" s="15">
        <v>1779084</v>
      </c>
      <c r="AF10" s="15">
        <v>1789763</v>
      </c>
      <c r="AG10" s="15">
        <v>1796242</v>
      </c>
      <c r="AH10" s="15">
        <v>1805642</v>
      </c>
      <c r="AI10" s="15">
        <v>1814069</v>
      </c>
      <c r="AJ10" s="15">
        <v>1820909</v>
      </c>
      <c r="AK10" s="15">
        <v>1842330</v>
      </c>
      <c r="AL10" s="15">
        <v>1863915</v>
      </c>
    </row>
    <row r="11" spans="1:38" ht="14.15" customHeight="1">
      <c r="A11" s="16">
        <v>6</v>
      </c>
      <c r="B11" s="17" t="s">
        <v>7</v>
      </c>
      <c r="C11" s="17" t="s">
        <v>122</v>
      </c>
      <c r="D11" s="15">
        <v>1082056</v>
      </c>
      <c r="E11" s="15">
        <v>1071400</v>
      </c>
      <c r="F11" s="15">
        <v>1049976</v>
      </c>
      <c r="G11" s="15">
        <v>1021712</v>
      </c>
      <c r="H11" s="15">
        <v>995808</v>
      </c>
      <c r="I11" s="15">
        <v>962240</v>
      </c>
      <c r="J11" s="15">
        <v>930040</v>
      </c>
      <c r="K11" s="15">
        <v>872912</v>
      </c>
      <c r="L11" s="15">
        <v>811368</v>
      </c>
      <c r="M11" s="15">
        <v>753256</v>
      </c>
      <c r="N11" s="15">
        <v>708640</v>
      </c>
      <c r="O11" s="15">
        <v>681920</v>
      </c>
      <c r="P11" s="15">
        <v>654440</v>
      </c>
      <c r="Q11" s="15">
        <v>626920</v>
      </c>
      <c r="R11" s="15">
        <v>595768</v>
      </c>
      <c r="S11" s="15">
        <v>572248</v>
      </c>
      <c r="T11" s="15">
        <v>516408</v>
      </c>
      <c r="U11" s="15">
        <v>465288</v>
      </c>
      <c r="V11" s="15">
        <v>418656</v>
      </c>
      <c r="W11" s="15">
        <v>360040</v>
      </c>
      <c r="X11" s="15">
        <v>298768</v>
      </c>
      <c r="Y11" s="15">
        <v>272136</v>
      </c>
      <c r="Z11" s="15">
        <v>251728</v>
      </c>
      <c r="AA11" s="15">
        <v>234000</v>
      </c>
      <c r="AB11" s="15">
        <v>215352</v>
      </c>
      <c r="AC11" s="15">
        <v>200678</v>
      </c>
      <c r="AD11" s="15">
        <v>187511</v>
      </c>
      <c r="AE11" s="15">
        <v>177106</v>
      </c>
      <c r="AF11" s="15">
        <v>168617</v>
      </c>
      <c r="AG11" s="15">
        <v>162032</v>
      </c>
      <c r="AH11" s="15">
        <v>155598</v>
      </c>
      <c r="AI11" s="15">
        <v>148873</v>
      </c>
      <c r="AJ11" s="15">
        <v>144921</v>
      </c>
      <c r="AK11" s="15">
        <v>139497</v>
      </c>
      <c r="AL11" s="15">
        <v>136400</v>
      </c>
    </row>
    <row r="12" spans="1:38" ht="14.15" customHeight="1">
      <c r="A12" s="31">
        <v>7</v>
      </c>
      <c r="B12" s="33" t="s">
        <v>8</v>
      </c>
      <c r="C12" s="33" t="s">
        <v>122</v>
      </c>
      <c r="D12" s="32">
        <v>971820</v>
      </c>
      <c r="E12" s="32">
        <v>951880</v>
      </c>
      <c r="F12" s="32">
        <v>928100</v>
      </c>
      <c r="G12" s="32">
        <v>904540</v>
      </c>
      <c r="H12" s="32">
        <v>879300</v>
      </c>
      <c r="I12" s="32">
        <v>849080</v>
      </c>
      <c r="J12" s="32">
        <v>818380</v>
      </c>
      <c r="K12" s="32">
        <v>786920</v>
      </c>
      <c r="L12" s="32">
        <v>754020</v>
      </c>
      <c r="M12" s="32">
        <v>721360</v>
      </c>
      <c r="N12" s="32">
        <v>687820</v>
      </c>
      <c r="O12" s="32">
        <v>655540</v>
      </c>
      <c r="P12" s="32">
        <v>621060</v>
      </c>
      <c r="Q12" s="32">
        <v>587020</v>
      </c>
      <c r="R12" s="32">
        <v>553340</v>
      </c>
      <c r="S12" s="32">
        <v>519960</v>
      </c>
      <c r="T12" s="32">
        <v>479540</v>
      </c>
      <c r="U12" s="32">
        <v>427340</v>
      </c>
      <c r="V12" s="32">
        <v>386540</v>
      </c>
      <c r="W12" s="32">
        <v>348680</v>
      </c>
      <c r="X12" s="32">
        <v>287520</v>
      </c>
      <c r="Y12" s="32">
        <v>234060</v>
      </c>
      <c r="Z12" s="32">
        <v>189200</v>
      </c>
      <c r="AA12" s="32">
        <v>147020</v>
      </c>
      <c r="AB12" s="32">
        <v>113420</v>
      </c>
      <c r="AC12" s="32">
        <v>106745</v>
      </c>
      <c r="AD12" s="32">
        <v>100488</v>
      </c>
      <c r="AE12" s="32">
        <v>94808</v>
      </c>
      <c r="AF12" s="32">
        <v>90483</v>
      </c>
      <c r="AG12" s="32">
        <v>85917</v>
      </c>
      <c r="AH12" s="32">
        <v>82454</v>
      </c>
      <c r="AI12" s="32">
        <v>77970</v>
      </c>
      <c r="AJ12" s="32">
        <v>75810</v>
      </c>
      <c r="AK12" s="32">
        <v>73350</v>
      </c>
      <c r="AL12" s="32">
        <v>70660</v>
      </c>
    </row>
    <row r="13" spans="1:38" ht="14.15" customHeight="1">
      <c r="A13" s="16">
        <v>8</v>
      </c>
      <c r="B13" s="17" t="s">
        <v>30</v>
      </c>
      <c r="C13" s="17" t="s">
        <v>122</v>
      </c>
      <c r="D13" s="15">
        <v>1362480</v>
      </c>
      <c r="E13" s="15">
        <v>1392000</v>
      </c>
      <c r="F13" s="15">
        <v>1399500</v>
      </c>
      <c r="G13" s="15">
        <v>1401780</v>
      </c>
      <c r="H13" s="15">
        <v>1397790</v>
      </c>
      <c r="I13" s="15">
        <v>1372500</v>
      </c>
      <c r="J13" s="15">
        <v>1379670</v>
      </c>
      <c r="K13" s="15">
        <v>1377330</v>
      </c>
      <c r="L13" s="15">
        <v>1365210</v>
      </c>
      <c r="M13" s="15">
        <v>1344180</v>
      </c>
      <c r="N13" s="15">
        <v>1335840</v>
      </c>
      <c r="O13" s="15">
        <v>1338150</v>
      </c>
      <c r="P13" s="15">
        <v>1327410</v>
      </c>
      <c r="Q13" s="15">
        <v>1300620</v>
      </c>
      <c r="R13" s="15">
        <v>1277790</v>
      </c>
      <c r="S13" s="15">
        <v>1251540</v>
      </c>
      <c r="T13" s="15">
        <v>1228950</v>
      </c>
      <c r="U13" s="15">
        <v>1201950</v>
      </c>
      <c r="V13" s="15">
        <v>1183320</v>
      </c>
      <c r="W13" s="15">
        <v>1157850</v>
      </c>
      <c r="X13" s="15">
        <v>1079760</v>
      </c>
      <c r="Y13" s="15">
        <v>978685</v>
      </c>
      <c r="Z13" s="15">
        <v>910885</v>
      </c>
      <c r="AA13" s="15">
        <v>848695</v>
      </c>
      <c r="AB13" s="15">
        <v>767725</v>
      </c>
      <c r="AC13" s="15">
        <v>743425</v>
      </c>
      <c r="AD13" s="15">
        <v>716095</v>
      </c>
      <c r="AE13" s="15">
        <v>693625</v>
      </c>
      <c r="AF13" s="15">
        <v>676255</v>
      </c>
      <c r="AG13" s="15">
        <v>666115</v>
      </c>
      <c r="AH13" s="15">
        <v>639235</v>
      </c>
      <c r="AI13" s="15">
        <v>600985</v>
      </c>
      <c r="AJ13" s="15">
        <v>573925</v>
      </c>
      <c r="AK13" s="15">
        <v>560995</v>
      </c>
      <c r="AL13" s="15">
        <v>540990</v>
      </c>
    </row>
    <row r="14" spans="1:38" ht="14.15" customHeight="1">
      <c r="A14" s="16">
        <v>9</v>
      </c>
      <c r="B14" s="17" t="s">
        <v>31</v>
      </c>
      <c r="C14" s="17" t="s">
        <v>122</v>
      </c>
      <c r="D14" s="15">
        <v>75600</v>
      </c>
      <c r="E14" s="15">
        <v>82000</v>
      </c>
      <c r="F14" s="15">
        <v>92500</v>
      </c>
      <c r="G14" s="15">
        <v>107000</v>
      </c>
      <c r="H14" s="15">
        <v>124600</v>
      </c>
      <c r="I14" s="15">
        <v>145000</v>
      </c>
      <c r="J14" s="15">
        <v>163000</v>
      </c>
      <c r="K14" s="15">
        <v>177800</v>
      </c>
      <c r="L14" s="15">
        <v>190600</v>
      </c>
      <c r="M14" s="15">
        <v>202700</v>
      </c>
      <c r="N14" s="15">
        <v>218500</v>
      </c>
      <c r="O14" s="15">
        <v>243300</v>
      </c>
      <c r="P14" s="15">
        <v>260500</v>
      </c>
      <c r="Q14" s="15">
        <v>273100</v>
      </c>
      <c r="R14" s="15">
        <v>286800</v>
      </c>
      <c r="S14" s="15">
        <v>298800</v>
      </c>
      <c r="T14" s="15">
        <v>308300</v>
      </c>
      <c r="U14" s="15">
        <v>315900</v>
      </c>
      <c r="V14" s="15">
        <v>326600</v>
      </c>
      <c r="W14" s="15">
        <v>331700</v>
      </c>
      <c r="X14" s="15">
        <v>336200</v>
      </c>
      <c r="Y14" s="15">
        <v>337094</v>
      </c>
      <c r="Z14" s="15">
        <v>336494</v>
      </c>
      <c r="AA14" s="15">
        <v>329694</v>
      </c>
      <c r="AB14" s="15">
        <v>320494</v>
      </c>
      <c r="AC14" s="15">
        <v>306394</v>
      </c>
      <c r="AD14" s="15">
        <v>292394</v>
      </c>
      <c r="AE14" s="15">
        <v>284894</v>
      </c>
      <c r="AF14" s="15">
        <v>279494</v>
      </c>
      <c r="AG14" s="15">
        <v>271394</v>
      </c>
      <c r="AH14" s="15">
        <v>256694</v>
      </c>
      <c r="AI14" s="15">
        <v>234794</v>
      </c>
      <c r="AJ14" s="15">
        <v>218994</v>
      </c>
      <c r="AK14" s="15">
        <v>209294</v>
      </c>
      <c r="AL14" s="15">
        <v>196400</v>
      </c>
    </row>
    <row r="15" spans="1:38" ht="14.15" customHeight="1">
      <c r="A15" s="16">
        <v>10</v>
      </c>
      <c r="B15" s="17" t="s">
        <v>9</v>
      </c>
      <c r="C15" s="17" t="s">
        <v>122</v>
      </c>
      <c r="D15" s="15">
        <v>3982720</v>
      </c>
      <c r="E15" s="15">
        <v>3979080</v>
      </c>
      <c r="F15" s="15">
        <v>3924410</v>
      </c>
      <c r="G15" s="15">
        <v>3829770</v>
      </c>
      <c r="H15" s="15">
        <v>3698450</v>
      </c>
      <c r="I15" s="15">
        <v>3521840</v>
      </c>
      <c r="J15" s="15">
        <v>3303720</v>
      </c>
      <c r="K15" s="15">
        <v>3062990</v>
      </c>
      <c r="L15" s="15">
        <v>2779070</v>
      </c>
      <c r="M15" s="15">
        <v>2448950</v>
      </c>
      <c r="N15" s="15">
        <v>2083270</v>
      </c>
      <c r="O15" s="15">
        <v>1685600</v>
      </c>
      <c r="P15" s="15">
        <v>1408400</v>
      </c>
      <c r="Q15" s="15">
        <v>1205050</v>
      </c>
      <c r="R15" s="15">
        <v>1045240</v>
      </c>
      <c r="S15" s="15">
        <v>934570</v>
      </c>
      <c r="T15" s="15">
        <v>842450</v>
      </c>
      <c r="U15" s="15">
        <v>764540</v>
      </c>
      <c r="V15" s="15">
        <v>689570</v>
      </c>
      <c r="W15" s="15">
        <v>594090</v>
      </c>
      <c r="X15" s="15">
        <v>510300</v>
      </c>
      <c r="Y15" s="15">
        <v>442890</v>
      </c>
      <c r="Z15" s="15">
        <v>391020</v>
      </c>
      <c r="AA15" s="15">
        <v>343630</v>
      </c>
      <c r="AB15" s="15">
        <v>297430</v>
      </c>
      <c r="AC15" s="15">
        <v>261030</v>
      </c>
      <c r="AD15" s="15">
        <v>230650</v>
      </c>
      <c r="AE15" s="15">
        <v>187390</v>
      </c>
      <c r="AF15" s="15">
        <v>151830</v>
      </c>
      <c r="AG15" s="15">
        <v>126980</v>
      </c>
      <c r="AH15" s="15">
        <v>102200</v>
      </c>
      <c r="AI15" s="15">
        <v>79590</v>
      </c>
      <c r="AJ15" s="15">
        <v>65100</v>
      </c>
      <c r="AK15" s="15">
        <v>51170</v>
      </c>
      <c r="AL15" s="15">
        <v>39900</v>
      </c>
    </row>
    <row r="16" spans="1:38">
      <c r="A16" s="16" t="s">
        <v>29</v>
      </c>
      <c r="B16" s="17" t="s">
        <v>32</v>
      </c>
      <c r="C16" s="17" t="s">
        <v>122</v>
      </c>
      <c r="D16" s="15">
        <v>30420</v>
      </c>
      <c r="E16" s="15">
        <v>37620</v>
      </c>
      <c r="F16" s="15">
        <v>43290</v>
      </c>
      <c r="G16" s="15">
        <v>47040</v>
      </c>
      <c r="H16" s="15">
        <v>51300</v>
      </c>
      <c r="I16" s="15">
        <v>53790</v>
      </c>
      <c r="J16" s="15">
        <v>58770</v>
      </c>
      <c r="K16" s="15">
        <v>64260</v>
      </c>
      <c r="L16" s="15">
        <v>67950</v>
      </c>
      <c r="M16" s="15">
        <v>71670</v>
      </c>
      <c r="N16" s="15">
        <v>73680</v>
      </c>
      <c r="O16" s="15">
        <v>78270</v>
      </c>
      <c r="P16" s="15">
        <v>83550</v>
      </c>
      <c r="Q16" s="15">
        <v>87630</v>
      </c>
      <c r="R16" s="15">
        <v>88290</v>
      </c>
      <c r="S16" s="15">
        <v>92040</v>
      </c>
      <c r="T16" s="15">
        <v>96960</v>
      </c>
      <c r="U16" s="15">
        <v>100260</v>
      </c>
      <c r="V16" s="15">
        <v>106410</v>
      </c>
      <c r="W16" s="15">
        <v>111150</v>
      </c>
      <c r="X16" s="15">
        <v>118410</v>
      </c>
      <c r="Y16" s="15">
        <v>114233</v>
      </c>
      <c r="Z16" s="15">
        <v>111863</v>
      </c>
      <c r="AA16" s="15">
        <v>112253</v>
      </c>
      <c r="AB16" s="15">
        <v>110543</v>
      </c>
      <c r="AC16" s="15">
        <v>107873</v>
      </c>
      <c r="AD16" s="15">
        <v>103403</v>
      </c>
      <c r="AE16" s="15">
        <v>99083</v>
      </c>
      <c r="AF16" s="15">
        <v>95573</v>
      </c>
      <c r="AG16" s="15">
        <v>90533</v>
      </c>
      <c r="AH16" s="15">
        <v>84413</v>
      </c>
      <c r="AI16" s="15">
        <v>75683</v>
      </c>
      <c r="AJ16" s="15">
        <v>69893</v>
      </c>
      <c r="AK16" s="15">
        <v>67133</v>
      </c>
      <c r="AL16" s="15">
        <v>62220</v>
      </c>
    </row>
    <row r="17" spans="1:38" ht="13.5" customHeight="1">
      <c r="A17" s="16" t="s">
        <v>28</v>
      </c>
      <c r="B17" s="17" t="s">
        <v>111</v>
      </c>
      <c r="C17" s="17" t="s">
        <v>122</v>
      </c>
      <c r="D17" s="15">
        <v>0</v>
      </c>
      <c r="E17" s="15">
        <v>0</v>
      </c>
      <c r="F17" s="15">
        <v>0</v>
      </c>
      <c r="G17" s="15">
        <v>0</v>
      </c>
      <c r="H17" s="15">
        <v>0</v>
      </c>
      <c r="I17" s="15">
        <v>0</v>
      </c>
      <c r="J17" s="15">
        <v>0</v>
      </c>
      <c r="K17" s="15">
        <v>0</v>
      </c>
      <c r="L17" s="15">
        <v>1040</v>
      </c>
      <c r="M17" s="15">
        <v>2700</v>
      </c>
      <c r="N17" s="15">
        <v>6600</v>
      </c>
      <c r="O17" s="15">
        <v>15300</v>
      </c>
      <c r="P17" s="15">
        <v>26040</v>
      </c>
      <c r="Q17" s="15">
        <v>38340</v>
      </c>
      <c r="R17" s="15">
        <v>54540</v>
      </c>
      <c r="S17" s="15">
        <v>85940</v>
      </c>
      <c r="T17" s="15">
        <v>130380</v>
      </c>
      <c r="U17" s="15">
        <v>150900</v>
      </c>
      <c r="V17" s="15">
        <v>174840</v>
      </c>
      <c r="W17" s="15">
        <v>195900</v>
      </c>
      <c r="X17" s="15">
        <v>216140</v>
      </c>
      <c r="Y17" s="15">
        <v>227316</v>
      </c>
      <c r="Z17" s="15">
        <v>243636</v>
      </c>
      <c r="AA17" s="15">
        <v>260476</v>
      </c>
      <c r="AB17" s="15">
        <v>275496</v>
      </c>
      <c r="AC17" s="15">
        <v>286096</v>
      </c>
      <c r="AD17" s="15">
        <v>296116</v>
      </c>
      <c r="AE17" s="15">
        <v>306456</v>
      </c>
      <c r="AF17" s="15">
        <v>319016</v>
      </c>
      <c r="AG17" s="15">
        <v>330176</v>
      </c>
      <c r="AH17" s="15">
        <v>330576</v>
      </c>
      <c r="AI17" s="15">
        <v>331336</v>
      </c>
      <c r="AJ17" s="15">
        <v>365776</v>
      </c>
      <c r="AK17" s="15">
        <v>372856</v>
      </c>
      <c r="AL17" s="15">
        <v>377380</v>
      </c>
    </row>
    <row r="18" spans="1:38" ht="25.25" customHeight="1">
      <c r="A18" s="31" t="s">
        <v>35</v>
      </c>
      <c r="B18" s="33" t="s">
        <v>33</v>
      </c>
      <c r="C18" s="33" t="s">
        <v>122</v>
      </c>
      <c r="D18" s="32">
        <v>60779</v>
      </c>
      <c r="E18" s="32">
        <v>68661</v>
      </c>
      <c r="F18" s="32">
        <v>76287</v>
      </c>
      <c r="G18" s="32">
        <v>85370</v>
      </c>
      <c r="H18" s="32">
        <v>95746</v>
      </c>
      <c r="I18" s="32">
        <v>108645</v>
      </c>
      <c r="J18" s="32">
        <v>119401</v>
      </c>
      <c r="K18" s="32">
        <v>129282</v>
      </c>
      <c r="L18" s="32">
        <v>139964</v>
      </c>
      <c r="M18" s="32">
        <v>149442</v>
      </c>
      <c r="N18" s="32">
        <v>159052</v>
      </c>
      <c r="O18" s="32">
        <v>176873</v>
      </c>
      <c r="P18" s="32">
        <v>191842</v>
      </c>
      <c r="Q18" s="32">
        <v>203481</v>
      </c>
      <c r="R18" s="32">
        <v>217054</v>
      </c>
      <c r="S18" s="32">
        <v>233824</v>
      </c>
      <c r="T18" s="32">
        <v>261473</v>
      </c>
      <c r="U18" s="32">
        <v>279975</v>
      </c>
      <c r="V18" s="32">
        <v>297107</v>
      </c>
      <c r="W18" s="32">
        <v>311005</v>
      </c>
      <c r="X18" s="32">
        <v>329123</v>
      </c>
      <c r="Y18" s="32">
        <v>345338</v>
      </c>
      <c r="Z18" s="32">
        <v>366652</v>
      </c>
      <c r="AA18" s="32">
        <v>386600</v>
      </c>
      <c r="AB18" s="32">
        <v>405315</v>
      </c>
      <c r="AC18" s="32">
        <v>424937</v>
      </c>
      <c r="AD18" s="32">
        <v>442215</v>
      </c>
      <c r="AE18" s="32">
        <v>457797</v>
      </c>
      <c r="AF18" s="32">
        <v>471678</v>
      </c>
      <c r="AG18" s="32">
        <v>481279</v>
      </c>
      <c r="AH18" s="32">
        <v>493098</v>
      </c>
      <c r="AI18" s="32">
        <v>510742</v>
      </c>
      <c r="AJ18" s="32">
        <v>522640</v>
      </c>
      <c r="AK18" s="32">
        <v>536001</v>
      </c>
      <c r="AL18" s="32">
        <v>544062</v>
      </c>
    </row>
    <row r="19" spans="1:38" ht="13.5" customHeight="1">
      <c r="A19" s="16" t="s">
        <v>36</v>
      </c>
      <c r="B19" s="17" t="s">
        <v>113</v>
      </c>
      <c r="C19" s="17" t="s">
        <v>122</v>
      </c>
      <c r="D19" s="15">
        <v>0</v>
      </c>
      <c r="E19" s="15">
        <v>0</v>
      </c>
      <c r="F19" s="15">
        <v>0</v>
      </c>
      <c r="G19" s="15">
        <v>0</v>
      </c>
      <c r="H19" s="15">
        <v>0</v>
      </c>
      <c r="I19" s="15">
        <v>0</v>
      </c>
      <c r="J19" s="15">
        <v>0</v>
      </c>
      <c r="K19" s="15">
        <v>0</v>
      </c>
      <c r="L19" s="15">
        <v>0</v>
      </c>
      <c r="M19" s="15">
        <v>0</v>
      </c>
      <c r="N19" s="15">
        <v>479</v>
      </c>
      <c r="O19" s="15">
        <v>1827</v>
      </c>
      <c r="P19" s="15">
        <v>2532</v>
      </c>
      <c r="Q19" s="15">
        <v>3582</v>
      </c>
      <c r="R19" s="15">
        <v>6342</v>
      </c>
      <c r="S19" s="15">
        <v>14329</v>
      </c>
      <c r="T19" s="15">
        <v>25483</v>
      </c>
      <c r="U19" s="15">
        <v>39679</v>
      </c>
      <c r="V19" s="15">
        <v>49651</v>
      </c>
      <c r="W19" s="15">
        <v>61042</v>
      </c>
      <c r="X19" s="15">
        <v>72583</v>
      </c>
      <c r="Y19" s="15">
        <v>86037</v>
      </c>
      <c r="Z19" s="15">
        <v>98530</v>
      </c>
      <c r="AA19" s="15">
        <v>111837</v>
      </c>
      <c r="AB19" s="15">
        <v>131620</v>
      </c>
      <c r="AC19" s="15">
        <v>153666</v>
      </c>
      <c r="AD19" s="15">
        <v>172079</v>
      </c>
      <c r="AE19" s="15">
        <v>196323</v>
      </c>
      <c r="AF19" s="15">
        <v>216866</v>
      </c>
      <c r="AG19" s="15">
        <v>234270</v>
      </c>
      <c r="AH19" s="15">
        <v>255290</v>
      </c>
      <c r="AI19" s="15">
        <v>283149</v>
      </c>
      <c r="AJ19" s="15">
        <v>313075</v>
      </c>
      <c r="AK19" s="15">
        <v>339042</v>
      </c>
      <c r="AL19" s="15">
        <v>357263</v>
      </c>
    </row>
    <row r="20" spans="1:38" ht="25.25" customHeight="1">
      <c r="A20" s="16">
        <v>13</v>
      </c>
      <c r="B20" s="17" t="s">
        <v>34</v>
      </c>
      <c r="C20" s="17" t="s">
        <v>122</v>
      </c>
      <c r="D20" s="15">
        <v>171130</v>
      </c>
      <c r="E20" s="15">
        <v>187591</v>
      </c>
      <c r="F20" s="15">
        <v>197401</v>
      </c>
      <c r="G20" s="15">
        <v>206525</v>
      </c>
      <c r="H20" s="15">
        <v>213897</v>
      </c>
      <c r="I20" s="15">
        <v>221790</v>
      </c>
      <c r="J20" s="15">
        <v>231222</v>
      </c>
      <c r="K20" s="15">
        <v>234821</v>
      </c>
      <c r="L20" s="15">
        <v>236018</v>
      </c>
      <c r="M20" s="15">
        <v>238570</v>
      </c>
      <c r="N20" s="15">
        <v>239887</v>
      </c>
      <c r="O20" s="15">
        <v>244080</v>
      </c>
      <c r="P20" s="15">
        <v>245877</v>
      </c>
      <c r="Q20" s="15">
        <v>247600</v>
      </c>
      <c r="R20" s="15">
        <v>246872</v>
      </c>
      <c r="S20" s="15">
        <v>249668</v>
      </c>
      <c r="T20" s="15">
        <v>252937</v>
      </c>
      <c r="U20" s="15">
        <v>255819</v>
      </c>
      <c r="V20" s="15">
        <v>258240</v>
      </c>
      <c r="W20" s="15">
        <v>260688</v>
      </c>
      <c r="X20" s="15">
        <v>261685</v>
      </c>
      <c r="Y20" s="15">
        <v>262585</v>
      </c>
      <c r="Z20" s="15">
        <v>263694</v>
      </c>
      <c r="AA20" s="15">
        <v>265088</v>
      </c>
      <c r="AB20" s="15">
        <v>268815</v>
      </c>
      <c r="AC20" s="15">
        <v>271771</v>
      </c>
      <c r="AD20" s="15">
        <v>273274</v>
      </c>
      <c r="AE20" s="15">
        <v>280369</v>
      </c>
      <c r="AF20" s="15">
        <v>281552</v>
      </c>
      <c r="AG20" s="15">
        <v>281709</v>
      </c>
      <c r="AH20" s="15">
        <v>283377</v>
      </c>
      <c r="AI20" s="15">
        <v>283754</v>
      </c>
      <c r="AJ20" s="15">
        <v>285283</v>
      </c>
      <c r="AK20" s="15">
        <v>286983</v>
      </c>
      <c r="AL20" s="15">
        <v>288187</v>
      </c>
    </row>
    <row r="21" spans="1:38" ht="25.25" customHeight="1">
      <c r="A21" s="16" t="s">
        <v>37</v>
      </c>
      <c r="B21" s="17" t="s">
        <v>10</v>
      </c>
      <c r="C21" s="17" t="s">
        <v>122</v>
      </c>
      <c r="D21" s="15">
        <v>32671</v>
      </c>
      <c r="E21" s="15">
        <v>38131</v>
      </c>
      <c r="F21" s="15">
        <v>46366</v>
      </c>
      <c r="G21" s="15">
        <v>51206</v>
      </c>
      <c r="H21" s="15">
        <v>59611</v>
      </c>
      <c r="I21" s="15">
        <v>68198</v>
      </c>
      <c r="J21" s="15">
        <v>75748</v>
      </c>
      <c r="K21" s="15">
        <v>83508</v>
      </c>
      <c r="L21" s="15">
        <v>89504</v>
      </c>
      <c r="M21" s="15">
        <v>97017</v>
      </c>
      <c r="N21" s="15">
        <v>101297</v>
      </c>
      <c r="O21" s="15">
        <v>104957</v>
      </c>
      <c r="P21" s="15">
        <v>111372</v>
      </c>
      <c r="Q21" s="15">
        <v>115832</v>
      </c>
      <c r="R21" s="15">
        <v>122460</v>
      </c>
      <c r="S21" s="15">
        <v>129498</v>
      </c>
      <c r="T21" s="15">
        <v>141298</v>
      </c>
      <c r="U21" s="15">
        <v>153943</v>
      </c>
      <c r="V21" s="15">
        <v>166343</v>
      </c>
      <c r="W21" s="15">
        <v>177731</v>
      </c>
      <c r="X21" s="15">
        <v>185731</v>
      </c>
      <c r="Y21" s="15">
        <v>198886</v>
      </c>
      <c r="Z21" s="15">
        <v>210076</v>
      </c>
      <c r="AA21" s="15">
        <v>218041</v>
      </c>
      <c r="AB21" s="15">
        <v>226361</v>
      </c>
      <c r="AC21" s="15">
        <v>236436</v>
      </c>
      <c r="AD21" s="15">
        <v>246708</v>
      </c>
      <c r="AE21" s="15">
        <v>254320</v>
      </c>
      <c r="AF21" s="15">
        <v>261553</v>
      </c>
      <c r="AG21" s="15">
        <v>267915</v>
      </c>
      <c r="AH21" s="15">
        <v>274201</v>
      </c>
      <c r="AI21" s="15">
        <v>280921</v>
      </c>
      <c r="AJ21" s="15">
        <v>291484</v>
      </c>
      <c r="AK21" s="15">
        <v>298782</v>
      </c>
      <c r="AL21" s="15">
        <v>301133</v>
      </c>
    </row>
    <row r="22" spans="1:38" ht="13.5" customHeight="1">
      <c r="A22" s="16" t="s">
        <v>38</v>
      </c>
      <c r="B22" s="17" t="s">
        <v>114</v>
      </c>
      <c r="C22" s="17" t="s">
        <v>122</v>
      </c>
      <c r="D22" s="15">
        <v>0</v>
      </c>
      <c r="E22" s="15">
        <v>0</v>
      </c>
      <c r="F22" s="15">
        <v>0</v>
      </c>
      <c r="G22" s="15">
        <v>0</v>
      </c>
      <c r="H22" s="15">
        <v>0</v>
      </c>
      <c r="I22" s="15">
        <v>0</v>
      </c>
      <c r="J22" s="15">
        <v>0</v>
      </c>
      <c r="K22" s="15">
        <v>0</v>
      </c>
      <c r="L22" s="15">
        <v>0</v>
      </c>
      <c r="M22" s="15">
        <v>0</v>
      </c>
      <c r="N22" s="15">
        <v>0</v>
      </c>
      <c r="O22" s="15">
        <v>0</v>
      </c>
      <c r="P22" s="15">
        <v>0</v>
      </c>
      <c r="Q22" s="15">
        <v>800</v>
      </c>
      <c r="R22" s="15">
        <v>800</v>
      </c>
      <c r="S22" s="15">
        <v>2480</v>
      </c>
      <c r="T22" s="15">
        <v>5992</v>
      </c>
      <c r="U22" s="15">
        <v>9752</v>
      </c>
      <c r="V22" s="15">
        <v>15912</v>
      </c>
      <c r="W22" s="15">
        <v>21656</v>
      </c>
      <c r="X22" s="15">
        <v>24656</v>
      </c>
      <c r="Y22" s="15">
        <v>29936</v>
      </c>
      <c r="Z22" s="15">
        <v>34046</v>
      </c>
      <c r="AA22" s="15">
        <v>34346</v>
      </c>
      <c r="AB22" s="15">
        <v>38446</v>
      </c>
      <c r="AC22" s="15">
        <v>41046</v>
      </c>
      <c r="AD22" s="15">
        <v>46709</v>
      </c>
      <c r="AE22" s="15">
        <v>50529</v>
      </c>
      <c r="AF22" s="15">
        <v>53735</v>
      </c>
      <c r="AG22" s="15">
        <v>54635</v>
      </c>
      <c r="AH22" s="15">
        <v>56186</v>
      </c>
      <c r="AI22" s="15">
        <v>62280</v>
      </c>
      <c r="AJ22" s="15">
        <v>64305</v>
      </c>
      <c r="AK22" s="15">
        <v>68933</v>
      </c>
      <c r="AL22" s="15">
        <v>71416</v>
      </c>
    </row>
    <row r="23" spans="1:38" ht="25.25" customHeight="1">
      <c r="A23" s="16">
        <v>15</v>
      </c>
      <c r="B23" s="17" t="s">
        <v>11</v>
      </c>
      <c r="C23" s="17" t="s">
        <v>122</v>
      </c>
      <c r="D23" s="15">
        <v>75671</v>
      </c>
      <c r="E23" s="15">
        <v>83391</v>
      </c>
      <c r="F23" s="15">
        <v>91511</v>
      </c>
      <c r="G23" s="15">
        <v>95920</v>
      </c>
      <c r="H23" s="15">
        <v>99400</v>
      </c>
      <c r="I23" s="15">
        <v>103950</v>
      </c>
      <c r="J23" s="15">
        <v>105143</v>
      </c>
      <c r="K23" s="15">
        <v>108828</v>
      </c>
      <c r="L23" s="15">
        <v>107760</v>
      </c>
      <c r="M23" s="15">
        <v>110604</v>
      </c>
      <c r="N23" s="15">
        <v>112535</v>
      </c>
      <c r="O23" s="15">
        <v>113181</v>
      </c>
      <c r="P23" s="15">
        <v>113615</v>
      </c>
      <c r="Q23" s="15">
        <v>114210</v>
      </c>
      <c r="R23" s="15">
        <v>112444</v>
      </c>
      <c r="S23" s="15">
        <v>112519</v>
      </c>
      <c r="T23" s="15">
        <v>112984</v>
      </c>
      <c r="U23" s="15">
        <v>114328</v>
      </c>
      <c r="V23" s="15">
        <v>116366</v>
      </c>
      <c r="W23" s="15">
        <v>116794</v>
      </c>
      <c r="X23" s="15">
        <v>117559</v>
      </c>
      <c r="Y23" s="15">
        <v>120531</v>
      </c>
      <c r="Z23" s="15">
        <v>119260</v>
      </c>
      <c r="AA23" s="15">
        <v>120290</v>
      </c>
      <c r="AB23" s="15">
        <v>120411</v>
      </c>
      <c r="AC23" s="15">
        <v>117636</v>
      </c>
      <c r="AD23" s="15">
        <v>117488</v>
      </c>
      <c r="AE23" s="15">
        <v>117898</v>
      </c>
      <c r="AF23" s="15">
        <v>118199</v>
      </c>
      <c r="AG23" s="15">
        <v>117365</v>
      </c>
      <c r="AH23" s="15">
        <v>117709</v>
      </c>
      <c r="AI23" s="15">
        <v>116626</v>
      </c>
      <c r="AJ23" s="15">
        <v>114730</v>
      </c>
      <c r="AK23" s="15">
        <v>115636</v>
      </c>
      <c r="AL23" s="15">
        <v>115153</v>
      </c>
    </row>
    <row r="24" spans="1:38" ht="25.25" customHeight="1">
      <c r="A24" s="16" t="s">
        <v>39</v>
      </c>
      <c r="B24" s="17" t="s">
        <v>12</v>
      </c>
      <c r="C24" s="17" t="s">
        <v>122</v>
      </c>
      <c r="D24" s="15">
        <v>44490</v>
      </c>
      <c r="E24" s="15">
        <v>56340</v>
      </c>
      <c r="F24" s="15">
        <v>66880</v>
      </c>
      <c r="G24" s="15">
        <v>74520</v>
      </c>
      <c r="H24" s="15">
        <v>93120</v>
      </c>
      <c r="I24" s="15">
        <v>130210</v>
      </c>
      <c r="J24" s="15">
        <v>157455</v>
      </c>
      <c r="K24" s="15">
        <v>177625</v>
      </c>
      <c r="L24" s="15">
        <v>190314</v>
      </c>
      <c r="M24" s="15">
        <v>208304</v>
      </c>
      <c r="N24" s="15">
        <v>226571</v>
      </c>
      <c r="O24" s="15">
        <v>236021</v>
      </c>
      <c r="P24" s="15">
        <v>251141</v>
      </c>
      <c r="Q24" s="15">
        <v>264681</v>
      </c>
      <c r="R24" s="15">
        <v>278421</v>
      </c>
      <c r="S24" s="15">
        <v>286965</v>
      </c>
      <c r="T24" s="15">
        <v>319853</v>
      </c>
      <c r="U24" s="15">
        <v>355186</v>
      </c>
      <c r="V24" s="15">
        <v>399813</v>
      </c>
      <c r="W24" s="15">
        <v>437953</v>
      </c>
      <c r="X24" s="15">
        <v>475061</v>
      </c>
      <c r="Y24" s="15">
        <v>527619</v>
      </c>
      <c r="Z24" s="15">
        <v>579939</v>
      </c>
      <c r="AA24" s="15">
        <v>629039</v>
      </c>
      <c r="AB24" s="15">
        <v>688396</v>
      </c>
      <c r="AC24" s="15">
        <v>732382</v>
      </c>
      <c r="AD24" s="15">
        <v>780089</v>
      </c>
      <c r="AE24" s="15">
        <v>832453</v>
      </c>
      <c r="AF24" s="15">
        <v>855707</v>
      </c>
      <c r="AG24" s="15">
        <v>895425</v>
      </c>
      <c r="AH24" s="15">
        <v>979271</v>
      </c>
      <c r="AI24" s="15">
        <v>1014963</v>
      </c>
      <c r="AJ24" s="15">
        <v>1043350</v>
      </c>
      <c r="AK24" s="15">
        <v>1088993</v>
      </c>
      <c r="AL24" s="15">
        <v>1156895</v>
      </c>
    </row>
    <row r="25" spans="1:38" ht="13.5" customHeight="1">
      <c r="A25" s="16" t="s">
        <v>40</v>
      </c>
      <c r="B25" s="17" t="s">
        <v>115</v>
      </c>
      <c r="C25" s="17" t="s">
        <v>122</v>
      </c>
      <c r="D25" s="15">
        <v>0</v>
      </c>
      <c r="E25" s="15">
        <v>0</v>
      </c>
      <c r="F25" s="15">
        <v>0</v>
      </c>
      <c r="G25" s="15">
        <v>0</v>
      </c>
      <c r="H25" s="15">
        <v>0</v>
      </c>
      <c r="I25" s="15">
        <v>0</v>
      </c>
      <c r="J25" s="15">
        <v>0</v>
      </c>
      <c r="K25" s="15">
        <v>0</v>
      </c>
      <c r="L25" s="15">
        <v>0</v>
      </c>
      <c r="M25" s="15">
        <v>0</v>
      </c>
      <c r="N25" s="15">
        <v>0</v>
      </c>
      <c r="O25" s="15">
        <v>0</v>
      </c>
      <c r="P25" s="15">
        <v>0</v>
      </c>
      <c r="Q25" s="15">
        <v>0</v>
      </c>
      <c r="R25" s="15">
        <v>1190</v>
      </c>
      <c r="S25" s="15">
        <v>1190</v>
      </c>
      <c r="T25" s="15">
        <v>6590</v>
      </c>
      <c r="U25" s="15">
        <v>11380</v>
      </c>
      <c r="V25" s="15">
        <v>20736</v>
      </c>
      <c r="W25" s="15">
        <v>22716</v>
      </c>
      <c r="X25" s="15">
        <v>23364</v>
      </c>
      <c r="Y25" s="15">
        <v>33758</v>
      </c>
      <c r="Z25" s="15">
        <v>35118</v>
      </c>
      <c r="AA25" s="15">
        <v>37118</v>
      </c>
      <c r="AB25" s="15">
        <v>44118</v>
      </c>
      <c r="AC25" s="15">
        <v>45438</v>
      </c>
      <c r="AD25" s="15">
        <v>49097</v>
      </c>
      <c r="AE25" s="15">
        <v>50148</v>
      </c>
      <c r="AF25" s="15">
        <v>51328</v>
      </c>
      <c r="AG25" s="15">
        <v>53879</v>
      </c>
      <c r="AH25" s="15">
        <v>57900</v>
      </c>
      <c r="AI25" s="15">
        <v>60450</v>
      </c>
      <c r="AJ25" s="15">
        <v>63981</v>
      </c>
      <c r="AK25" s="15">
        <v>65751</v>
      </c>
      <c r="AL25" s="15">
        <v>66751</v>
      </c>
    </row>
    <row r="26" spans="1:38" ht="25.25" customHeight="1">
      <c r="A26" s="16">
        <v>17</v>
      </c>
      <c r="B26" s="17" t="s">
        <v>13</v>
      </c>
      <c r="C26" s="17" t="s">
        <v>122</v>
      </c>
      <c r="D26" s="15">
        <v>183950</v>
      </c>
      <c r="E26" s="15">
        <v>202690</v>
      </c>
      <c r="F26" s="15">
        <v>217911</v>
      </c>
      <c r="G26" s="15">
        <v>231414</v>
      </c>
      <c r="H26" s="15">
        <v>253474</v>
      </c>
      <c r="I26" s="15">
        <v>266344</v>
      </c>
      <c r="J26" s="15">
        <v>274118</v>
      </c>
      <c r="K26" s="15">
        <v>284678</v>
      </c>
      <c r="L26" s="15">
        <v>284975</v>
      </c>
      <c r="M26" s="15">
        <v>294584</v>
      </c>
      <c r="N26" s="15">
        <v>303092</v>
      </c>
      <c r="O26" s="15">
        <v>314772</v>
      </c>
      <c r="P26" s="15">
        <v>319712</v>
      </c>
      <c r="Q26" s="15">
        <v>313940</v>
      </c>
      <c r="R26" s="15">
        <v>314215</v>
      </c>
      <c r="S26" s="15">
        <v>315266</v>
      </c>
      <c r="T26" s="15">
        <v>318281</v>
      </c>
      <c r="U26" s="15">
        <v>326051</v>
      </c>
      <c r="V26" s="15">
        <v>318901</v>
      </c>
      <c r="W26" s="15">
        <v>319621</v>
      </c>
      <c r="X26" s="15">
        <v>330500</v>
      </c>
      <c r="Y26" s="15">
        <v>330249</v>
      </c>
      <c r="Z26" s="15">
        <v>325884</v>
      </c>
      <c r="AA26" s="15">
        <v>325624</v>
      </c>
      <c r="AB26" s="15">
        <v>327235</v>
      </c>
      <c r="AC26" s="15">
        <v>320996</v>
      </c>
      <c r="AD26" s="15">
        <v>315386</v>
      </c>
      <c r="AE26" s="15">
        <v>311949</v>
      </c>
      <c r="AF26" s="15">
        <v>306464</v>
      </c>
      <c r="AG26" s="15">
        <v>313734</v>
      </c>
      <c r="AH26" s="15">
        <v>310851</v>
      </c>
      <c r="AI26" s="15">
        <v>307364</v>
      </c>
      <c r="AJ26" s="15">
        <v>306431</v>
      </c>
      <c r="AK26" s="15">
        <v>321311</v>
      </c>
      <c r="AL26" s="15">
        <v>322661</v>
      </c>
    </row>
    <row r="27" spans="1:38" ht="14.15" customHeight="1">
      <c r="A27" s="16">
        <v>18</v>
      </c>
      <c r="B27" s="17" t="s">
        <v>14</v>
      </c>
      <c r="C27" s="17" t="s">
        <v>122</v>
      </c>
      <c r="D27" s="15">
        <v>0</v>
      </c>
      <c r="E27" s="15">
        <v>0</v>
      </c>
      <c r="F27" s="15">
        <v>0</v>
      </c>
      <c r="G27" s="15">
        <v>0</v>
      </c>
      <c r="H27" s="15">
        <v>0</v>
      </c>
      <c r="I27" s="15">
        <v>3480</v>
      </c>
      <c r="J27" s="15">
        <v>11180</v>
      </c>
      <c r="K27" s="15">
        <v>13900</v>
      </c>
      <c r="L27" s="15">
        <v>15650</v>
      </c>
      <c r="M27" s="15">
        <v>15650</v>
      </c>
      <c r="N27" s="15">
        <v>15650</v>
      </c>
      <c r="O27" s="15">
        <v>15550</v>
      </c>
      <c r="P27" s="15">
        <v>9876</v>
      </c>
      <c r="Q27" s="15">
        <v>10211</v>
      </c>
      <c r="R27" s="15">
        <v>10272</v>
      </c>
      <c r="S27" s="15">
        <v>10139</v>
      </c>
      <c r="T27" s="15">
        <v>15877</v>
      </c>
      <c r="U27" s="15">
        <v>54394</v>
      </c>
      <c r="V27" s="15">
        <v>116972</v>
      </c>
      <c r="W27" s="15">
        <v>116972</v>
      </c>
      <c r="X27" s="15">
        <v>190185</v>
      </c>
      <c r="Y27" s="15">
        <v>190185</v>
      </c>
      <c r="Z27" s="15">
        <v>220185</v>
      </c>
      <c r="AA27" s="15">
        <v>221185</v>
      </c>
      <c r="AB27" s="15">
        <v>221185</v>
      </c>
      <c r="AC27" s="15">
        <v>226635</v>
      </c>
      <c r="AD27" s="15">
        <v>213635</v>
      </c>
      <c r="AE27" s="15">
        <v>219985</v>
      </c>
      <c r="AF27" s="15">
        <v>225782</v>
      </c>
      <c r="AG27" s="15">
        <v>264092</v>
      </c>
      <c r="AH27" s="15">
        <v>270002</v>
      </c>
      <c r="AI27" s="15">
        <v>271563</v>
      </c>
      <c r="AJ27" s="15">
        <v>329053</v>
      </c>
      <c r="AK27" s="15">
        <v>343333</v>
      </c>
      <c r="AL27" s="15">
        <v>343147</v>
      </c>
    </row>
    <row r="28" spans="1:38" ht="14.15" customHeight="1">
      <c r="A28" s="31">
        <v>19</v>
      </c>
      <c r="B28" s="33" t="s">
        <v>15</v>
      </c>
      <c r="C28" s="33" t="s">
        <v>122</v>
      </c>
      <c r="D28" s="32">
        <v>228850</v>
      </c>
      <c r="E28" s="32">
        <v>238800</v>
      </c>
      <c r="F28" s="32">
        <v>246500</v>
      </c>
      <c r="G28" s="32">
        <v>266000</v>
      </c>
      <c r="H28" s="32">
        <v>334900</v>
      </c>
      <c r="I28" s="32">
        <v>342000</v>
      </c>
      <c r="J28" s="32">
        <v>354250</v>
      </c>
      <c r="K28" s="32">
        <v>358300</v>
      </c>
      <c r="L28" s="32">
        <v>304800</v>
      </c>
      <c r="M28" s="32">
        <v>319200</v>
      </c>
      <c r="N28" s="32">
        <v>359750</v>
      </c>
      <c r="O28" s="32">
        <v>392550</v>
      </c>
      <c r="P28" s="32">
        <v>432700</v>
      </c>
      <c r="Q28" s="32">
        <v>431500</v>
      </c>
      <c r="R28" s="32">
        <v>427500</v>
      </c>
      <c r="S28" s="32">
        <v>443360</v>
      </c>
      <c r="T28" s="32">
        <v>439720</v>
      </c>
      <c r="U28" s="32">
        <v>445720</v>
      </c>
      <c r="V28" s="32">
        <v>344870</v>
      </c>
      <c r="W28" s="32">
        <v>369620</v>
      </c>
      <c r="X28" s="32">
        <v>437920</v>
      </c>
      <c r="Y28" s="32">
        <v>447420</v>
      </c>
      <c r="Z28" s="32">
        <v>454680</v>
      </c>
      <c r="AA28" s="32">
        <v>456140</v>
      </c>
      <c r="AB28" s="32">
        <v>489480</v>
      </c>
      <c r="AC28" s="32">
        <v>475830</v>
      </c>
      <c r="AD28" s="32">
        <v>536170</v>
      </c>
      <c r="AE28" s="32">
        <v>570920</v>
      </c>
      <c r="AF28" s="32">
        <v>549620</v>
      </c>
      <c r="AG28" s="32">
        <v>555780</v>
      </c>
      <c r="AH28" s="32">
        <v>573877</v>
      </c>
      <c r="AI28" s="32">
        <v>598880</v>
      </c>
      <c r="AJ28" s="32">
        <v>592991</v>
      </c>
      <c r="AK28" s="32">
        <v>642280</v>
      </c>
      <c r="AL28" s="32">
        <v>659117</v>
      </c>
    </row>
    <row r="29" spans="1:38" ht="14.15" customHeight="1" thickBot="1">
      <c r="A29" s="82">
        <v>20</v>
      </c>
      <c r="B29" s="80" t="s">
        <v>116</v>
      </c>
      <c r="C29" s="80" t="s">
        <v>122</v>
      </c>
      <c r="D29" s="83" t="s">
        <v>149</v>
      </c>
      <c r="E29" s="83" t="s">
        <v>149</v>
      </c>
      <c r="F29" s="83" t="s">
        <v>149</v>
      </c>
      <c r="G29" s="83" t="s">
        <v>149</v>
      </c>
      <c r="H29" s="83" t="s">
        <v>149</v>
      </c>
      <c r="I29" s="83" t="s">
        <v>149</v>
      </c>
      <c r="J29" s="83" t="s">
        <v>149</v>
      </c>
      <c r="K29" s="83" t="s">
        <v>149</v>
      </c>
      <c r="L29" s="83" t="s">
        <v>149</v>
      </c>
      <c r="M29" s="83" t="s">
        <v>149</v>
      </c>
      <c r="N29" s="83" t="s">
        <v>149</v>
      </c>
      <c r="O29" s="83" t="s">
        <v>149</v>
      </c>
      <c r="P29" s="83" t="s">
        <v>149</v>
      </c>
      <c r="Q29" s="83" t="s">
        <v>149</v>
      </c>
      <c r="R29" s="83" t="s">
        <v>149</v>
      </c>
      <c r="S29" s="83" t="s">
        <v>149</v>
      </c>
      <c r="T29" s="83" t="s">
        <v>149</v>
      </c>
      <c r="U29" s="83" t="s">
        <v>149</v>
      </c>
      <c r="V29" s="83" t="s">
        <v>149</v>
      </c>
      <c r="W29" s="83" t="s">
        <v>149</v>
      </c>
      <c r="X29" s="83" t="s">
        <v>149</v>
      </c>
      <c r="Y29" s="83" t="s">
        <v>149</v>
      </c>
      <c r="Z29" s="83" t="s">
        <v>149</v>
      </c>
      <c r="AA29" s="83" t="s">
        <v>149</v>
      </c>
      <c r="AB29" s="83" t="s">
        <v>149</v>
      </c>
      <c r="AC29" s="83" t="s">
        <v>149</v>
      </c>
      <c r="AD29" s="83" t="s">
        <v>149</v>
      </c>
      <c r="AE29" s="83" t="s">
        <v>149</v>
      </c>
      <c r="AF29" s="83" t="s">
        <v>149</v>
      </c>
      <c r="AG29" s="83" t="s">
        <v>149</v>
      </c>
      <c r="AH29" s="83" t="s">
        <v>149</v>
      </c>
      <c r="AI29" s="83" t="s">
        <v>149</v>
      </c>
      <c r="AJ29" s="83" t="s">
        <v>149</v>
      </c>
      <c r="AK29" s="83" t="s">
        <v>149</v>
      </c>
      <c r="AL29" s="83" t="s">
        <v>149</v>
      </c>
    </row>
    <row r="30" spans="1:38" ht="16" customHeight="1">
      <c r="A30" s="96" t="s">
        <v>16</v>
      </c>
      <c r="B30" s="3" t="s">
        <v>224</v>
      </c>
      <c r="C30" s="3" t="s">
        <v>122</v>
      </c>
      <c r="D30" s="15">
        <f t="shared" ref="D30:AK30" si="0">SUM(D5:D11)</f>
        <v>5275161</v>
      </c>
      <c r="E30" s="15">
        <f t="shared" si="0"/>
        <v>5420555</v>
      </c>
      <c r="F30" s="15">
        <f t="shared" si="0"/>
        <v>5541476</v>
      </c>
      <c r="G30" s="15">
        <f t="shared" si="0"/>
        <v>5628592</v>
      </c>
      <c r="H30" s="15">
        <f t="shared" si="0"/>
        <v>5724228</v>
      </c>
      <c r="I30" s="15">
        <f t="shared" si="0"/>
        <v>5817180</v>
      </c>
      <c r="J30" s="15">
        <f t="shared" si="0"/>
        <v>5923300</v>
      </c>
      <c r="K30" s="15">
        <f t="shared" si="0"/>
        <v>5991392</v>
      </c>
      <c r="L30" s="15">
        <f t="shared" si="0"/>
        <v>6016138</v>
      </c>
      <c r="M30" s="15">
        <f t="shared" si="0"/>
        <v>6022401</v>
      </c>
      <c r="N30" s="15">
        <f t="shared" si="0"/>
        <v>5989405</v>
      </c>
      <c r="O30" s="15">
        <f t="shared" si="0"/>
        <v>6006725</v>
      </c>
      <c r="P30" s="15">
        <f t="shared" si="0"/>
        <v>6010790</v>
      </c>
      <c r="Q30" s="15">
        <f t="shared" si="0"/>
        <v>6045770</v>
      </c>
      <c r="R30" s="15">
        <f t="shared" si="0"/>
        <v>6069458</v>
      </c>
      <c r="S30" s="15">
        <f t="shared" si="0"/>
        <v>6120998</v>
      </c>
      <c r="T30" s="15">
        <f t="shared" si="0"/>
        <v>6125828</v>
      </c>
      <c r="U30" s="15">
        <f t="shared" si="0"/>
        <v>6093733</v>
      </c>
      <c r="V30" s="15">
        <f t="shared" si="0"/>
        <v>6080516</v>
      </c>
      <c r="W30" s="15">
        <f t="shared" si="0"/>
        <v>6017380</v>
      </c>
      <c r="X30" s="15">
        <f t="shared" si="0"/>
        <v>5853618</v>
      </c>
      <c r="Y30" s="15">
        <f t="shared" si="0"/>
        <v>5790201</v>
      </c>
      <c r="Z30" s="15">
        <f t="shared" si="0"/>
        <v>5759938</v>
      </c>
      <c r="AA30" s="15">
        <f t="shared" si="0"/>
        <v>5764920</v>
      </c>
      <c r="AB30" s="15">
        <f t="shared" si="0"/>
        <v>5723157</v>
      </c>
      <c r="AC30" s="15">
        <f t="shared" si="0"/>
        <v>5649087</v>
      </c>
      <c r="AD30" s="15">
        <f t="shared" si="0"/>
        <v>5575929</v>
      </c>
      <c r="AE30" s="15">
        <f t="shared" si="0"/>
        <v>5474523</v>
      </c>
      <c r="AF30" s="15">
        <f t="shared" si="0"/>
        <v>5369821</v>
      </c>
      <c r="AG30" s="15">
        <f t="shared" si="0"/>
        <v>5252575</v>
      </c>
      <c r="AH30" s="15">
        <f t="shared" si="0"/>
        <v>5158073</v>
      </c>
      <c r="AI30" s="15">
        <f t="shared" si="0"/>
        <v>5033690</v>
      </c>
      <c r="AJ30" s="15">
        <f t="shared" si="0"/>
        <v>4932418</v>
      </c>
      <c r="AK30" s="15">
        <f t="shared" si="0"/>
        <v>4841005</v>
      </c>
      <c r="AL30" s="15">
        <f t="shared" ref="AL30" si="1">SUM(AL5:AL11)</f>
        <v>4755650</v>
      </c>
    </row>
    <row r="31" spans="1:38" ht="16" customHeight="1">
      <c r="A31" s="96" t="s">
        <v>17</v>
      </c>
      <c r="B31" s="3" t="s">
        <v>225</v>
      </c>
      <c r="C31" s="3" t="s">
        <v>122</v>
      </c>
      <c r="D31" s="15">
        <f t="shared" ref="D31:AK31" si="2">SUM(D12:D17)</f>
        <v>6423040</v>
      </c>
      <c r="E31" s="15">
        <f t="shared" si="2"/>
        <v>6442580</v>
      </c>
      <c r="F31" s="15">
        <f t="shared" si="2"/>
        <v>6387800</v>
      </c>
      <c r="G31" s="15">
        <f t="shared" si="2"/>
        <v>6290130</v>
      </c>
      <c r="H31" s="15">
        <f t="shared" si="2"/>
        <v>6151440</v>
      </c>
      <c r="I31" s="15">
        <f t="shared" si="2"/>
        <v>5942210</v>
      </c>
      <c r="J31" s="15">
        <f t="shared" si="2"/>
        <v>5723540</v>
      </c>
      <c r="K31" s="15">
        <f t="shared" si="2"/>
        <v>5469300</v>
      </c>
      <c r="L31" s="15">
        <f t="shared" si="2"/>
        <v>5157890</v>
      </c>
      <c r="M31" s="15">
        <f t="shared" si="2"/>
        <v>4791560</v>
      </c>
      <c r="N31" s="15">
        <f t="shared" si="2"/>
        <v>4405710</v>
      </c>
      <c r="O31" s="15">
        <f t="shared" si="2"/>
        <v>4016160</v>
      </c>
      <c r="P31" s="15">
        <f t="shared" si="2"/>
        <v>3726960</v>
      </c>
      <c r="Q31" s="15">
        <f t="shared" si="2"/>
        <v>3491760</v>
      </c>
      <c r="R31" s="15">
        <f t="shared" si="2"/>
        <v>3306000</v>
      </c>
      <c r="S31" s="15">
        <f t="shared" si="2"/>
        <v>3182850</v>
      </c>
      <c r="T31" s="15">
        <f t="shared" si="2"/>
        <v>3086580</v>
      </c>
      <c r="U31" s="15">
        <f t="shared" si="2"/>
        <v>2960890</v>
      </c>
      <c r="V31" s="15">
        <f t="shared" si="2"/>
        <v>2867280</v>
      </c>
      <c r="W31" s="15">
        <f t="shared" si="2"/>
        <v>2739370</v>
      </c>
      <c r="X31" s="15">
        <f t="shared" si="2"/>
        <v>2548330</v>
      </c>
      <c r="Y31" s="15">
        <f t="shared" si="2"/>
        <v>2334278</v>
      </c>
      <c r="Z31" s="15">
        <f t="shared" si="2"/>
        <v>2183098</v>
      </c>
      <c r="AA31" s="15">
        <f t="shared" si="2"/>
        <v>2041768</v>
      </c>
      <c r="AB31" s="15">
        <f t="shared" si="2"/>
        <v>1885108</v>
      </c>
      <c r="AC31" s="15">
        <f t="shared" si="2"/>
        <v>1811563</v>
      </c>
      <c r="AD31" s="15">
        <f t="shared" si="2"/>
        <v>1739146</v>
      </c>
      <c r="AE31" s="15">
        <f t="shared" si="2"/>
        <v>1666256</v>
      </c>
      <c r="AF31" s="15">
        <f t="shared" si="2"/>
        <v>1612651</v>
      </c>
      <c r="AG31" s="15">
        <f t="shared" si="2"/>
        <v>1571115</v>
      </c>
      <c r="AH31" s="15">
        <f t="shared" si="2"/>
        <v>1495572</v>
      </c>
      <c r="AI31" s="15">
        <f t="shared" si="2"/>
        <v>1400358</v>
      </c>
      <c r="AJ31" s="15">
        <f t="shared" si="2"/>
        <v>1369498</v>
      </c>
      <c r="AK31" s="15">
        <f t="shared" si="2"/>
        <v>1334798</v>
      </c>
      <c r="AL31" s="15">
        <f t="shared" ref="AL31" si="3">SUM(AL12:AL17)</f>
        <v>1287550</v>
      </c>
    </row>
    <row r="32" spans="1:38" ht="16" customHeight="1">
      <c r="A32" s="96" t="s">
        <v>18</v>
      </c>
      <c r="B32" s="3" t="s">
        <v>226</v>
      </c>
      <c r="C32" s="3" t="s">
        <v>122</v>
      </c>
      <c r="D32" s="15">
        <f t="shared" ref="D32:AK32" si="4">SUM(D18:D27)</f>
        <v>568691</v>
      </c>
      <c r="E32" s="15">
        <f t="shared" si="4"/>
        <v>636804</v>
      </c>
      <c r="F32" s="15">
        <f t="shared" si="4"/>
        <v>696356</v>
      </c>
      <c r="G32" s="15">
        <f t="shared" si="4"/>
        <v>744955</v>
      </c>
      <c r="H32" s="15">
        <f t="shared" si="4"/>
        <v>815248</v>
      </c>
      <c r="I32" s="15">
        <f t="shared" si="4"/>
        <v>902617</v>
      </c>
      <c r="J32" s="15">
        <f t="shared" si="4"/>
        <v>974267</v>
      </c>
      <c r="K32" s="15">
        <f t="shared" si="4"/>
        <v>1032642</v>
      </c>
      <c r="L32" s="15">
        <f t="shared" si="4"/>
        <v>1064185</v>
      </c>
      <c r="M32" s="15">
        <f t="shared" si="4"/>
        <v>1114171</v>
      </c>
      <c r="N32" s="15">
        <f t="shared" si="4"/>
        <v>1158563</v>
      </c>
      <c r="O32" s="15">
        <f t="shared" si="4"/>
        <v>1207261</v>
      </c>
      <c r="P32" s="15">
        <f t="shared" si="4"/>
        <v>1245967</v>
      </c>
      <c r="Q32" s="15">
        <f t="shared" si="4"/>
        <v>1274337</v>
      </c>
      <c r="R32" s="15">
        <f t="shared" si="4"/>
        <v>1310070</v>
      </c>
      <c r="S32" s="15">
        <f t="shared" si="4"/>
        <v>1355878</v>
      </c>
      <c r="T32" s="15">
        <f t="shared" si="4"/>
        <v>1460768</v>
      </c>
      <c r="U32" s="15">
        <f t="shared" si="4"/>
        <v>1600507</v>
      </c>
      <c r="V32" s="15">
        <f t="shared" si="4"/>
        <v>1760041</v>
      </c>
      <c r="W32" s="15">
        <f t="shared" si="4"/>
        <v>1846178</v>
      </c>
      <c r="X32" s="15">
        <f t="shared" si="4"/>
        <v>2010447</v>
      </c>
      <c r="Y32" s="15">
        <f t="shared" si="4"/>
        <v>2125124</v>
      </c>
      <c r="Z32" s="15">
        <f t="shared" si="4"/>
        <v>2253384</v>
      </c>
      <c r="AA32" s="15">
        <f t="shared" si="4"/>
        <v>2349168</v>
      </c>
      <c r="AB32" s="15">
        <f t="shared" si="4"/>
        <v>2471902</v>
      </c>
      <c r="AC32" s="15">
        <f t="shared" si="4"/>
        <v>2570943</v>
      </c>
      <c r="AD32" s="15">
        <f t="shared" si="4"/>
        <v>2656680</v>
      </c>
      <c r="AE32" s="15">
        <f t="shared" si="4"/>
        <v>2771771</v>
      </c>
      <c r="AF32" s="15">
        <f t="shared" si="4"/>
        <v>2842864</v>
      </c>
      <c r="AG32" s="15">
        <f t="shared" si="4"/>
        <v>2964303</v>
      </c>
      <c r="AH32" s="15">
        <f t="shared" si="4"/>
        <v>3097885</v>
      </c>
      <c r="AI32" s="15">
        <f t="shared" si="4"/>
        <v>3191812</v>
      </c>
      <c r="AJ32" s="15">
        <f t="shared" si="4"/>
        <v>3334332</v>
      </c>
      <c r="AK32" s="15">
        <f t="shared" si="4"/>
        <v>3464765</v>
      </c>
      <c r="AL32" s="15">
        <f t="shared" ref="AL32" si="5">SUM(AL18:AL27)</f>
        <v>3566668</v>
      </c>
    </row>
    <row r="33" spans="1:38" ht="17.149999999999999" customHeight="1" thickBot="1">
      <c r="A33" s="97" t="s">
        <v>19</v>
      </c>
      <c r="B33" s="84" t="s">
        <v>227</v>
      </c>
      <c r="C33" s="84" t="s">
        <v>122</v>
      </c>
      <c r="D33" s="83">
        <f t="shared" ref="D33:AK33" si="6">D28</f>
        <v>228850</v>
      </c>
      <c r="E33" s="83">
        <f t="shared" si="6"/>
        <v>238800</v>
      </c>
      <c r="F33" s="83">
        <f t="shared" si="6"/>
        <v>246500</v>
      </c>
      <c r="G33" s="83">
        <f t="shared" si="6"/>
        <v>266000</v>
      </c>
      <c r="H33" s="83">
        <f t="shared" si="6"/>
        <v>334900</v>
      </c>
      <c r="I33" s="83">
        <f t="shared" si="6"/>
        <v>342000</v>
      </c>
      <c r="J33" s="83">
        <f t="shared" si="6"/>
        <v>354250</v>
      </c>
      <c r="K33" s="83">
        <f t="shared" si="6"/>
        <v>358300</v>
      </c>
      <c r="L33" s="83">
        <f t="shared" si="6"/>
        <v>304800</v>
      </c>
      <c r="M33" s="83">
        <f t="shared" si="6"/>
        <v>319200</v>
      </c>
      <c r="N33" s="83">
        <f t="shared" si="6"/>
        <v>359750</v>
      </c>
      <c r="O33" s="83">
        <f t="shared" si="6"/>
        <v>392550</v>
      </c>
      <c r="P33" s="83">
        <f t="shared" si="6"/>
        <v>432700</v>
      </c>
      <c r="Q33" s="83">
        <f t="shared" si="6"/>
        <v>431500</v>
      </c>
      <c r="R33" s="83">
        <f t="shared" si="6"/>
        <v>427500</v>
      </c>
      <c r="S33" s="83">
        <f t="shared" si="6"/>
        <v>443360</v>
      </c>
      <c r="T33" s="83">
        <f t="shared" si="6"/>
        <v>439720</v>
      </c>
      <c r="U33" s="83">
        <f t="shared" si="6"/>
        <v>445720</v>
      </c>
      <c r="V33" s="83">
        <f t="shared" si="6"/>
        <v>344870</v>
      </c>
      <c r="W33" s="83">
        <f t="shared" si="6"/>
        <v>369620</v>
      </c>
      <c r="X33" s="83">
        <f t="shared" si="6"/>
        <v>437920</v>
      </c>
      <c r="Y33" s="83">
        <f t="shared" si="6"/>
        <v>447420</v>
      </c>
      <c r="Z33" s="83">
        <f t="shared" si="6"/>
        <v>454680</v>
      </c>
      <c r="AA33" s="83">
        <f t="shared" si="6"/>
        <v>456140</v>
      </c>
      <c r="AB33" s="83">
        <f t="shared" si="6"/>
        <v>489480</v>
      </c>
      <c r="AC33" s="83">
        <f t="shared" si="6"/>
        <v>475830</v>
      </c>
      <c r="AD33" s="83">
        <f t="shared" si="6"/>
        <v>536170</v>
      </c>
      <c r="AE33" s="83">
        <f t="shared" si="6"/>
        <v>570920</v>
      </c>
      <c r="AF33" s="83">
        <f t="shared" si="6"/>
        <v>549620</v>
      </c>
      <c r="AG33" s="83">
        <f t="shared" si="6"/>
        <v>555780</v>
      </c>
      <c r="AH33" s="83">
        <f t="shared" si="6"/>
        <v>573877</v>
      </c>
      <c r="AI33" s="83">
        <f t="shared" si="6"/>
        <v>598880</v>
      </c>
      <c r="AJ33" s="83">
        <f t="shared" si="6"/>
        <v>592991</v>
      </c>
      <c r="AK33" s="83">
        <f t="shared" si="6"/>
        <v>642280</v>
      </c>
      <c r="AL33" s="83">
        <f t="shared" ref="AL33" si="7">AL28</f>
        <v>659117</v>
      </c>
    </row>
    <row r="34" spans="1:38" ht="16" customHeight="1" thickBot="1">
      <c r="A34" s="97" t="s">
        <v>20</v>
      </c>
      <c r="B34" s="84" t="s">
        <v>229</v>
      </c>
      <c r="C34" s="84" t="s">
        <v>122</v>
      </c>
      <c r="D34" s="83">
        <f t="shared" ref="D34:AH34" si="8">SUM(D30:D33)</f>
        <v>12495742</v>
      </c>
      <c r="E34" s="83">
        <f t="shared" si="8"/>
        <v>12738739</v>
      </c>
      <c r="F34" s="83">
        <f t="shared" si="8"/>
        <v>12872132</v>
      </c>
      <c r="G34" s="83">
        <f t="shared" si="8"/>
        <v>12929677</v>
      </c>
      <c r="H34" s="83">
        <f t="shared" si="8"/>
        <v>13025816</v>
      </c>
      <c r="I34" s="83">
        <f t="shared" si="8"/>
        <v>13004007</v>
      </c>
      <c r="J34" s="83">
        <f t="shared" si="8"/>
        <v>12975357</v>
      </c>
      <c r="K34" s="83">
        <f t="shared" si="8"/>
        <v>12851634</v>
      </c>
      <c r="L34" s="83">
        <f t="shared" si="8"/>
        <v>12543013</v>
      </c>
      <c r="M34" s="83">
        <f t="shared" si="8"/>
        <v>12247332</v>
      </c>
      <c r="N34" s="83">
        <f t="shared" si="8"/>
        <v>11913428</v>
      </c>
      <c r="O34" s="83">
        <f t="shared" si="8"/>
        <v>11622696</v>
      </c>
      <c r="P34" s="83">
        <f t="shared" si="8"/>
        <v>11416417</v>
      </c>
      <c r="Q34" s="83">
        <f t="shared" si="8"/>
        <v>11243367</v>
      </c>
      <c r="R34" s="83">
        <f t="shared" si="8"/>
        <v>11113028</v>
      </c>
      <c r="S34" s="83">
        <f t="shared" si="8"/>
        <v>11103086</v>
      </c>
      <c r="T34" s="83">
        <f t="shared" si="8"/>
        <v>11112896</v>
      </c>
      <c r="U34" s="101">
        <f t="shared" si="8"/>
        <v>11100850</v>
      </c>
      <c r="V34" s="101">
        <f t="shared" si="8"/>
        <v>11052707</v>
      </c>
      <c r="W34" s="101">
        <f t="shared" si="8"/>
        <v>10972548</v>
      </c>
      <c r="X34" s="101">
        <f t="shared" si="8"/>
        <v>10850315</v>
      </c>
      <c r="Y34" s="101">
        <f t="shared" si="8"/>
        <v>10697023</v>
      </c>
      <c r="Z34" s="101">
        <f t="shared" si="8"/>
        <v>10651100</v>
      </c>
      <c r="AA34" s="101">
        <f t="shared" si="8"/>
        <v>10611996</v>
      </c>
      <c r="AB34" s="101">
        <f t="shared" si="8"/>
        <v>10569647</v>
      </c>
      <c r="AC34" s="101">
        <f t="shared" si="8"/>
        <v>10507423</v>
      </c>
      <c r="AD34" s="101">
        <f t="shared" si="8"/>
        <v>10507925</v>
      </c>
      <c r="AE34" s="101">
        <f t="shared" si="8"/>
        <v>10483470</v>
      </c>
      <c r="AF34" s="101">
        <f t="shared" si="8"/>
        <v>10374956</v>
      </c>
      <c r="AG34" s="101">
        <f t="shared" si="8"/>
        <v>10343773</v>
      </c>
      <c r="AH34" s="101">
        <f t="shared" si="8"/>
        <v>10325407</v>
      </c>
      <c r="AI34" s="101">
        <f>SUM(AI30:AI33)</f>
        <v>10224740</v>
      </c>
      <c r="AJ34" s="101">
        <f>SUM(AJ30:AJ33)</f>
        <v>10229239</v>
      </c>
      <c r="AK34" s="101">
        <f>SUM(AK30:AK33)</f>
        <v>10282848</v>
      </c>
      <c r="AL34" s="101">
        <f>SUM(AL30:AL33)</f>
        <v>10268985</v>
      </c>
    </row>
    <row r="35" spans="1:38">
      <c r="A35" s="96" t="s">
        <v>215</v>
      </c>
      <c r="B35" s="17"/>
      <c r="Q35" s="15"/>
    </row>
  </sheetData>
  <printOptions horizontalCentered="1" verticalCentered="1"/>
  <pageMargins left="0.59055118110236227" right="0.59055118110236227" top="0.94488188976377963" bottom="0.94488188976377963" header="0.51181102362204722" footer="0.43307086614173229"/>
  <pageSetup paperSize="9" scale="37" orientation="landscape"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9">
    <pageSetUpPr fitToPage="1"/>
  </sheetPr>
  <dimension ref="A1:AL35"/>
  <sheetViews>
    <sheetView zoomScaleNormal="100" workbookViewId="0">
      <selection activeCell="H2" sqref="H2"/>
    </sheetView>
  </sheetViews>
  <sheetFormatPr baseColWidth="10" defaultColWidth="11.453125" defaultRowHeight="11.5"/>
  <cols>
    <col min="1" max="1" width="5.1796875" style="3" customWidth="1"/>
    <col min="2" max="2" width="35" style="3" customWidth="1"/>
    <col min="3" max="3" width="5.81640625" style="3" bestFit="1" customWidth="1"/>
    <col min="4" max="38" width="8.453125" style="3" bestFit="1" customWidth="1"/>
    <col min="39" max="16384" width="11.453125" style="3"/>
  </cols>
  <sheetData>
    <row r="1" spans="1:38" s="1" customFormat="1" ht="18.75" customHeight="1">
      <c r="A1" s="35" t="str">
        <f>'1'!A1</f>
        <v>Schweizerische Holzenergiestatistik EJ 2024</v>
      </c>
      <c r="B1" s="3"/>
      <c r="C1" s="3"/>
      <c r="D1" s="37"/>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row>
    <row r="2" spans="1:38" s="1" customFormat="1" ht="18.75" customHeight="1">
      <c r="A2" s="34" t="str">
        <f>CONCATENATE(Übersicht!B7,": ",Übersicht!C7)</f>
        <v>Tabelle 3.1: Holzumsatz, Volumen, effektiv</v>
      </c>
      <c r="B2" s="3"/>
      <c r="C2" s="3"/>
      <c r="D2" s="37"/>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s="1" customFormat="1" ht="18.75" customHeight="1">
      <c r="A3" s="38"/>
      <c r="B3" s="3"/>
      <c r="C3" s="3"/>
      <c r="D3" s="37"/>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s="1" customFormat="1" ht="18.75" customHeight="1">
      <c r="A4" s="24" t="s">
        <v>0</v>
      </c>
      <c r="B4" s="24" t="s">
        <v>1</v>
      </c>
      <c r="C4" s="24" t="s">
        <v>129</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c r="AL4" s="24">
        <v>2024</v>
      </c>
    </row>
    <row r="5" spans="1:38" s="1" customFormat="1" ht="14.15" customHeight="1">
      <c r="A5" s="16">
        <v>1</v>
      </c>
      <c r="B5" s="17" t="s">
        <v>2</v>
      </c>
      <c r="C5" s="17" t="s">
        <v>196</v>
      </c>
      <c r="D5" s="15">
        <v>21733</v>
      </c>
      <c r="E5" s="15">
        <v>25503</v>
      </c>
      <c r="F5" s="15">
        <v>25415</v>
      </c>
      <c r="G5" s="15">
        <v>26052</v>
      </c>
      <c r="H5" s="15">
        <v>24200</v>
      </c>
      <c r="I5" s="15">
        <v>25941</v>
      </c>
      <c r="J5" s="15">
        <v>27167</v>
      </c>
      <c r="K5" s="15">
        <v>22999</v>
      </c>
      <c r="L5" s="15">
        <v>22534</v>
      </c>
      <c r="M5" s="15">
        <v>21477</v>
      </c>
      <c r="N5" s="15">
        <v>18744</v>
      </c>
      <c r="O5" s="15">
        <v>19355</v>
      </c>
      <c r="P5" s="15">
        <v>17884</v>
      </c>
      <c r="Q5" s="15">
        <v>18320</v>
      </c>
      <c r="R5" s="15">
        <v>17391</v>
      </c>
      <c r="S5" s="15">
        <v>17324</v>
      </c>
      <c r="T5" s="15">
        <v>16879</v>
      </c>
      <c r="U5" s="15">
        <v>15281</v>
      </c>
      <c r="V5" s="15">
        <v>15857</v>
      </c>
      <c r="W5" s="15">
        <v>13733</v>
      </c>
      <c r="X5" s="15">
        <v>11851</v>
      </c>
      <c r="Y5" s="15">
        <v>8311</v>
      </c>
      <c r="Z5" s="15">
        <v>8095</v>
      </c>
      <c r="AA5" s="15">
        <v>8019</v>
      </c>
      <c r="AB5" s="15">
        <v>5906</v>
      </c>
      <c r="AC5" s="15">
        <v>6163</v>
      </c>
      <c r="AD5" s="15">
        <v>6572</v>
      </c>
      <c r="AE5" s="15">
        <v>6396</v>
      </c>
      <c r="AF5" s="15">
        <v>5968</v>
      </c>
      <c r="AG5" s="15">
        <v>5986</v>
      </c>
      <c r="AH5" s="15">
        <v>5530</v>
      </c>
      <c r="AI5" s="15">
        <v>5623</v>
      </c>
      <c r="AJ5" s="15">
        <v>3987</v>
      </c>
      <c r="AK5" s="15">
        <v>3342</v>
      </c>
      <c r="AL5" s="15">
        <v>2603</v>
      </c>
    </row>
    <row r="6" spans="1:38" s="1" customFormat="1" ht="14.15" customHeight="1">
      <c r="A6" s="16">
        <v>2</v>
      </c>
      <c r="B6" s="17" t="s">
        <v>3</v>
      </c>
      <c r="C6" s="17" t="s">
        <v>196</v>
      </c>
      <c r="D6" s="15">
        <v>24782</v>
      </c>
      <c r="E6" s="15">
        <v>33807</v>
      </c>
      <c r="F6" s="15">
        <v>38200</v>
      </c>
      <c r="G6" s="15">
        <v>43430</v>
      </c>
      <c r="H6" s="15">
        <v>44273</v>
      </c>
      <c r="I6" s="15">
        <v>52320</v>
      </c>
      <c r="J6" s="15">
        <v>62997</v>
      </c>
      <c r="K6" s="15">
        <v>61316</v>
      </c>
      <c r="L6" s="15">
        <v>69243</v>
      </c>
      <c r="M6" s="15">
        <v>74584</v>
      </c>
      <c r="N6" s="15">
        <v>73464</v>
      </c>
      <c r="O6" s="15">
        <v>81151</v>
      </c>
      <c r="P6" s="15">
        <v>78837</v>
      </c>
      <c r="Q6" s="15">
        <v>86108</v>
      </c>
      <c r="R6" s="15">
        <v>87064</v>
      </c>
      <c r="S6" s="15">
        <v>91436</v>
      </c>
      <c r="T6" s="15">
        <v>94326</v>
      </c>
      <c r="U6" s="15">
        <v>89214</v>
      </c>
      <c r="V6" s="15">
        <v>101789</v>
      </c>
      <c r="W6" s="15">
        <v>105137</v>
      </c>
      <c r="X6" s="15">
        <v>116246</v>
      </c>
      <c r="Y6" s="15">
        <v>93012</v>
      </c>
      <c r="Z6" s="15">
        <v>101717</v>
      </c>
      <c r="AA6" s="15">
        <v>109993</v>
      </c>
      <c r="AB6" s="15">
        <v>85140</v>
      </c>
      <c r="AC6" s="15">
        <v>89555</v>
      </c>
      <c r="AD6" s="15">
        <v>90307</v>
      </c>
      <c r="AE6" s="15">
        <v>82963</v>
      </c>
      <c r="AF6" s="15">
        <v>72820</v>
      </c>
      <c r="AG6" s="15">
        <v>70526</v>
      </c>
      <c r="AH6" s="15">
        <v>62301</v>
      </c>
      <c r="AI6" s="15">
        <v>69205</v>
      </c>
      <c r="AJ6" s="15">
        <v>55875</v>
      </c>
      <c r="AK6" s="15">
        <v>54556</v>
      </c>
      <c r="AL6" s="15">
        <v>52483</v>
      </c>
    </row>
    <row r="7" spans="1:38" s="1" customFormat="1" ht="14.15" customHeight="1">
      <c r="A7" s="16">
        <v>3</v>
      </c>
      <c r="B7" s="17" t="s">
        <v>4</v>
      </c>
      <c r="C7" s="17" t="s">
        <v>196</v>
      </c>
      <c r="D7" s="15">
        <v>109770</v>
      </c>
      <c r="E7" s="15">
        <v>133880</v>
      </c>
      <c r="F7" s="15">
        <v>139625</v>
      </c>
      <c r="G7" s="15">
        <v>148786</v>
      </c>
      <c r="H7" s="15">
        <v>147785</v>
      </c>
      <c r="I7" s="15">
        <v>169797</v>
      </c>
      <c r="J7" s="15">
        <v>195001</v>
      </c>
      <c r="K7" s="15">
        <v>184900</v>
      </c>
      <c r="L7" s="15">
        <v>205403</v>
      </c>
      <c r="M7" s="15">
        <v>216886</v>
      </c>
      <c r="N7" s="15">
        <v>206104</v>
      </c>
      <c r="O7" s="15">
        <v>215730</v>
      </c>
      <c r="P7" s="15">
        <v>212314</v>
      </c>
      <c r="Q7" s="15">
        <v>238152</v>
      </c>
      <c r="R7" s="15">
        <v>246290</v>
      </c>
      <c r="S7" s="15">
        <v>267664</v>
      </c>
      <c r="T7" s="15">
        <v>281786</v>
      </c>
      <c r="U7" s="15">
        <v>271120</v>
      </c>
      <c r="V7" s="15">
        <v>313052</v>
      </c>
      <c r="W7" s="15">
        <v>325919</v>
      </c>
      <c r="X7" s="15">
        <v>372254</v>
      </c>
      <c r="Y7" s="15">
        <v>304558</v>
      </c>
      <c r="Z7" s="15">
        <v>340363</v>
      </c>
      <c r="AA7" s="15">
        <v>376540</v>
      </c>
      <c r="AB7" s="15">
        <v>296937</v>
      </c>
      <c r="AC7" s="15">
        <v>323403</v>
      </c>
      <c r="AD7" s="15">
        <v>342731</v>
      </c>
      <c r="AE7" s="15">
        <v>329059</v>
      </c>
      <c r="AF7" s="15">
        <v>300460</v>
      </c>
      <c r="AG7" s="15">
        <v>297792</v>
      </c>
      <c r="AH7" s="15">
        <v>271480</v>
      </c>
      <c r="AI7" s="15">
        <v>304226</v>
      </c>
      <c r="AJ7" s="15">
        <v>248898</v>
      </c>
      <c r="AK7" s="15">
        <v>246336</v>
      </c>
      <c r="AL7" s="15">
        <v>242358</v>
      </c>
    </row>
    <row r="8" spans="1:38" s="1" customFormat="1" ht="14.15" customHeight="1">
      <c r="A8" s="16" t="s">
        <v>27</v>
      </c>
      <c r="B8" s="17" t="s">
        <v>5</v>
      </c>
      <c r="C8" s="17" t="s">
        <v>196</v>
      </c>
      <c r="D8" s="15">
        <v>182454</v>
      </c>
      <c r="E8" s="15">
        <v>196412</v>
      </c>
      <c r="F8" s="15">
        <v>183134</v>
      </c>
      <c r="G8" s="15">
        <v>179346</v>
      </c>
      <c r="H8" s="15">
        <v>160313</v>
      </c>
      <c r="I8" s="15">
        <v>154781</v>
      </c>
      <c r="J8" s="15">
        <v>164760</v>
      </c>
      <c r="K8" s="15">
        <v>139345</v>
      </c>
      <c r="L8" s="15">
        <v>131841</v>
      </c>
      <c r="M8" s="15">
        <v>120810</v>
      </c>
      <c r="N8" s="15">
        <v>100896</v>
      </c>
      <c r="O8" s="15">
        <v>88154</v>
      </c>
      <c r="P8" s="15">
        <v>72529</v>
      </c>
      <c r="Q8" s="15">
        <v>70008</v>
      </c>
      <c r="R8" s="15">
        <v>62818</v>
      </c>
      <c r="S8" s="15">
        <v>58229</v>
      </c>
      <c r="T8" s="15">
        <v>50696</v>
      </c>
      <c r="U8" s="15">
        <v>39724</v>
      </c>
      <c r="V8" s="15">
        <v>35528</v>
      </c>
      <c r="W8" s="15">
        <v>28915</v>
      </c>
      <c r="X8" s="15">
        <v>25346</v>
      </c>
      <c r="Y8" s="15">
        <v>18430</v>
      </c>
      <c r="Z8" s="15">
        <v>18393</v>
      </c>
      <c r="AA8" s="15">
        <v>17650</v>
      </c>
      <c r="AB8" s="15">
        <v>11997</v>
      </c>
      <c r="AC8" s="15">
        <v>11255</v>
      </c>
      <c r="AD8" s="15">
        <v>10267</v>
      </c>
      <c r="AE8" s="15">
        <v>8074</v>
      </c>
      <c r="AF8" s="15">
        <v>7338</v>
      </c>
      <c r="AG8" s="15">
        <v>7372</v>
      </c>
      <c r="AH8" s="15">
        <v>6385</v>
      </c>
      <c r="AI8" s="15">
        <v>7401</v>
      </c>
      <c r="AJ8" s="15">
        <v>6721</v>
      </c>
      <c r="AK8" s="15">
        <v>7196</v>
      </c>
      <c r="AL8" s="15">
        <v>7529</v>
      </c>
    </row>
    <row r="9" spans="1:38" s="1" customFormat="1" ht="14.15" customHeight="1">
      <c r="A9" s="16" t="s">
        <v>26</v>
      </c>
      <c r="B9" s="17" t="s">
        <v>112</v>
      </c>
      <c r="C9" s="17" t="s">
        <v>196</v>
      </c>
      <c r="D9" s="15">
        <v>0</v>
      </c>
      <c r="E9" s="15">
        <v>0</v>
      </c>
      <c r="F9" s="15">
        <v>0</v>
      </c>
      <c r="G9" s="15">
        <v>0</v>
      </c>
      <c r="H9" s="15">
        <v>0</v>
      </c>
      <c r="I9" s="15">
        <v>0</v>
      </c>
      <c r="J9" s="15">
        <v>0</v>
      </c>
      <c r="K9" s="15">
        <v>0</v>
      </c>
      <c r="L9" s="15">
        <v>244</v>
      </c>
      <c r="M9" s="15">
        <v>409</v>
      </c>
      <c r="N9" s="15">
        <v>699</v>
      </c>
      <c r="O9" s="15">
        <v>1255</v>
      </c>
      <c r="P9" s="15">
        <v>2038</v>
      </c>
      <c r="Q9" s="15">
        <v>2916</v>
      </c>
      <c r="R9" s="15">
        <v>3807</v>
      </c>
      <c r="S9" s="15">
        <v>5065</v>
      </c>
      <c r="T9" s="15">
        <v>7076</v>
      </c>
      <c r="U9" s="15">
        <v>8076</v>
      </c>
      <c r="V9" s="15">
        <v>10773</v>
      </c>
      <c r="W9" s="15">
        <v>12542</v>
      </c>
      <c r="X9" s="15">
        <v>16024</v>
      </c>
      <c r="Y9" s="15">
        <v>14348</v>
      </c>
      <c r="Z9" s="15">
        <v>17369</v>
      </c>
      <c r="AA9" s="15">
        <v>20246</v>
      </c>
      <c r="AB9" s="15">
        <v>16910</v>
      </c>
      <c r="AC9" s="15">
        <v>19302</v>
      </c>
      <c r="AD9" s="15">
        <v>21141</v>
      </c>
      <c r="AE9" s="15">
        <v>20827</v>
      </c>
      <c r="AF9" s="15">
        <v>19808</v>
      </c>
      <c r="AG9" s="15">
        <v>19908</v>
      </c>
      <c r="AH9" s="15">
        <v>18600</v>
      </c>
      <c r="AI9" s="15">
        <v>21028</v>
      </c>
      <c r="AJ9" s="15">
        <v>17689</v>
      </c>
      <c r="AK9" s="15">
        <v>18041</v>
      </c>
      <c r="AL9" s="15">
        <v>18499</v>
      </c>
    </row>
    <row r="10" spans="1:38" s="1" customFormat="1" ht="14.15" customHeight="1">
      <c r="A10" s="16">
        <v>5</v>
      </c>
      <c r="B10" s="17" t="s">
        <v>6</v>
      </c>
      <c r="C10" s="17" t="s">
        <v>196</v>
      </c>
      <c r="D10" s="15">
        <v>402958</v>
      </c>
      <c r="E10" s="15">
        <v>423417</v>
      </c>
      <c r="F10" s="15">
        <v>385707</v>
      </c>
      <c r="G10" s="15">
        <v>367933</v>
      </c>
      <c r="H10" s="15">
        <v>321612</v>
      </c>
      <c r="I10" s="15">
        <v>329070</v>
      </c>
      <c r="J10" s="15">
        <v>343906</v>
      </c>
      <c r="K10" s="15">
        <v>293437</v>
      </c>
      <c r="L10" s="15">
        <v>291971</v>
      </c>
      <c r="M10" s="15">
        <v>285324</v>
      </c>
      <c r="N10" s="15">
        <v>255395</v>
      </c>
      <c r="O10" s="15">
        <v>272904</v>
      </c>
      <c r="P10" s="15">
        <v>256658</v>
      </c>
      <c r="Q10" s="15">
        <v>271946</v>
      </c>
      <c r="R10" s="15">
        <v>266178</v>
      </c>
      <c r="S10" s="15">
        <v>270232</v>
      </c>
      <c r="T10" s="15">
        <v>268050</v>
      </c>
      <c r="U10" s="15">
        <v>244251</v>
      </c>
      <c r="V10" s="15">
        <v>271118</v>
      </c>
      <c r="W10" s="15">
        <v>276099</v>
      </c>
      <c r="X10" s="15">
        <v>316680</v>
      </c>
      <c r="Y10" s="15">
        <v>262449</v>
      </c>
      <c r="Z10" s="15">
        <v>298772</v>
      </c>
      <c r="AA10" s="15">
        <v>334794</v>
      </c>
      <c r="AB10" s="15">
        <v>271565</v>
      </c>
      <c r="AC10" s="15">
        <v>302155</v>
      </c>
      <c r="AD10" s="15">
        <v>323703</v>
      </c>
      <c r="AE10" s="15">
        <v>315623</v>
      </c>
      <c r="AF10" s="15">
        <v>295424</v>
      </c>
      <c r="AG10" s="15">
        <v>302265</v>
      </c>
      <c r="AH10" s="15">
        <v>282554</v>
      </c>
      <c r="AI10" s="15">
        <v>330549</v>
      </c>
      <c r="AJ10" s="15">
        <v>280580</v>
      </c>
      <c r="AK10" s="15">
        <v>290993</v>
      </c>
      <c r="AL10" s="15">
        <v>299257</v>
      </c>
    </row>
    <row r="11" spans="1:38" s="1" customFormat="1" ht="14.15" customHeight="1">
      <c r="A11" s="16">
        <v>6</v>
      </c>
      <c r="B11" s="17" t="s">
        <v>7</v>
      </c>
      <c r="C11" s="17" t="s">
        <v>196</v>
      </c>
      <c r="D11" s="15">
        <v>386659</v>
      </c>
      <c r="E11" s="15">
        <v>402671</v>
      </c>
      <c r="F11" s="15">
        <v>360967</v>
      </c>
      <c r="G11" s="15">
        <v>336295</v>
      </c>
      <c r="H11" s="15">
        <v>287760</v>
      </c>
      <c r="I11" s="15">
        <v>283263</v>
      </c>
      <c r="J11" s="15">
        <v>285706</v>
      </c>
      <c r="K11" s="15">
        <v>229070</v>
      </c>
      <c r="L11" s="15">
        <v>212012</v>
      </c>
      <c r="M11" s="15">
        <v>190710</v>
      </c>
      <c r="N11" s="15">
        <v>160614</v>
      </c>
      <c r="O11" s="15">
        <v>164851</v>
      </c>
      <c r="P11" s="15">
        <v>149510</v>
      </c>
      <c r="Q11" s="15">
        <v>152698</v>
      </c>
      <c r="R11" s="15">
        <v>143857</v>
      </c>
      <c r="S11" s="15">
        <v>142319</v>
      </c>
      <c r="T11" s="15">
        <v>125408</v>
      </c>
      <c r="U11" s="15">
        <v>102001</v>
      </c>
      <c r="V11" s="15">
        <v>99600</v>
      </c>
      <c r="W11" s="15">
        <v>88652</v>
      </c>
      <c r="X11" s="15">
        <v>85165</v>
      </c>
      <c r="Y11" s="15">
        <v>62536</v>
      </c>
      <c r="Z11" s="15">
        <v>67374</v>
      </c>
      <c r="AA11" s="15">
        <v>69600</v>
      </c>
      <c r="AB11" s="15">
        <v>51509</v>
      </c>
      <c r="AC11" s="15">
        <v>53175</v>
      </c>
      <c r="AD11" s="15">
        <v>51874</v>
      </c>
      <c r="AE11" s="15">
        <v>46693</v>
      </c>
      <c r="AF11" s="15">
        <v>40673</v>
      </c>
      <c r="AG11" s="15">
        <v>39110</v>
      </c>
      <c r="AH11" s="15">
        <v>34271</v>
      </c>
      <c r="AI11" s="15">
        <v>38233</v>
      </c>
      <c r="AJ11" s="15">
        <v>31511</v>
      </c>
      <c r="AK11" s="15">
        <v>29230</v>
      </c>
      <c r="AL11" s="15">
        <v>28474</v>
      </c>
    </row>
    <row r="12" spans="1:38" s="1" customFormat="1" ht="14.15" customHeight="1">
      <c r="A12" s="31">
        <v>7</v>
      </c>
      <c r="B12" s="33" t="s">
        <v>8</v>
      </c>
      <c r="C12" s="33" t="s">
        <v>196</v>
      </c>
      <c r="D12" s="32">
        <v>463023</v>
      </c>
      <c r="E12" s="32">
        <v>496877</v>
      </c>
      <c r="F12" s="32">
        <v>462417</v>
      </c>
      <c r="G12" s="32">
        <v>451103</v>
      </c>
      <c r="H12" s="32">
        <v>403321</v>
      </c>
      <c r="I12" s="32">
        <v>416585</v>
      </c>
      <c r="J12" s="32">
        <v>433455</v>
      </c>
      <c r="K12" s="32">
        <v>368757</v>
      </c>
      <c r="L12" s="32">
        <v>364865</v>
      </c>
      <c r="M12" s="32">
        <v>351220</v>
      </c>
      <c r="N12" s="32">
        <v>311790</v>
      </c>
      <c r="O12" s="32">
        <v>316947</v>
      </c>
      <c r="P12" s="32">
        <v>283768</v>
      </c>
      <c r="Q12" s="32">
        <v>285960</v>
      </c>
      <c r="R12" s="32">
        <v>267225</v>
      </c>
      <c r="S12" s="32">
        <v>258629</v>
      </c>
      <c r="T12" s="32">
        <v>232910</v>
      </c>
      <c r="U12" s="32">
        <v>187364</v>
      </c>
      <c r="V12" s="32">
        <v>183919</v>
      </c>
      <c r="W12" s="32">
        <v>163534</v>
      </c>
      <c r="X12" s="32">
        <v>149016</v>
      </c>
      <c r="Y12" s="32">
        <v>99079</v>
      </c>
      <c r="Z12" s="32">
        <v>88839</v>
      </c>
      <c r="AA12" s="32">
        <v>75395</v>
      </c>
      <c r="AB12" s="32">
        <v>45980</v>
      </c>
      <c r="AC12" s="32">
        <v>47141</v>
      </c>
      <c r="AD12" s="32">
        <v>47118</v>
      </c>
      <c r="AE12" s="32">
        <v>43096</v>
      </c>
      <c r="AF12" s="32">
        <v>38291</v>
      </c>
      <c r="AG12" s="32">
        <v>37032</v>
      </c>
      <c r="AH12" s="32">
        <v>33019</v>
      </c>
      <c r="AI12" s="32">
        <v>36407</v>
      </c>
      <c r="AJ12" s="32">
        <v>29971</v>
      </c>
      <c r="AK12" s="32">
        <v>29557</v>
      </c>
      <c r="AL12" s="32">
        <v>28927</v>
      </c>
    </row>
    <row r="13" spans="1:38" s="1" customFormat="1" ht="14.15" customHeight="1">
      <c r="A13" s="16">
        <v>8</v>
      </c>
      <c r="B13" s="17" t="s">
        <v>30</v>
      </c>
      <c r="C13" s="17" t="s">
        <v>196</v>
      </c>
      <c r="D13" s="15">
        <v>520423</v>
      </c>
      <c r="E13" s="15">
        <v>581123</v>
      </c>
      <c r="F13" s="15">
        <v>558916</v>
      </c>
      <c r="G13" s="15">
        <v>559020</v>
      </c>
      <c r="H13" s="15">
        <v>512804</v>
      </c>
      <c r="I13" s="15">
        <v>537596</v>
      </c>
      <c r="J13" s="15">
        <v>582479</v>
      </c>
      <c r="K13" s="15">
        <v>517206</v>
      </c>
      <c r="L13" s="15">
        <v>529296</v>
      </c>
      <c r="M13" s="15">
        <v>525139</v>
      </c>
      <c r="N13" s="15">
        <v>484786</v>
      </c>
      <c r="O13" s="15">
        <v>517767</v>
      </c>
      <c r="P13" s="15">
        <v>484803</v>
      </c>
      <c r="Q13" s="15">
        <v>507559</v>
      </c>
      <c r="R13" s="15">
        <v>493772</v>
      </c>
      <c r="S13" s="15">
        <v>498099</v>
      </c>
      <c r="T13" s="15">
        <v>477231</v>
      </c>
      <c r="U13" s="15">
        <v>421642</v>
      </c>
      <c r="V13" s="15">
        <v>450624</v>
      </c>
      <c r="W13" s="15">
        <v>434817</v>
      </c>
      <c r="X13" s="15">
        <v>447535</v>
      </c>
      <c r="Y13" s="15">
        <v>331831</v>
      </c>
      <c r="Z13" s="15">
        <v>342534</v>
      </c>
      <c r="AA13" s="15">
        <v>348129</v>
      </c>
      <c r="AB13" s="15">
        <v>249171</v>
      </c>
      <c r="AC13" s="15">
        <v>262976</v>
      </c>
      <c r="AD13" s="15">
        <v>268810</v>
      </c>
      <c r="AE13" s="15">
        <v>252505</v>
      </c>
      <c r="AF13" s="15">
        <v>229401</v>
      </c>
      <c r="AG13" s="15">
        <v>230005</v>
      </c>
      <c r="AH13" s="15">
        <v>205428</v>
      </c>
      <c r="AI13" s="15">
        <v>224645</v>
      </c>
      <c r="AJ13" s="15">
        <v>181798</v>
      </c>
      <c r="AK13" s="15">
        <v>181693</v>
      </c>
      <c r="AL13" s="15">
        <v>177950</v>
      </c>
    </row>
    <row r="14" spans="1:38" s="1" customFormat="1" ht="14.15" customHeight="1">
      <c r="A14" s="16">
        <v>9</v>
      </c>
      <c r="B14" s="17" t="s">
        <v>31</v>
      </c>
      <c r="C14" s="17" t="s">
        <v>196</v>
      </c>
      <c r="D14" s="15">
        <v>8739</v>
      </c>
      <c r="E14" s="15">
        <v>10338</v>
      </c>
      <c r="F14" s="15">
        <v>11218</v>
      </c>
      <c r="G14" s="15">
        <v>12948</v>
      </c>
      <c r="H14" s="15">
        <v>13902</v>
      </c>
      <c r="I14" s="15">
        <v>17263</v>
      </c>
      <c r="J14" s="15">
        <v>20913</v>
      </c>
      <c r="K14" s="15">
        <v>20459</v>
      </c>
      <c r="L14" s="15">
        <v>22650</v>
      </c>
      <c r="M14" s="15">
        <v>24342</v>
      </c>
      <c r="N14" s="15">
        <v>24325</v>
      </c>
      <c r="O14" s="15">
        <v>28686</v>
      </c>
      <c r="P14" s="15">
        <v>28847</v>
      </c>
      <c r="Q14" s="15">
        <v>32520</v>
      </c>
      <c r="R14" s="15">
        <v>33666</v>
      </c>
      <c r="S14" s="15">
        <v>36148</v>
      </c>
      <c r="T14" s="15">
        <v>36339</v>
      </c>
      <c r="U14" s="15">
        <v>34028</v>
      </c>
      <c r="V14" s="15">
        <v>37867</v>
      </c>
      <c r="W14" s="15">
        <v>38187</v>
      </c>
      <c r="X14" s="15">
        <v>42006</v>
      </c>
      <c r="Y14" s="15">
        <v>35328</v>
      </c>
      <c r="Z14" s="15">
        <v>38658</v>
      </c>
      <c r="AA14" s="15">
        <v>40849</v>
      </c>
      <c r="AB14" s="15">
        <v>32000</v>
      </c>
      <c r="AC14" s="15">
        <v>33244</v>
      </c>
      <c r="AD14" s="15">
        <v>33616</v>
      </c>
      <c r="AE14" s="15">
        <v>31888</v>
      </c>
      <c r="AF14" s="15">
        <v>29599</v>
      </c>
      <c r="AG14" s="15">
        <v>28938</v>
      </c>
      <c r="AH14" s="15">
        <v>25925</v>
      </c>
      <c r="AI14" s="15">
        <v>26887</v>
      </c>
      <c r="AJ14" s="15">
        <v>21547</v>
      </c>
      <c r="AK14" s="15">
        <v>21289</v>
      </c>
      <c r="AL14" s="15">
        <v>20175</v>
      </c>
    </row>
    <row r="15" spans="1:38" s="1" customFormat="1" ht="14.15" customHeight="1">
      <c r="A15" s="16">
        <v>10</v>
      </c>
      <c r="B15" s="17" t="s">
        <v>9</v>
      </c>
      <c r="C15" s="17" t="s">
        <v>196</v>
      </c>
      <c r="D15" s="15">
        <v>195836</v>
      </c>
      <c r="E15" s="15">
        <v>213372</v>
      </c>
      <c r="F15" s="15">
        <v>201632</v>
      </c>
      <c r="G15" s="15">
        <v>196360</v>
      </c>
      <c r="H15" s="15">
        <v>174585</v>
      </c>
      <c r="I15" s="15">
        <v>177216</v>
      </c>
      <c r="J15" s="15">
        <v>178954</v>
      </c>
      <c r="K15" s="15">
        <v>148096</v>
      </c>
      <c r="L15" s="15">
        <v>138618</v>
      </c>
      <c r="M15" s="15">
        <v>123170</v>
      </c>
      <c r="N15" s="15">
        <v>97442</v>
      </c>
      <c r="O15" s="15">
        <v>83889</v>
      </c>
      <c r="P15" s="15">
        <v>66180</v>
      </c>
      <c r="Q15" s="15">
        <v>60514</v>
      </c>
      <c r="R15" s="15">
        <v>51964</v>
      </c>
      <c r="S15" s="15">
        <v>47847</v>
      </c>
      <c r="T15" s="15">
        <v>42094</v>
      </c>
      <c r="U15" s="15">
        <v>34570</v>
      </c>
      <c r="V15" s="15">
        <v>33785</v>
      </c>
      <c r="W15" s="15">
        <v>28738</v>
      </c>
      <c r="X15" s="15">
        <v>27176</v>
      </c>
      <c r="Y15" s="15">
        <v>19369</v>
      </c>
      <c r="Z15" s="15">
        <v>18921</v>
      </c>
      <c r="AA15" s="15">
        <v>18114</v>
      </c>
      <c r="AB15" s="15">
        <v>12441</v>
      </c>
      <c r="AC15" s="15">
        <v>11886</v>
      </c>
      <c r="AD15" s="15">
        <v>11142</v>
      </c>
      <c r="AE15" s="15">
        <v>8780</v>
      </c>
      <c r="AF15" s="15">
        <v>6643</v>
      </c>
      <c r="AG15" s="15">
        <v>5645</v>
      </c>
      <c r="AH15" s="15">
        <v>4237</v>
      </c>
      <c r="AI15" s="15">
        <v>3827</v>
      </c>
      <c r="AJ15" s="15">
        <v>2660</v>
      </c>
      <c r="AK15" s="15">
        <v>2137</v>
      </c>
      <c r="AL15" s="15">
        <v>1691</v>
      </c>
    </row>
    <row r="16" spans="1:38" s="1" customFormat="1" ht="14.15" customHeight="1">
      <c r="A16" s="16" t="s">
        <v>29</v>
      </c>
      <c r="B16" s="17" t="s">
        <v>32</v>
      </c>
      <c r="C16" s="17" t="s">
        <v>196</v>
      </c>
      <c r="D16" s="15">
        <v>24180</v>
      </c>
      <c r="E16" s="15">
        <v>32751</v>
      </c>
      <c r="F16" s="15">
        <v>36000</v>
      </c>
      <c r="G16" s="15">
        <v>39082</v>
      </c>
      <c r="H16" s="15">
        <v>39178</v>
      </c>
      <c r="I16" s="15">
        <v>43924</v>
      </c>
      <c r="J16" s="15">
        <v>51789</v>
      </c>
      <c r="K16" s="15">
        <v>50203</v>
      </c>
      <c r="L16" s="15">
        <v>54861</v>
      </c>
      <c r="M16" s="15">
        <v>58333</v>
      </c>
      <c r="N16" s="15">
        <v>55696</v>
      </c>
      <c r="O16" s="15">
        <v>63108</v>
      </c>
      <c r="P16" s="15">
        <v>63530</v>
      </c>
      <c r="Q16" s="15">
        <v>71341</v>
      </c>
      <c r="R16" s="15">
        <v>71108</v>
      </c>
      <c r="S16" s="15">
        <v>76356</v>
      </c>
      <c r="T16" s="15">
        <v>78418</v>
      </c>
      <c r="U16" s="15">
        <v>73399</v>
      </c>
      <c r="V16" s="15">
        <v>84504</v>
      </c>
      <c r="W16" s="15">
        <v>87160</v>
      </c>
      <c r="X16" s="15">
        <v>102158</v>
      </c>
      <c r="Y16" s="15">
        <v>80970</v>
      </c>
      <c r="Z16" s="15">
        <v>87813</v>
      </c>
      <c r="AA16" s="15">
        <v>95884</v>
      </c>
      <c r="AB16" s="15">
        <v>74917</v>
      </c>
      <c r="AC16" s="15">
        <v>79691</v>
      </c>
      <c r="AD16" s="15">
        <v>80904</v>
      </c>
      <c r="AE16" s="15">
        <v>75218</v>
      </c>
      <c r="AF16" s="15">
        <v>67587</v>
      </c>
      <c r="AG16" s="15">
        <v>65216</v>
      </c>
      <c r="AH16" s="15">
        <v>56667</v>
      </c>
      <c r="AI16" s="15">
        <v>58982</v>
      </c>
      <c r="AJ16" s="15">
        <v>46116</v>
      </c>
      <c r="AK16" s="15">
        <v>45572</v>
      </c>
      <c r="AL16" s="15">
        <v>42918</v>
      </c>
    </row>
    <row r="17" spans="1:38" s="1" customFormat="1" ht="14.15" customHeight="1">
      <c r="A17" s="16" t="s">
        <v>28</v>
      </c>
      <c r="B17" s="17" t="s">
        <v>111</v>
      </c>
      <c r="C17" s="17" t="s">
        <v>196</v>
      </c>
      <c r="D17" s="15">
        <v>0</v>
      </c>
      <c r="E17" s="15">
        <v>0</v>
      </c>
      <c r="F17" s="15">
        <v>0</v>
      </c>
      <c r="G17" s="15">
        <v>0</v>
      </c>
      <c r="H17" s="15">
        <v>0</v>
      </c>
      <c r="I17" s="15">
        <v>0</v>
      </c>
      <c r="J17" s="15">
        <v>0</v>
      </c>
      <c r="K17" s="15">
        <v>0</v>
      </c>
      <c r="L17" s="15">
        <v>1007</v>
      </c>
      <c r="M17" s="15">
        <v>2630</v>
      </c>
      <c r="N17" s="15">
        <v>5980</v>
      </c>
      <c r="O17" s="15">
        <v>14795</v>
      </c>
      <c r="P17" s="15">
        <v>23785</v>
      </c>
      <c r="Q17" s="15">
        <v>37360</v>
      </c>
      <c r="R17" s="15">
        <v>52673</v>
      </c>
      <c r="S17" s="15">
        <v>85489</v>
      </c>
      <c r="T17" s="15">
        <v>126598</v>
      </c>
      <c r="U17" s="15">
        <v>132251</v>
      </c>
      <c r="V17" s="15">
        <v>166384</v>
      </c>
      <c r="W17" s="15">
        <v>183742</v>
      </c>
      <c r="X17" s="15">
        <v>224045</v>
      </c>
      <c r="Y17" s="15">
        <v>192413</v>
      </c>
      <c r="Z17" s="15">
        <v>228834</v>
      </c>
      <c r="AA17" s="15">
        <v>267164</v>
      </c>
      <c r="AB17" s="15">
        <v>223332</v>
      </c>
      <c r="AC17" s="15">
        <v>252727</v>
      </c>
      <c r="AD17" s="15">
        <v>277694</v>
      </c>
      <c r="AE17" s="15">
        <v>278610</v>
      </c>
      <c r="AF17" s="15">
        <v>270004</v>
      </c>
      <c r="AG17" s="15">
        <v>284630</v>
      </c>
      <c r="AH17" s="15">
        <v>264771</v>
      </c>
      <c r="AI17" s="15">
        <v>309428</v>
      </c>
      <c r="AJ17" s="15">
        <v>289211</v>
      </c>
      <c r="AK17" s="15">
        <v>300508</v>
      </c>
      <c r="AL17" s="15">
        <v>308956</v>
      </c>
    </row>
    <row r="18" spans="1:38" s="1" customFormat="1" ht="25.25" customHeight="1">
      <c r="A18" s="31" t="s">
        <v>35</v>
      </c>
      <c r="B18" s="33" t="s">
        <v>33</v>
      </c>
      <c r="C18" s="33" t="s">
        <v>196</v>
      </c>
      <c r="D18" s="32">
        <v>47028</v>
      </c>
      <c r="E18" s="32">
        <v>57991</v>
      </c>
      <c r="F18" s="32">
        <v>61843</v>
      </c>
      <c r="G18" s="32">
        <v>69201</v>
      </c>
      <c r="H18" s="32">
        <v>71436</v>
      </c>
      <c r="I18" s="32">
        <v>86897</v>
      </c>
      <c r="J18" s="32">
        <v>103200</v>
      </c>
      <c r="K18" s="32">
        <v>99275</v>
      </c>
      <c r="L18" s="32">
        <v>111087</v>
      </c>
      <c r="M18" s="32">
        <v>119470</v>
      </c>
      <c r="N18" s="32">
        <v>117622</v>
      </c>
      <c r="O18" s="32">
        <v>139401</v>
      </c>
      <c r="P18" s="32">
        <v>142104</v>
      </c>
      <c r="Q18" s="32">
        <v>161349</v>
      </c>
      <c r="R18" s="32">
        <v>170088</v>
      </c>
      <c r="S18" s="32">
        <v>188909</v>
      </c>
      <c r="T18" s="32">
        <v>205812</v>
      </c>
      <c r="U18" s="32">
        <v>199483</v>
      </c>
      <c r="V18" s="32">
        <v>229795</v>
      </c>
      <c r="W18" s="32">
        <v>237326</v>
      </c>
      <c r="X18" s="32">
        <v>276457</v>
      </c>
      <c r="Y18" s="32">
        <v>237650</v>
      </c>
      <c r="Z18" s="32">
        <v>280343</v>
      </c>
      <c r="AA18" s="32">
        <v>321695</v>
      </c>
      <c r="AB18" s="32">
        <v>267264</v>
      </c>
      <c r="AC18" s="32">
        <v>306180</v>
      </c>
      <c r="AD18" s="32">
        <v>338391</v>
      </c>
      <c r="AE18" s="32">
        <v>340629</v>
      </c>
      <c r="AF18" s="32">
        <v>327886</v>
      </c>
      <c r="AG18" s="32">
        <v>340601</v>
      </c>
      <c r="AH18" s="32">
        <v>326211</v>
      </c>
      <c r="AI18" s="32">
        <v>390168</v>
      </c>
      <c r="AJ18" s="32">
        <v>337800</v>
      </c>
      <c r="AK18" s="32">
        <v>357095</v>
      </c>
      <c r="AL18" s="32">
        <v>367943</v>
      </c>
    </row>
    <row r="19" spans="1:38" s="1" customFormat="1" ht="13.5" customHeight="1">
      <c r="A19" s="16" t="s">
        <v>36</v>
      </c>
      <c r="B19" s="17" t="s">
        <v>113</v>
      </c>
      <c r="C19" s="17" t="s">
        <v>196</v>
      </c>
      <c r="D19" s="15">
        <v>0</v>
      </c>
      <c r="E19" s="15">
        <v>0</v>
      </c>
      <c r="F19" s="15">
        <v>0</v>
      </c>
      <c r="G19" s="15">
        <v>0</v>
      </c>
      <c r="H19" s="15">
        <v>0</v>
      </c>
      <c r="I19" s="15">
        <v>0</v>
      </c>
      <c r="J19" s="15">
        <v>0</v>
      </c>
      <c r="K19" s="15">
        <v>0</v>
      </c>
      <c r="L19" s="15">
        <v>0</v>
      </c>
      <c r="M19" s="15">
        <v>0</v>
      </c>
      <c r="N19" s="15">
        <v>365</v>
      </c>
      <c r="O19" s="15">
        <v>1485</v>
      </c>
      <c r="P19" s="15">
        <v>1934</v>
      </c>
      <c r="Q19" s="15">
        <v>2929</v>
      </c>
      <c r="R19" s="15">
        <v>5124</v>
      </c>
      <c r="S19" s="15">
        <v>11937</v>
      </c>
      <c r="T19" s="15">
        <v>20682</v>
      </c>
      <c r="U19" s="15">
        <v>29151</v>
      </c>
      <c r="V19" s="15">
        <v>39597</v>
      </c>
      <c r="W19" s="15">
        <v>48030</v>
      </c>
      <c r="X19" s="15">
        <v>62815</v>
      </c>
      <c r="Y19" s="15">
        <v>61270</v>
      </c>
      <c r="Z19" s="15">
        <v>77695</v>
      </c>
      <c r="AA19" s="15">
        <v>95926</v>
      </c>
      <c r="AB19" s="15">
        <v>89686</v>
      </c>
      <c r="AC19" s="15">
        <v>114154</v>
      </c>
      <c r="AD19" s="15">
        <v>135785</v>
      </c>
      <c r="AE19" s="15">
        <v>150584</v>
      </c>
      <c r="AF19" s="15">
        <v>155596</v>
      </c>
      <c r="AG19" s="15">
        <v>170872</v>
      </c>
      <c r="AH19" s="15">
        <v>174051</v>
      </c>
      <c r="AI19" s="15">
        <v>222960</v>
      </c>
      <c r="AJ19" s="15">
        <v>208983</v>
      </c>
      <c r="AK19" s="15">
        <v>232145</v>
      </c>
      <c r="AL19" s="15">
        <v>248094</v>
      </c>
    </row>
    <row r="20" spans="1:38" s="1" customFormat="1" ht="25.25" customHeight="1">
      <c r="A20" s="16">
        <v>13</v>
      </c>
      <c r="B20" s="17" t="s">
        <v>34</v>
      </c>
      <c r="C20" s="17" t="s">
        <v>196</v>
      </c>
      <c r="D20" s="15">
        <v>95214</v>
      </c>
      <c r="E20" s="15">
        <v>112915</v>
      </c>
      <c r="F20" s="15">
        <v>114974</v>
      </c>
      <c r="G20" s="15">
        <v>119739</v>
      </c>
      <c r="H20" s="15">
        <v>114672</v>
      </c>
      <c r="I20" s="15">
        <v>126158</v>
      </c>
      <c r="J20" s="15">
        <v>141087</v>
      </c>
      <c r="K20" s="15">
        <v>130142</v>
      </c>
      <c r="L20" s="15">
        <v>134749</v>
      </c>
      <c r="M20" s="15">
        <v>138022</v>
      </c>
      <c r="N20" s="15">
        <v>129288</v>
      </c>
      <c r="O20" s="15">
        <v>138136</v>
      </c>
      <c r="P20" s="15">
        <v>130851</v>
      </c>
      <c r="Q20" s="15">
        <v>141883</v>
      </c>
      <c r="R20" s="15">
        <v>139293</v>
      </c>
      <c r="S20" s="15">
        <v>145101</v>
      </c>
      <c r="T20" s="15">
        <v>143384</v>
      </c>
      <c r="U20" s="15">
        <v>133663</v>
      </c>
      <c r="V20" s="15">
        <v>143936</v>
      </c>
      <c r="W20" s="15">
        <v>145113</v>
      </c>
      <c r="X20" s="15">
        <v>156162</v>
      </c>
      <c r="Y20" s="15">
        <v>133956</v>
      </c>
      <c r="Z20" s="15">
        <v>145773</v>
      </c>
      <c r="AA20" s="15">
        <v>156934</v>
      </c>
      <c r="AB20" s="15">
        <v>130159</v>
      </c>
      <c r="AC20" s="15">
        <v>142113</v>
      </c>
      <c r="AD20" s="15">
        <v>151217</v>
      </c>
      <c r="AE20" s="15">
        <v>151132</v>
      </c>
      <c r="AF20" s="15">
        <v>145065</v>
      </c>
      <c r="AG20" s="15">
        <v>144793</v>
      </c>
      <c r="AH20" s="15">
        <v>139234</v>
      </c>
      <c r="AI20" s="15">
        <v>156072</v>
      </c>
      <c r="AJ20" s="15">
        <v>136575</v>
      </c>
      <c r="AK20" s="15">
        <v>141648</v>
      </c>
      <c r="AL20" s="15">
        <v>143008</v>
      </c>
    </row>
    <row r="21" spans="1:38" s="1" customFormat="1" ht="25.25" customHeight="1">
      <c r="A21" s="16" t="s">
        <v>37</v>
      </c>
      <c r="B21" s="17" t="s">
        <v>10</v>
      </c>
      <c r="C21" s="17" t="s">
        <v>196</v>
      </c>
      <c r="D21" s="15">
        <v>24010</v>
      </c>
      <c r="E21" s="15">
        <v>30936</v>
      </c>
      <c r="F21" s="15">
        <v>35875</v>
      </c>
      <c r="G21" s="15">
        <v>39651</v>
      </c>
      <c r="H21" s="15">
        <v>42357</v>
      </c>
      <c r="I21" s="15">
        <v>52173</v>
      </c>
      <c r="J21" s="15">
        <v>62892</v>
      </c>
      <c r="K21" s="15">
        <v>61012</v>
      </c>
      <c r="L21" s="15">
        <v>67809</v>
      </c>
      <c r="M21" s="15">
        <v>74005</v>
      </c>
      <c r="N21" s="15">
        <v>71121</v>
      </c>
      <c r="O21" s="15">
        <v>79011</v>
      </c>
      <c r="P21" s="15">
        <v>78555</v>
      </c>
      <c r="Q21" s="15">
        <v>87818</v>
      </c>
      <c r="R21" s="15">
        <v>91599</v>
      </c>
      <c r="S21" s="15">
        <v>99913</v>
      </c>
      <c r="T21" s="15">
        <v>105951</v>
      </c>
      <c r="U21" s="15">
        <v>104334</v>
      </c>
      <c r="V21" s="15">
        <v>122926</v>
      </c>
      <c r="W21" s="15">
        <v>129441</v>
      </c>
      <c r="X21" s="15">
        <v>149076</v>
      </c>
      <c r="Y21" s="15">
        <v>130631</v>
      </c>
      <c r="Z21" s="15">
        <v>153801</v>
      </c>
      <c r="AA21" s="15">
        <v>173381</v>
      </c>
      <c r="AB21" s="15">
        <v>142385</v>
      </c>
      <c r="AC21" s="15">
        <v>163088</v>
      </c>
      <c r="AD21" s="15">
        <v>180495</v>
      </c>
      <c r="AE21" s="15">
        <v>181064</v>
      </c>
      <c r="AF21" s="15">
        <v>173797</v>
      </c>
      <c r="AG21" s="15">
        <v>181534</v>
      </c>
      <c r="AH21" s="15">
        <v>173970</v>
      </c>
      <c r="AI21" s="15">
        <v>205294</v>
      </c>
      <c r="AJ21" s="15">
        <v>179836</v>
      </c>
      <c r="AK21" s="15">
        <v>191966</v>
      </c>
      <c r="AL21" s="15">
        <v>194215</v>
      </c>
    </row>
    <row r="22" spans="1:38" s="1" customFormat="1" ht="13.5" customHeight="1">
      <c r="A22" s="16" t="s">
        <v>38</v>
      </c>
      <c r="B22" s="17" t="s">
        <v>114</v>
      </c>
      <c r="C22" s="17" t="s">
        <v>196</v>
      </c>
      <c r="D22" s="15">
        <v>0</v>
      </c>
      <c r="E22" s="15">
        <v>0</v>
      </c>
      <c r="F22" s="15">
        <v>0</v>
      </c>
      <c r="G22" s="15">
        <v>0</v>
      </c>
      <c r="H22" s="15">
        <v>0</v>
      </c>
      <c r="I22" s="15">
        <v>0</v>
      </c>
      <c r="J22" s="15">
        <v>0</v>
      </c>
      <c r="K22" s="15">
        <v>0</v>
      </c>
      <c r="L22" s="15">
        <v>0</v>
      </c>
      <c r="M22" s="15">
        <v>0</v>
      </c>
      <c r="N22" s="15">
        <v>0</v>
      </c>
      <c r="O22" s="15">
        <v>0</v>
      </c>
      <c r="P22" s="15">
        <v>0</v>
      </c>
      <c r="Q22" s="15">
        <v>626</v>
      </c>
      <c r="R22" s="15">
        <v>618</v>
      </c>
      <c r="S22" s="15">
        <v>1976</v>
      </c>
      <c r="T22" s="15">
        <v>4639</v>
      </c>
      <c r="U22" s="15">
        <v>6825</v>
      </c>
      <c r="V22" s="15">
        <v>12142</v>
      </c>
      <c r="W22" s="15">
        <v>16286</v>
      </c>
      <c r="X22" s="15">
        <v>20408</v>
      </c>
      <c r="Y22" s="15">
        <v>20448</v>
      </c>
      <c r="Z22" s="15">
        <v>25753</v>
      </c>
      <c r="AA22" s="15">
        <v>28165</v>
      </c>
      <c r="AB22" s="15">
        <v>25144</v>
      </c>
      <c r="AC22" s="15">
        <v>29245</v>
      </c>
      <c r="AD22" s="15">
        <v>35339</v>
      </c>
      <c r="AE22" s="15">
        <v>37195</v>
      </c>
      <c r="AF22" s="15">
        <v>37095</v>
      </c>
      <c r="AG22" s="15">
        <v>38277</v>
      </c>
      <c r="AH22" s="15">
        <v>36968</v>
      </c>
      <c r="AI22" s="15">
        <v>47013</v>
      </c>
      <c r="AJ22" s="15">
        <v>41251</v>
      </c>
      <c r="AK22" s="15">
        <v>45741</v>
      </c>
      <c r="AL22" s="15">
        <v>46264</v>
      </c>
    </row>
    <row r="23" spans="1:38" s="1" customFormat="1" ht="25.25" customHeight="1">
      <c r="A23" s="16">
        <v>15</v>
      </c>
      <c r="B23" s="17" t="s">
        <v>11</v>
      </c>
      <c r="C23" s="17" t="s">
        <v>196</v>
      </c>
      <c r="D23" s="15">
        <v>42255</v>
      </c>
      <c r="E23" s="15">
        <v>50116</v>
      </c>
      <c r="F23" s="15">
        <v>53415</v>
      </c>
      <c r="G23" s="15">
        <v>55593</v>
      </c>
      <c r="H23" s="15">
        <v>53338</v>
      </c>
      <c r="I23" s="15">
        <v>58987</v>
      </c>
      <c r="J23" s="15">
        <v>63818</v>
      </c>
      <c r="K23" s="15">
        <v>60501</v>
      </c>
      <c r="L23" s="15">
        <v>61661</v>
      </c>
      <c r="M23" s="15">
        <v>64304</v>
      </c>
      <c r="N23" s="15">
        <v>61006</v>
      </c>
      <c r="O23" s="15">
        <v>64132</v>
      </c>
      <c r="P23" s="15">
        <v>60493</v>
      </c>
      <c r="Q23" s="15">
        <v>65685</v>
      </c>
      <c r="R23" s="15">
        <v>63565</v>
      </c>
      <c r="S23" s="15">
        <v>65502</v>
      </c>
      <c r="T23" s="15">
        <v>64142</v>
      </c>
      <c r="U23" s="15">
        <v>60164</v>
      </c>
      <c r="V23" s="15">
        <v>65013</v>
      </c>
      <c r="W23" s="15">
        <v>65416</v>
      </c>
      <c r="X23" s="15">
        <v>69992</v>
      </c>
      <c r="Y23" s="15">
        <v>62139</v>
      </c>
      <c r="Z23" s="15">
        <v>66142</v>
      </c>
      <c r="AA23" s="15">
        <v>71137</v>
      </c>
      <c r="AB23" s="15">
        <v>58723</v>
      </c>
      <c r="AC23" s="15">
        <v>61812</v>
      </c>
      <c r="AD23" s="15">
        <v>65230</v>
      </c>
      <c r="AE23" s="15">
        <v>63815</v>
      </c>
      <c r="AF23" s="15">
        <v>61546</v>
      </c>
      <c r="AG23" s="15">
        <v>60629</v>
      </c>
      <c r="AH23" s="15">
        <v>58537</v>
      </c>
      <c r="AI23" s="15">
        <v>64288</v>
      </c>
      <c r="AJ23" s="15">
        <v>55477</v>
      </c>
      <c r="AK23" s="15">
        <v>57816</v>
      </c>
      <c r="AL23" s="15">
        <v>57743</v>
      </c>
    </row>
    <row r="24" spans="1:38" s="1" customFormat="1" ht="25.25" customHeight="1">
      <c r="A24" s="16" t="s">
        <v>39</v>
      </c>
      <c r="B24" s="17" t="s">
        <v>12</v>
      </c>
      <c r="C24" s="17" t="s">
        <v>196</v>
      </c>
      <c r="D24" s="15">
        <v>34289</v>
      </c>
      <c r="E24" s="15">
        <v>47769</v>
      </c>
      <c r="F24" s="15">
        <v>54185</v>
      </c>
      <c r="G24" s="15">
        <v>60388</v>
      </c>
      <c r="H24" s="15">
        <v>69308</v>
      </c>
      <c r="I24" s="15">
        <v>104198</v>
      </c>
      <c r="J24" s="15">
        <v>136587</v>
      </c>
      <c r="K24" s="15">
        <v>135985</v>
      </c>
      <c r="L24" s="15">
        <v>150939</v>
      </c>
      <c r="M24" s="15">
        <v>166377</v>
      </c>
      <c r="N24" s="15">
        <v>166850</v>
      </c>
      <c r="O24" s="15">
        <v>185970</v>
      </c>
      <c r="P24" s="15">
        <v>185586</v>
      </c>
      <c r="Q24" s="15">
        <v>209965</v>
      </c>
      <c r="R24" s="15">
        <v>218013</v>
      </c>
      <c r="S24" s="15">
        <v>231735</v>
      </c>
      <c r="T24" s="15">
        <v>251242</v>
      </c>
      <c r="U24" s="15">
        <v>252218</v>
      </c>
      <c r="V24" s="15">
        <v>309170</v>
      </c>
      <c r="W24" s="15">
        <v>333818</v>
      </c>
      <c r="X24" s="15">
        <v>398901</v>
      </c>
      <c r="Y24" s="15">
        <v>364476</v>
      </c>
      <c r="Z24" s="15">
        <v>444411</v>
      </c>
      <c r="AA24" s="15">
        <v>523048</v>
      </c>
      <c r="AB24" s="15">
        <v>455092</v>
      </c>
      <c r="AC24" s="15">
        <v>529092</v>
      </c>
      <c r="AD24" s="15">
        <v>597941</v>
      </c>
      <c r="AE24" s="15">
        <v>620826</v>
      </c>
      <c r="AF24" s="15">
        <v>597791</v>
      </c>
      <c r="AG24" s="15">
        <v>635555</v>
      </c>
      <c r="AH24" s="15">
        <v>652252</v>
      </c>
      <c r="AI24" s="15">
        <v>776409</v>
      </c>
      <c r="AJ24" s="15">
        <v>677193</v>
      </c>
      <c r="AK24" s="15">
        <v>732120</v>
      </c>
      <c r="AL24" s="15">
        <v>731704</v>
      </c>
    </row>
    <row r="25" spans="1:38" s="1" customFormat="1" ht="13.5" customHeight="1">
      <c r="A25" s="16" t="s">
        <v>40</v>
      </c>
      <c r="B25" s="17" t="s">
        <v>115</v>
      </c>
      <c r="C25" s="17" t="s">
        <v>196</v>
      </c>
      <c r="D25" s="15">
        <v>0</v>
      </c>
      <c r="E25" s="15">
        <v>0</v>
      </c>
      <c r="F25" s="15">
        <v>0</v>
      </c>
      <c r="G25" s="15">
        <v>0</v>
      </c>
      <c r="H25" s="15">
        <v>0</v>
      </c>
      <c r="I25" s="15">
        <v>0</v>
      </c>
      <c r="J25" s="15">
        <v>0</v>
      </c>
      <c r="K25" s="15">
        <v>0</v>
      </c>
      <c r="L25" s="15">
        <v>0</v>
      </c>
      <c r="M25" s="15">
        <v>0</v>
      </c>
      <c r="N25" s="15">
        <v>0</v>
      </c>
      <c r="O25" s="15">
        <v>0</v>
      </c>
      <c r="P25" s="15">
        <v>0</v>
      </c>
      <c r="Q25" s="15">
        <v>0</v>
      </c>
      <c r="R25" s="15">
        <v>961</v>
      </c>
      <c r="S25" s="15">
        <v>991</v>
      </c>
      <c r="T25" s="15">
        <v>5337</v>
      </c>
      <c r="U25" s="15">
        <v>8332</v>
      </c>
      <c r="V25" s="15">
        <v>16534</v>
      </c>
      <c r="W25" s="15">
        <v>17853</v>
      </c>
      <c r="X25" s="15">
        <v>20196</v>
      </c>
      <c r="Y25" s="15">
        <v>23980</v>
      </c>
      <c r="Z25" s="15">
        <v>27723</v>
      </c>
      <c r="AA25" s="15">
        <v>31842</v>
      </c>
      <c r="AB25" s="15">
        <v>29989</v>
      </c>
      <c r="AC25" s="15">
        <v>33801</v>
      </c>
      <c r="AD25" s="15">
        <v>38765</v>
      </c>
      <c r="AE25" s="15">
        <v>38517</v>
      </c>
      <c r="AF25" s="15">
        <v>36849</v>
      </c>
      <c r="AG25" s="15">
        <v>39375</v>
      </c>
      <c r="AH25" s="15">
        <v>39620</v>
      </c>
      <c r="AI25" s="15">
        <v>47652</v>
      </c>
      <c r="AJ25" s="15">
        <v>42678</v>
      </c>
      <c r="AK25" s="15">
        <v>45421</v>
      </c>
      <c r="AL25" s="15">
        <v>45197</v>
      </c>
    </row>
    <row r="26" spans="1:38" s="1" customFormat="1" ht="25.25" customHeight="1">
      <c r="A26" s="16">
        <v>17</v>
      </c>
      <c r="B26" s="17" t="s">
        <v>13</v>
      </c>
      <c r="C26" s="17" t="s">
        <v>196</v>
      </c>
      <c r="D26" s="15">
        <v>143289</v>
      </c>
      <c r="E26" s="15">
        <v>170468</v>
      </c>
      <c r="F26" s="15">
        <v>177541</v>
      </c>
      <c r="G26" s="15">
        <v>187458</v>
      </c>
      <c r="H26" s="15">
        <v>189851</v>
      </c>
      <c r="I26" s="15">
        <v>211520</v>
      </c>
      <c r="J26" s="15">
        <v>233408</v>
      </c>
      <c r="K26" s="15">
        <v>220600</v>
      </c>
      <c r="L26" s="15">
        <v>227575</v>
      </c>
      <c r="M26" s="15">
        <v>238674</v>
      </c>
      <c r="N26" s="15">
        <v>228683</v>
      </c>
      <c r="O26" s="15">
        <v>249103</v>
      </c>
      <c r="P26" s="15">
        <v>237673</v>
      </c>
      <c r="Q26" s="15">
        <v>251965</v>
      </c>
      <c r="R26" s="15">
        <v>247997</v>
      </c>
      <c r="S26" s="15">
        <v>256296</v>
      </c>
      <c r="T26" s="15">
        <v>252269</v>
      </c>
      <c r="U26" s="15">
        <v>239004</v>
      </c>
      <c r="V26" s="15">
        <v>248772</v>
      </c>
      <c r="W26" s="15">
        <v>249574</v>
      </c>
      <c r="X26" s="15">
        <v>275564</v>
      </c>
      <c r="Y26" s="15">
        <v>235650</v>
      </c>
      <c r="Z26" s="15">
        <v>251910</v>
      </c>
      <c r="AA26" s="15">
        <v>269545</v>
      </c>
      <c r="AB26" s="15">
        <v>221305</v>
      </c>
      <c r="AC26" s="15">
        <v>234940</v>
      </c>
      <c r="AD26" s="15">
        <v>243940</v>
      </c>
      <c r="AE26" s="15">
        <v>235101</v>
      </c>
      <c r="AF26" s="15">
        <v>220705</v>
      </c>
      <c r="AG26" s="15">
        <v>225495</v>
      </c>
      <c r="AH26" s="15">
        <v>213691</v>
      </c>
      <c r="AI26" s="15">
        <v>236343</v>
      </c>
      <c r="AJ26" s="15">
        <v>204966</v>
      </c>
      <c r="AK26" s="15">
        <v>222252</v>
      </c>
      <c r="AL26" s="15">
        <v>195496</v>
      </c>
    </row>
    <row r="27" spans="1:38" s="1" customFormat="1" ht="14.15" customHeight="1">
      <c r="A27" s="16">
        <v>18</v>
      </c>
      <c r="B27" s="17" t="s">
        <v>14</v>
      </c>
      <c r="C27" s="17" t="s">
        <v>196</v>
      </c>
      <c r="D27" s="15">
        <v>0</v>
      </c>
      <c r="E27" s="15">
        <v>0</v>
      </c>
      <c r="F27" s="15">
        <v>0</v>
      </c>
      <c r="G27" s="15">
        <v>0</v>
      </c>
      <c r="H27" s="15">
        <v>0</v>
      </c>
      <c r="I27" s="15">
        <v>350</v>
      </c>
      <c r="J27" s="15">
        <v>2190</v>
      </c>
      <c r="K27" s="15">
        <v>9230</v>
      </c>
      <c r="L27" s="15">
        <v>18600</v>
      </c>
      <c r="M27" s="15">
        <v>18368</v>
      </c>
      <c r="N27" s="15">
        <v>18892</v>
      </c>
      <c r="O27" s="15">
        <v>17331</v>
      </c>
      <c r="P27" s="15">
        <v>14188</v>
      </c>
      <c r="Q27" s="15">
        <v>12030</v>
      </c>
      <c r="R27" s="15">
        <v>12588</v>
      </c>
      <c r="S27" s="15">
        <v>12886</v>
      </c>
      <c r="T27" s="15">
        <v>25871</v>
      </c>
      <c r="U27" s="15">
        <v>119608</v>
      </c>
      <c r="V27" s="15">
        <v>278084</v>
      </c>
      <c r="W27" s="15">
        <v>383989</v>
      </c>
      <c r="X27" s="15">
        <v>309923</v>
      </c>
      <c r="Y27" s="15">
        <v>449416</v>
      </c>
      <c r="Z27" s="15">
        <v>570576</v>
      </c>
      <c r="AA27" s="15">
        <v>614562</v>
      </c>
      <c r="AB27" s="15">
        <v>607105</v>
      </c>
      <c r="AC27" s="15">
        <v>437063</v>
      </c>
      <c r="AD27" s="15">
        <v>460572</v>
      </c>
      <c r="AE27" s="15">
        <v>563436</v>
      </c>
      <c r="AF27" s="15">
        <v>541438</v>
      </c>
      <c r="AG27" s="15">
        <v>680425</v>
      </c>
      <c r="AH27" s="15">
        <v>728567</v>
      </c>
      <c r="AI27" s="15">
        <v>779716</v>
      </c>
      <c r="AJ27" s="15">
        <v>852455</v>
      </c>
      <c r="AK27" s="15">
        <v>907068</v>
      </c>
      <c r="AL27" s="15">
        <v>968154</v>
      </c>
    </row>
    <row r="28" spans="1:38" s="6" customFormat="1" ht="14.15" customHeight="1">
      <c r="A28" s="31">
        <v>19</v>
      </c>
      <c r="B28" s="33" t="s">
        <v>15</v>
      </c>
      <c r="C28" s="33" t="s">
        <v>196</v>
      </c>
      <c r="D28" s="32">
        <v>175006</v>
      </c>
      <c r="E28" s="32">
        <v>173280</v>
      </c>
      <c r="F28" s="32">
        <v>186009</v>
      </c>
      <c r="G28" s="32">
        <v>213937</v>
      </c>
      <c r="H28" s="32">
        <v>206871</v>
      </c>
      <c r="I28" s="32">
        <v>204567</v>
      </c>
      <c r="J28" s="32">
        <v>277669</v>
      </c>
      <c r="K28" s="32">
        <v>186040</v>
      </c>
      <c r="L28" s="32">
        <v>174633</v>
      </c>
      <c r="M28" s="32">
        <v>164264</v>
      </c>
      <c r="N28" s="32">
        <v>205390</v>
      </c>
      <c r="O28" s="32">
        <v>216360</v>
      </c>
      <c r="P28" s="32">
        <v>258136</v>
      </c>
      <c r="Q28" s="32">
        <v>289864</v>
      </c>
      <c r="R28" s="32">
        <v>315302</v>
      </c>
      <c r="S28" s="32">
        <v>324754</v>
      </c>
      <c r="T28" s="32">
        <v>342259</v>
      </c>
      <c r="U28" s="32">
        <v>402379</v>
      </c>
      <c r="V28" s="32">
        <v>419744</v>
      </c>
      <c r="W28" s="32">
        <v>472579</v>
      </c>
      <c r="X28" s="32">
        <v>553599</v>
      </c>
      <c r="Y28" s="32">
        <v>543805</v>
      </c>
      <c r="Z28" s="32">
        <v>574386</v>
      </c>
      <c r="AA28" s="32">
        <v>640963</v>
      </c>
      <c r="AB28" s="32">
        <v>652111</v>
      </c>
      <c r="AC28" s="32">
        <v>655695</v>
      </c>
      <c r="AD28" s="32">
        <v>770932</v>
      </c>
      <c r="AE28" s="32">
        <v>799964</v>
      </c>
      <c r="AF28" s="32">
        <v>746150</v>
      </c>
      <c r="AG28" s="32">
        <v>733023</v>
      </c>
      <c r="AH28" s="32">
        <v>764631</v>
      </c>
      <c r="AI28" s="32">
        <v>1020851</v>
      </c>
      <c r="AJ28" s="32">
        <v>944076</v>
      </c>
      <c r="AK28" s="32">
        <v>965464</v>
      </c>
      <c r="AL28" s="32">
        <v>1018333</v>
      </c>
    </row>
    <row r="29" spans="1:38" ht="14.15" customHeight="1" thickBot="1">
      <c r="A29" s="82">
        <v>20</v>
      </c>
      <c r="B29" s="80" t="s">
        <v>116</v>
      </c>
      <c r="C29" s="80" t="s">
        <v>196</v>
      </c>
      <c r="D29" s="83">
        <v>235505</v>
      </c>
      <c r="E29" s="83">
        <v>237571</v>
      </c>
      <c r="F29" s="83">
        <v>238603</v>
      </c>
      <c r="G29" s="83">
        <v>238603</v>
      </c>
      <c r="H29" s="83">
        <v>232406</v>
      </c>
      <c r="I29" s="83">
        <v>235539</v>
      </c>
      <c r="J29" s="83">
        <v>238332</v>
      </c>
      <c r="K29" s="83">
        <v>244636</v>
      </c>
      <c r="L29" s="83">
        <v>254138</v>
      </c>
      <c r="M29" s="83">
        <v>272803</v>
      </c>
      <c r="N29" s="83">
        <v>296238</v>
      </c>
      <c r="O29" s="83">
        <v>309850</v>
      </c>
      <c r="P29" s="83">
        <v>320815</v>
      </c>
      <c r="Q29" s="83">
        <v>319621</v>
      </c>
      <c r="R29" s="83">
        <v>337132</v>
      </c>
      <c r="S29" s="83">
        <v>349253</v>
      </c>
      <c r="T29" s="83">
        <v>386112</v>
      </c>
      <c r="U29" s="83">
        <v>376347</v>
      </c>
      <c r="V29" s="83">
        <v>379259</v>
      </c>
      <c r="W29" s="83">
        <v>376707</v>
      </c>
      <c r="X29" s="83">
        <v>386765</v>
      </c>
      <c r="Y29" s="83">
        <v>383338</v>
      </c>
      <c r="Z29" s="83">
        <v>394610</v>
      </c>
      <c r="AA29" s="83">
        <v>410360</v>
      </c>
      <c r="AB29" s="83">
        <v>412784</v>
      </c>
      <c r="AC29" s="83">
        <v>420615</v>
      </c>
      <c r="AD29" s="83">
        <v>433684</v>
      </c>
      <c r="AE29" s="83">
        <v>433794</v>
      </c>
      <c r="AF29" s="83">
        <v>437110</v>
      </c>
      <c r="AG29" s="83">
        <v>439023</v>
      </c>
      <c r="AH29" s="83">
        <v>440350</v>
      </c>
      <c r="AI29" s="83">
        <v>435486</v>
      </c>
      <c r="AJ29" s="83">
        <v>416746</v>
      </c>
      <c r="AK29" s="83">
        <v>424037</v>
      </c>
      <c r="AL29" s="83">
        <v>440191</v>
      </c>
    </row>
    <row r="30" spans="1:38" ht="16" customHeight="1">
      <c r="A30" s="96" t="s">
        <v>16</v>
      </c>
      <c r="B30" s="3" t="s">
        <v>224</v>
      </c>
      <c r="C30" s="3" t="s">
        <v>196</v>
      </c>
      <c r="D30" s="15">
        <f t="shared" ref="D30:AH30" si="0">SUM(D5:D11)</f>
        <v>1128356</v>
      </c>
      <c r="E30" s="15">
        <f t="shared" si="0"/>
        <v>1215690</v>
      </c>
      <c r="F30" s="15">
        <f t="shared" si="0"/>
        <v>1133048</v>
      </c>
      <c r="G30" s="15">
        <f t="shared" si="0"/>
        <v>1101842</v>
      </c>
      <c r="H30" s="15">
        <f t="shared" si="0"/>
        <v>985943</v>
      </c>
      <c r="I30" s="15">
        <f t="shared" si="0"/>
        <v>1015172</v>
      </c>
      <c r="J30" s="15">
        <f t="shared" si="0"/>
        <v>1079537</v>
      </c>
      <c r="K30" s="15">
        <f t="shared" si="0"/>
        <v>931067</v>
      </c>
      <c r="L30" s="15">
        <f t="shared" si="0"/>
        <v>933248</v>
      </c>
      <c r="M30" s="15">
        <f t="shared" si="0"/>
        <v>910200</v>
      </c>
      <c r="N30" s="15">
        <f t="shared" si="0"/>
        <v>815916</v>
      </c>
      <c r="O30" s="15">
        <f t="shared" si="0"/>
        <v>843400</v>
      </c>
      <c r="P30" s="15">
        <f t="shared" si="0"/>
        <v>789770</v>
      </c>
      <c r="Q30" s="15">
        <f t="shared" si="0"/>
        <v>840148</v>
      </c>
      <c r="R30" s="15">
        <f t="shared" si="0"/>
        <v>827405</v>
      </c>
      <c r="S30" s="15">
        <f t="shared" si="0"/>
        <v>852269</v>
      </c>
      <c r="T30" s="15">
        <f t="shared" si="0"/>
        <v>844221</v>
      </c>
      <c r="U30" s="15">
        <f t="shared" si="0"/>
        <v>769667</v>
      </c>
      <c r="V30" s="15">
        <f t="shared" si="0"/>
        <v>847717</v>
      </c>
      <c r="W30" s="15">
        <f t="shared" si="0"/>
        <v>850997</v>
      </c>
      <c r="X30" s="15">
        <f t="shared" si="0"/>
        <v>943566</v>
      </c>
      <c r="Y30" s="15">
        <f t="shared" si="0"/>
        <v>763644</v>
      </c>
      <c r="Z30" s="15">
        <f t="shared" si="0"/>
        <v>852083</v>
      </c>
      <c r="AA30" s="15">
        <f t="shared" si="0"/>
        <v>936842</v>
      </c>
      <c r="AB30" s="15">
        <f t="shared" si="0"/>
        <v>739964</v>
      </c>
      <c r="AC30" s="15">
        <f t="shared" si="0"/>
        <v>805008</v>
      </c>
      <c r="AD30" s="15">
        <f t="shared" si="0"/>
        <v>846595</v>
      </c>
      <c r="AE30" s="15">
        <f t="shared" si="0"/>
        <v>809635</v>
      </c>
      <c r="AF30" s="15">
        <f t="shared" si="0"/>
        <v>742491</v>
      </c>
      <c r="AG30" s="15">
        <f t="shared" si="0"/>
        <v>742959</v>
      </c>
      <c r="AH30" s="15">
        <f t="shared" si="0"/>
        <v>681121</v>
      </c>
      <c r="AI30" s="15">
        <f>SUM(AI5:AI11)</f>
        <v>776265</v>
      </c>
      <c r="AJ30" s="15">
        <f>SUM(AJ5:AJ11)</f>
        <v>645261</v>
      </c>
      <c r="AK30" s="15">
        <f>SUM(AK5:AK11)</f>
        <v>649694</v>
      </c>
      <c r="AL30" s="15">
        <f>SUM(AL5:AL11)</f>
        <v>651203</v>
      </c>
    </row>
    <row r="31" spans="1:38" ht="16" customHeight="1">
      <c r="A31" s="96" t="s">
        <v>17</v>
      </c>
      <c r="B31" s="3" t="s">
        <v>225</v>
      </c>
      <c r="C31" s="3" t="s">
        <v>196</v>
      </c>
      <c r="D31" s="15">
        <f>SUM(D12:D17)</f>
        <v>1212201</v>
      </c>
      <c r="E31" s="15">
        <f t="shared" ref="E31:AH31" si="1">SUM(E12:E17)</f>
        <v>1334461</v>
      </c>
      <c r="F31" s="15">
        <f t="shared" si="1"/>
        <v>1270183</v>
      </c>
      <c r="G31" s="15">
        <f t="shared" si="1"/>
        <v>1258513</v>
      </c>
      <c r="H31" s="15">
        <f t="shared" si="1"/>
        <v>1143790</v>
      </c>
      <c r="I31" s="15">
        <f t="shared" si="1"/>
        <v>1192584</v>
      </c>
      <c r="J31" s="15">
        <f t="shared" si="1"/>
        <v>1267590</v>
      </c>
      <c r="K31" s="15">
        <f t="shared" si="1"/>
        <v>1104721</v>
      </c>
      <c r="L31" s="15">
        <f t="shared" si="1"/>
        <v>1111297</v>
      </c>
      <c r="M31" s="15">
        <f t="shared" si="1"/>
        <v>1084834</v>
      </c>
      <c r="N31" s="15">
        <f t="shared" si="1"/>
        <v>980019</v>
      </c>
      <c r="O31" s="15">
        <f t="shared" si="1"/>
        <v>1025192</v>
      </c>
      <c r="P31" s="15">
        <f t="shared" si="1"/>
        <v>950913</v>
      </c>
      <c r="Q31" s="15">
        <f t="shared" si="1"/>
        <v>995254</v>
      </c>
      <c r="R31" s="15">
        <f t="shared" si="1"/>
        <v>970408</v>
      </c>
      <c r="S31" s="15">
        <f t="shared" si="1"/>
        <v>1002568</v>
      </c>
      <c r="T31" s="15">
        <f t="shared" si="1"/>
        <v>993590</v>
      </c>
      <c r="U31" s="15">
        <f t="shared" si="1"/>
        <v>883254</v>
      </c>
      <c r="V31" s="15">
        <f t="shared" si="1"/>
        <v>957083</v>
      </c>
      <c r="W31" s="15">
        <f t="shared" si="1"/>
        <v>936178</v>
      </c>
      <c r="X31" s="15">
        <f t="shared" si="1"/>
        <v>991936</v>
      </c>
      <c r="Y31" s="15">
        <f t="shared" si="1"/>
        <v>758990</v>
      </c>
      <c r="Z31" s="15">
        <f t="shared" si="1"/>
        <v>805599</v>
      </c>
      <c r="AA31" s="15">
        <f t="shared" si="1"/>
        <v>845535</v>
      </c>
      <c r="AB31" s="15">
        <f t="shared" si="1"/>
        <v>637841</v>
      </c>
      <c r="AC31" s="15">
        <f t="shared" si="1"/>
        <v>687665</v>
      </c>
      <c r="AD31" s="15">
        <f t="shared" si="1"/>
        <v>719284</v>
      </c>
      <c r="AE31" s="15">
        <f t="shared" si="1"/>
        <v>690097</v>
      </c>
      <c r="AF31" s="15">
        <f t="shared" si="1"/>
        <v>641525</v>
      </c>
      <c r="AG31" s="15">
        <f t="shared" si="1"/>
        <v>651466</v>
      </c>
      <c r="AH31" s="15">
        <f t="shared" si="1"/>
        <v>590047</v>
      </c>
      <c r="AI31" s="15">
        <f>SUM(AI12:AI17)</f>
        <v>660176</v>
      </c>
      <c r="AJ31" s="15">
        <f>SUM(AJ12:AJ17)</f>
        <v>571303</v>
      </c>
      <c r="AK31" s="15">
        <f>SUM(AK12:AK17)</f>
        <v>580756</v>
      </c>
      <c r="AL31" s="15">
        <f>SUM(AL12:AL17)</f>
        <v>580617</v>
      </c>
    </row>
    <row r="32" spans="1:38" ht="16" customHeight="1">
      <c r="A32" s="96" t="s">
        <v>18</v>
      </c>
      <c r="B32" s="3" t="s">
        <v>226</v>
      </c>
      <c r="C32" s="3" t="s">
        <v>196</v>
      </c>
      <c r="D32" s="15">
        <f t="shared" ref="D32:AH32" si="2">SUM(D18:D27)</f>
        <v>386085</v>
      </c>
      <c r="E32" s="15">
        <f t="shared" si="2"/>
        <v>470195</v>
      </c>
      <c r="F32" s="15">
        <f t="shared" si="2"/>
        <v>497833</v>
      </c>
      <c r="G32" s="15">
        <f t="shared" si="2"/>
        <v>532030</v>
      </c>
      <c r="H32" s="15">
        <f t="shared" si="2"/>
        <v>540962</v>
      </c>
      <c r="I32" s="15">
        <f t="shared" si="2"/>
        <v>640283</v>
      </c>
      <c r="J32" s="15">
        <f t="shared" si="2"/>
        <v>743182</v>
      </c>
      <c r="K32" s="15">
        <f t="shared" si="2"/>
        <v>716745</v>
      </c>
      <c r="L32" s="15">
        <f t="shared" si="2"/>
        <v>772420</v>
      </c>
      <c r="M32" s="15">
        <f t="shared" si="2"/>
        <v>819220</v>
      </c>
      <c r="N32" s="15">
        <f t="shared" si="2"/>
        <v>793827</v>
      </c>
      <c r="O32" s="15">
        <f t="shared" si="2"/>
        <v>874569</v>
      </c>
      <c r="P32" s="15">
        <f t="shared" si="2"/>
        <v>851384</v>
      </c>
      <c r="Q32" s="15">
        <f t="shared" si="2"/>
        <v>934250</v>
      </c>
      <c r="R32" s="15">
        <f t="shared" si="2"/>
        <v>949846</v>
      </c>
      <c r="S32" s="15">
        <f t="shared" si="2"/>
        <v>1015246</v>
      </c>
      <c r="T32" s="15">
        <f t="shared" si="2"/>
        <v>1079329</v>
      </c>
      <c r="U32" s="15">
        <f t="shared" si="2"/>
        <v>1152782</v>
      </c>
      <c r="V32" s="15">
        <f t="shared" si="2"/>
        <v>1465969</v>
      </c>
      <c r="W32" s="15">
        <f t="shared" si="2"/>
        <v>1626846</v>
      </c>
      <c r="X32" s="15">
        <f t="shared" si="2"/>
        <v>1739494</v>
      </c>
      <c r="Y32" s="15">
        <f t="shared" si="2"/>
        <v>1719616</v>
      </c>
      <c r="Z32" s="15">
        <f t="shared" si="2"/>
        <v>2044127</v>
      </c>
      <c r="AA32" s="15">
        <f t="shared" si="2"/>
        <v>2286235</v>
      </c>
      <c r="AB32" s="15">
        <f t="shared" si="2"/>
        <v>2026852</v>
      </c>
      <c r="AC32" s="15">
        <f t="shared" si="2"/>
        <v>2051488</v>
      </c>
      <c r="AD32" s="15">
        <f t="shared" si="2"/>
        <v>2247675</v>
      </c>
      <c r="AE32" s="15">
        <f t="shared" si="2"/>
        <v>2382299</v>
      </c>
      <c r="AF32" s="15">
        <f t="shared" si="2"/>
        <v>2297768</v>
      </c>
      <c r="AG32" s="15">
        <f t="shared" si="2"/>
        <v>2517556</v>
      </c>
      <c r="AH32" s="15">
        <f t="shared" si="2"/>
        <v>2543101</v>
      </c>
      <c r="AI32" s="15">
        <f>SUM(AI18:AI27)</f>
        <v>2925915</v>
      </c>
      <c r="AJ32" s="15">
        <f>SUM(AJ18:AJ27)</f>
        <v>2737214</v>
      </c>
      <c r="AK32" s="15">
        <f>SUM(AK18:AK27)</f>
        <v>2933272</v>
      </c>
      <c r="AL32" s="15">
        <f>SUM(AL18:AL27)</f>
        <v>2997818</v>
      </c>
    </row>
    <row r="33" spans="1:38" ht="16" customHeight="1" thickBot="1">
      <c r="A33" s="97" t="s">
        <v>19</v>
      </c>
      <c r="B33" s="84" t="s">
        <v>227</v>
      </c>
      <c r="C33" s="84" t="s">
        <v>196</v>
      </c>
      <c r="D33" s="83">
        <f t="shared" ref="D33:AH33" si="3">SUM(D28:D29)</f>
        <v>410511</v>
      </c>
      <c r="E33" s="83">
        <f t="shared" si="3"/>
        <v>410851</v>
      </c>
      <c r="F33" s="83">
        <f t="shared" si="3"/>
        <v>424612</v>
      </c>
      <c r="G33" s="83">
        <f t="shared" si="3"/>
        <v>452540</v>
      </c>
      <c r="H33" s="83">
        <f t="shared" si="3"/>
        <v>439277</v>
      </c>
      <c r="I33" s="83">
        <f t="shared" si="3"/>
        <v>440106</v>
      </c>
      <c r="J33" s="83">
        <f t="shared" si="3"/>
        <v>516001</v>
      </c>
      <c r="K33" s="83">
        <f t="shared" si="3"/>
        <v>430676</v>
      </c>
      <c r="L33" s="83">
        <f t="shared" si="3"/>
        <v>428771</v>
      </c>
      <c r="M33" s="83">
        <f t="shared" si="3"/>
        <v>437067</v>
      </c>
      <c r="N33" s="83">
        <f t="shared" si="3"/>
        <v>501628</v>
      </c>
      <c r="O33" s="83">
        <f t="shared" si="3"/>
        <v>526210</v>
      </c>
      <c r="P33" s="83">
        <f t="shared" si="3"/>
        <v>578951</v>
      </c>
      <c r="Q33" s="83">
        <f t="shared" si="3"/>
        <v>609485</v>
      </c>
      <c r="R33" s="83">
        <f t="shared" si="3"/>
        <v>652434</v>
      </c>
      <c r="S33" s="83">
        <f t="shared" si="3"/>
        <v>674007</v>
      </c>
      <c r="T33" s="83">
        <f t="shared" si="3"/>
        <v>728371</v>
      </c>
      <c r="U33" s="83">
        <f t="shared" si="3"/>
        <v>778726</v>
      </c>
      <c r="V33" s="83">
        <f t="shared" si="3"/>
        <v>799003</v>
      </c>
      <c r="W33" s="83">
        <f t="shared" si="3"/>
        <v>849286</v>
      </c>
      <c r="X33" s="83">
        <f t="shared" si="3"/>
        <v>940364</v>
      </c>
      <c r="Y33" s="83">
        <f t="shared" si="3"/>
        <v>927143</v>
      </c>
      <c r="Z33" s="83">
        <f t="shared" si="3"/>
        <v>968996</v>
      </c>
      <c r="AA33" s="83">
        <f t="shared" si="3"/>
        <v>1051323</v>
      </c>
      <c r="AB33" s="83">
        <f t="shared" si="3"/>
        <v>1064895</v>
      </c>
      <c r="AC33" s="83">
        <f t="shared" si="3"/>
        <v>1076310</v>
      </c>
      <c r="AD33" s="83">
        <f t="shared" si="3"/>
        <v>1204616</v>
      </c>
      <c r="AE33" s="83">
        <f t="shared" si="3"/>
        <v>1233758</v>
      </c>
      <c r="AF33" s="83">
        <f t="shared" si="3"/>
        <v>1183260</v>
      </c>
      <c r="AG33" s="83">
        <f t="shared" si="3"/>
        <v>1172046</v>
      </c>
      <c r="AH33" s="83">
        <f t="shared" si="3"/>
        <v>1204981</v>
      </c>
      <c r="AI33" s="83">
        <f>SUM(AI28:AI29)</f>
        <v>1456337</v>
      </c>
      <c r="AJ33" s="83">
        <f>SUM(AJ28:AJ29)</f>
        <v>1360822</v>
      </c>
      <c r="AK33" s="83">
        <f>SUM(AK28:AK29)</f>
        <v>1389501</v>
      </c>
      <c r="AL33" s="83">
        <f>SUM(AL28:AL29)</f>
        <v>1458524</v>
      </c>
    </row>
    <row r="34" spans="1:38" ht="16" customHeight="1">
      <c r="A34" s="96" t="s">
        <v>20</v>
      </c>
      <c r="B34" s="3" t="s">
        <v>229</v>
      </c>
      <c r="C34" s="3" t="s">
        <v>196</v>
      </c>
      <c r="D34" s="15">
        <f t="shared" ref="D34:AK34" si="4">SUM(D30:D33)</f>
        <v>3137153</v>
      </c>
      <c r="E34" s="15">
        <f t="shared" si="4"/>
        <v>3431197</v>
      </c>
      <c r="F34" s="15">
        <f t="shared" si="4"/>
        <v>3325676</v>
      </c>
      <c r="G34" s="15">
        <f t="shared" si="4"/>
        <v>3344925</v>
      </c>
      <c r="H34" s="15">
        <f t="shared" si="4"/>
        <v>3109972</v>
      </c>
      <c r="I34" s="15">
        <f t="shared" si="4"/>
        <v>3288145</v>
      </c>
      <c r="J34" s="15">
        <f t="shared" si="4"/>
        <v>3606310</v>
      </c>
      <c r="K34" s="15">
        <f t="shared" si="4"/>
        <v>3183209</v>
      </c>
      <c r="L34" s="15">
        <f t="shared" si="4"/>
        <v>3245736</v>
      </c>
      <c r="M34" s="15">
        <f t="shared" si="4"/>
        <v>3251321</v>
      </c>
      <c r="N34" s="15">
        <f t="shared" si="4"/>
        <v>3091390</v>
      </c>
      <c r="O34" s="15">
        <f t="shared" si="4"/>
        <v>3269371</v>
      </c>
      <c r="P34" s="15">
        <f t="shared" si="4"/>
        <v>3171018</v>
      </c>
      <c r="Q34" s="15">
        <f t="shared" si="4"/>
        <v>3379137</v>
      </c>
      <c r="R34" s="15">
        <f t="shared" si="4"/>
        <v>3400093</v>
      </c>
      <c r="S34" s="15">
        <f t="shared" si="4"/>
        <v>3544090</v>
      </c>
      <c r="T34" s="15">
        <f t="shared" si="4"/>
        <v>3645511</v>
      </c>
      <c r="U34" s="15">
        <f t="shared" si="4"/>
        <v>3584429</v>
      </c>
      <c r="V34" s="15">
        <f t="shared" si="4"/>
        <v>4069772</v>
      </c>
      <c r="W34" s="15">
        <f t="shared" si="4"/>
        <v>4263307</v>
      </c>
      <c r="X34" s="15">
        <f t="shared" si="4"/>
        <v>4615360</v>
      </c>
      <c r="Y34" s="15">
        <f t="shared" si="4"/>
        <v>4169393</v>
      </c>
      <c r="Z34" s="15">
        <f t="shared" si="4"/>
        <v>4670805</v>
      </c>
      <c r="AA34" s="15">
        <f t="shared" si="4"/>
        <v>5119935</v>
      </c>
      <c r="AB34" s="15">
        <f t="shared" si="4"/>
        <v>4469552</v>
      </c>
      <c r="AC34" s="15">
        <f t="shared" si="4"/>
        <v>4620471</v>
      </c>
      <c r="AD34" s="15">
        <f t="shared" si="4"/>
        <v>5018170</v>
      </c>
      <c r="AE34" s="15">
        <f t="shared" si="4"/>
        <v>5115789</v>
      </c>
      <c r="AF34" s="15">
        <f t="shared" si="4"/>
        <v>4865044</v>
      </c>
      <c r="AG34" s="15">
        <f t="shared" si="4"/>
        <v>5084027</v>
      </c>
      <c r="AH34" s="15">
        <f t="shared" si="4"/>
        <v>5019250</v>
      </c>
      <c r="AI34" s="15">
        <f t="shared" si="4"/>
        <v>5818693</v>
      </c>
      <c r="AJ34" s="15">
        <f t="shared" si="4"/>
        <v>5314600</v>
      </c>
      <c r="AK34" s="15">
        <f t="shared" si="4"/>
        <v>5553223</v>
      </c>
      <c r="AL34" s="15">
        <f t="shared" ref="AL34" si="5">SUM(AL30:AL33)</f>
        <v>5688162</v>
      </c>
    </row>
    <row r="35" spans="1:38" ht="16" customHeight="1" thickBot="1">
      <c r="A35" s="97" t="s">
        <v>215</v>
      </c>
      <c r="B35" s="80" t="s">
        <v>228</v>
      </c>
      <c r="C35" s="80" t="s">
        <v>196</v>
      </c>
      <c r="D35" s="83">
        <f t="shared" ref="D35:AK35" si="6">D34-D29</f>
        <v>2901648</v>
      </c>
      <c r="E35" s="83">
        <f t="shared" si="6"/>
        <v>3193626</v>
      </c>
      <c r="F35" s="83">
        <f t="shared" si="6"/>
        <v>3087073</v>
      </c>
      <c r="G35" s="83">
        <f t="shared" si="6"/>
        <v>3106322</v>
      </c>
      <c r="H35" s="83">
        <f t="shared" si="6"/>
        <v>2877566</v>
      </c>
      <c r="I35" s="83">
        <f t="shared" si="6"/>
        <v>3052606</v>
      </c>
      <c r="J35" s="83">
        <f t="shared" si="6"/>
        <v>3367978</v>
      </c>
      <c r="K35" s="83">
        <f t="shared" si="6"/>
        <v>2938573</v>
      </c>
      <c r="L35" s="83">
        <f t="shared" si="6"/>
        <v>2991598</v>
      </c>
      <c r="M35" s="83">
        <f t="shared" si="6"/>
        <v>2978518</v>
      </c>
      <c r="N35" s="83">
        <f t="shared" si="6"/>
        <v>2795152</v>
      </c>
      <c r="O35" s="83">
        <f t="shared" si="6"/>
        <v>2959521</v>
      </c>
      <c r="P35" s="83">
        <f t="shared" si="6"/>
        <v>2850203</v>
      </c>
      <c r="Q35" s="83">
        <f t="shared" si="6"/>
        <v>3059516</v>
      </c>
      <c r="R35" s="83">
        <f t="shared" si="6"/>
        <v>3062961</v>
      </c>
      <c r="S35" s="83">
        <f t="shared" si="6"/>
        <v>3194837</v>
      </c>
      <c r="T35" s="83">
        <f t="shared" si="6"/>
        <v>3259399</v>
      </c>
      <c r="U35" s="83">
        <f t="shared" si="6"/>
        <v>3208082</v>
      </c>
      <c r="V35" s="83">
        <f t="shared" si="6"/>
        <v>3690513</v>
      </c>
      <c r="W35" s="83">
        <f t="shared" si="6"/>
        <v>3886600</v>
      </c>
      <c r="X35" s="83">
        <f t="shared" si="6"/>
        <v>4228595</v>
      </c>
      <c r="Y35" s="83">
        <f t="shared" si="6"/>
        <v>3786055</v>
      </c>
      <c r="Z35" s="83">
        <f t="shared" si="6"/>
        <v>4276195</v>
      </c>
      <c r="AA35" s="83">
        <f t="shared" si="6"/>
        <v>4709575</v>
      </c>
      <c r="AB35" s="83">
        <f t="shared" si="6"/>
        <v>4056768</v>
      </c>
      <c r="AC35" s="83">
        <f t="shared" si="6"/>
        <v>4199856</v>
      </c>
      <c r="AD35" s="83">
        <f t="shared" si="6"/>
        <v>4584486</v>
      </c>
      <c r="AE35" s="83">
        <f t="shared" si="6"/>
        <v>4681995</v>
      </c>
      <c r="AF35" s="83">
        <f t="shared" si="6"/>
        <v>4427934</v>
      </c>
      <c r="AG35" s="83">
        <f t="shared" si="6"/>
        <v>4645004</v>
      </c>
      <c r="AH35" s="83">
        <f t="shared" si="6"/>
        <v>4578900</v>
      </c>
      <c r="AI35" s="83">
        <f t="shared" si="6"/>
        <v>5383207</v>
      </c>
      <c r="AJ35" s="83">
        <f t="shared" si="6"/>
        <v>4897854</v>
      </c>
      <c r="AK35" s="83">
        <f t="shared" si="6"/>
        <v>5129186</v>
      </c>
      <c r="AL35" s="83">
        <f t="shared" ref="AL35" si="7">AL34-AL29</f>
        <v>5247971</v>
      </c>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43" orientation="landscape"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1196-C560-48E3-AB81-C913AC1DBD3F}">
  <sheetPr codeName="Tabelle16">
    <pageSetUpPr fitToPage="1"/>
  </sheetPr>
  <dimension ref="A1:AL40"/>
  <sheetViews>
    <sheetView topLeftCell="C1" zoomScaleNormal="100" workbookViewId="0">
      <selection activeCell="D5" sqref="D5:AL29"/>
    </sheetView>
  </sheetViews>
  <sheetFormatPr baseColWidth="10" defaultColWidth="11.453125" defaultRowHeight="11.5"/>
  <cols>
    <col min="1" max="1" width="5.1796875" style="3" customWidth="1"/>
    <col min="2" max="2" width="35" style="3" customWidth="1"/>
    <col min="3" max="3" width="7.1796875" style="3" bestFit="1" customWidth="1"/>
    <col min="4" max="4" width="8.81640625" style="3" bestFit="1" customWidth="1"/>
    <col min="5" max="5" width="8.453125" style="3" customWidth="1"/>
    <col min="6" max="6" width="8.81640625" style="3" customWidth="1"/>
    <col min="7" max="7" width="8.453125" style="3" customWidth="1"/>
    <col min="8" max="8" width="8.81640625" style="3" customWidth="1"/>
    <col min="9" max="9" width="8.81640625" style="3" bestFit="1" customWidth="1"/>
    <col min="10" max="12" width="8.81640625" style="3" customWidth="1"/>
    <col min="13" max="13" width="8.453125" style="3" customWidth="1"/>
    <col min="14" max="14" width="8.81640625" style="3" bestFit="1" customWidth="1"/>
    <col min="15" max="17" width="8.81640625" style="3" customWidth="1"/>
    <col min="18" max="18" width="8.453125" style="3" customWidth="1"/>
    <col min="19" max="23" width="8.81640625" style="3" bestFit="1" customWidth="1"/>
    <col min="24" max="24" width="8.453125" style="3" bestFit="1" customWidth="1"/>
    <col min="25" max="32" width="8.81640625" style="3" bestFit="1" customWidth="1"/>
    <col min="33" max="33" width="8.453125" style="3" bestFit="1" customWidth="1"/>
    <col min="34" max="38" width="8.81640625" style="3" bestFit="1" customWidth="1"/>
    <col min="39" max="16384" width="11.453125" style="3"/>
  </cols>
  <sheetData>
    <row r="1" spans="1:38" s="1" customFormat="1" ht="18.75" customHeight="1">
      <c r="A1" s="35" t="str">
        <f>'1'!A1</f>
        <v>Schweizerische Holzenergiestatistik EJ 2024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row>
    <row r="2" spans="1:38" s="1" customFormat="1" ht="18.75" customHeight="1">
      <c r="A2" s="34" t="str">
        <f>CONCATENATE(Übersicht!B8,": ",Übersicht!C8)</f>
        <v>Tabelle 3.2: Holzumsatz, Masse, effektiv</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s="1" customFormat="1" ht="18.75" customHeight="1">
      <c r="A3" s="38"/>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s="1" customFormat="1" ht="18.75" customHeight="1">
      <c r="A4" s="24" t="s">
        <v>0</v>
      </c>
      <c r="B4" s="24" t="s">
        <v>1</v>
      </c>
      <c r="C4" s="24" t="s">
        <v>129</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c r="AL4" s="24">
        <v>2024</v>
      </c>
    </row>
    <row r="5" spans="1:38" s="1" customFormat="1" ht="14.15" customHeight="1">
      <c r="A5" s="16">
        <v>1</v>
      </c>
      <c r="B5" s="17" t="s">
        <v>2</v>
      </c>
      <c r="C5" s="17" t="s">
        <v>197</v>
      </c>
      <c r="D5" s="15">
        <v>15496</v>
      </c>
      <c r="E5" s="15">
        <v>18184</v>
      </c>
      <c r="F5" s="15">
        <v>18121</v>
      </c>
      <c r="G5" s="15">
        <v>18575</v>
      </c>
      <c r="H5" s="15">
        <v>17255</v>
      </c>
      <c r="I5" s="15">
        <v>18496</v>
      </c>
      <c r="J5" s="15">
        <v>19370</v>
      </c>
      <c r="K5" s="15">
        <v>16398</v>
      </c>
      <c r="L5" s="15">
        <v>16067</v>
      </c>
      <c r="M5" s="15">
        <v>15313</v>
      </c>
      <c r="N5" s="15">
        <v>13364</v>
      </c>
      <c r="O5" s="15">
        <v>13800</v>
      </c>
      <c r="P5" s="15">
        <v>12751</v>
      </c>
      <c r="Q5" s="15">
        <v>13062</v>
      </c>
      <c r="R5" s="15">
        <v>12400</v>
      </c>
      <c r="S5" s="15">
        <v>12352</v>
      </c>
      <c r="T5" s="15">
        <v>12035</v>
      </c>
      <c r="U5" s="15">
        <v>10895</v>
      </c>
      <c r="V5" s="15">
        <v>11306</v>
      </c>
      <c r="W5" s="15">
        <v>9792</v>
      </c>
      <c r="X5" s="15">
        <v>8450</v>
      </c>
      <c r="Y5" s="15">
        <v>5925</v>
      </c>
      <c r="Z5" s="15">
        <v>5772</v>
      </c>
      <c r="AA5" s="15">
        <v>5717</v>
      </c>
      <c r="AB5" s="15">
        <v>4211</v>
      </c>
      <c r="AC5" s="15">
        <v>4395</v>
      </c>
      <c r="AD5" s="15">
        <v>4685</v>
      </c>
      <c r="AE5" s="15">
        <v>4561</v>
      </c>
      <c r="AF5" s="15">
        <v>4255</v>
      </c>
      <c r="AG5" s="15">
        <v>4268</v>
      </c>
      <c r="AH5" s="15">
        <v>3943</v>
      </c>
      <c r="AI5" s="15">
        <v>4009</v>
      </c>
      <c r="AJ5" s="15">
        <v>2843</v>
      </c>
      <c r="AK5" s="15">
        <v>2383</v>
      </c>
      <c r="AL5" s="15">
        <v>1856</v>
      </c>
    </row>
    <row r="6" spans="1:38" s="1" customFormat="1" ht="14.15" customHeight="1">
      <c r="A6" s="16">
        <v>2</v>
      </c>
      <c r="B6" s="17" t="s">
        <v>3</v>
      </c>
      <c r="C6" s="17" t="s">
        <v>197</v>
      </c>
      <c r="D6" s="15">
        <v>17669</v>
      </c>
      <c r="E6" s="15">
        <v>24105</v>
      </c>
      <c r="F6" s="15">
        <v>27236</v>
      </c>
      <c r="G6" s="15">
        <v>30965</v>
      </c>
      <c r="H6" s="15">
        <v>31566</v>
      </c>
      <c r="I6" s="15">
        <v>37304</v>
      </c>
      <c r="J6" s="15">
        <v>44917</v>
      </c>
      <c r="K6" s="15">
        <v>43718</v>
      </c>
      <c r="L6" s="15">
        <v>49371</v>
      </c>
      <c r="M6" s="15">
        <v>53178</v>
      </c>
      <c r="N6" s="15">
        <v>52380</v>
      </c>
      <c r="O6" s="15">
        <v>57861</v>
      </c>
      <c r="P6" s="15">
        <v>56211</v>
      </c>
      <c r="Q6" s="15">
        <v>61395</v>
      </c>
      <c r="R6" s="15">
        <v>62077</v>
      </c>
      <c r="S6" s="15">
        <v>65194</v>
      </c>
      <c r="T6" s="15">
        <v>67254</v>
      </c>
      <c r="U6" s="15">
        <v>63610</v>
      </c>
      <c r="V6" s="15">
        <v>72575</v>
      </c>
      <c r="W6" s="15">
        <v>74963</v>
      </c>
      <c r="X6" s="15">
        <v>82883</v>
      </c>
      <c r="Y6" s="15">
        <v>66318</v>
      </c>
      <c r="Z6" s="15">
        <v>72524</v>
      </c>
      <c r="AA6" s="15">
        <v>78425</v>
      </c>
      <c r="AB6" s="15">
        <v>60705</v>
      </c>
      <c r="AC6" s="15">
        <v>63852</v>
      </c>
      <c r="AD6" s="15">
        <v>64389</v>
      </c>
      <c r="AE6" s="15">
        <v>59153</v>
      </c>
      <c r="AF6" s="15">
        <v>51921</v>
      </c>
      <c r="AG6" s="15">
        <v>50285</v>
      </c>
      <c r="AH6" s="15">
        <v>44421</v>
      </c>
      <c r="AI6" s="15">
        <v>49343</v>
      </c>
      <c r="AJ6" s="15">
        <v>39839</v>
      </c>
      <c r="AK6" s="15">
        <v>38899</v>
      </c>
      <c r="AL6" s="15">
        <v>37420</v>
      </c>
    </row>
    <row r="7" spans="1:38" s="1" customFormat="1" ht="14.15" customHeight="1">
      <c r="A7" s="16">
        <v>3</v>
      </c>
      <c r="B7" s="17" t="s">
        <v>4</v>
      </c>
      <c r="C7" s="17" t="s">
        <v>197</v>
      </c>
      <c r="D7" s="15">
        <v>78266</v>
      </c>
      <c r="E7" s="15">
        <v>95457</v>
      </c>
      <c r="F7" s="15">
        <v>99553</v>
      </c>
      <c r="G7" s="15">
        <v>106084</v>
      </c>
      <c r="H7" s="15">
        <v>105370</v>
      </c>
      <c r="I7" s="15">
        <v>121065</v>
      </c>
      <c r="J7" s="15">
        <v>139036</v>
      </c>
      <c r="K7" s="15">
        <v>131834</v>
      </c>
      <c r="L7" s="15">
        <v>146452</v>
      </c>
      <c r="M7" s="15">
        <v>154639</v>
      </c>
      <c r="N7" s="15">
        <v>146952</v>
      </c>
      <c r="O7" s="15">
        <v>153815</v>
      </c>
      <c r="P7" s="15">
        <v>151380</v>
      </c>
      <c r="Q7" s="15">
        <v>169802</v>
      </c>
      <c r="R7" s="15">
        <v>175605</v>
      </c>
      <c r="S7" s="15">
        <v>190844</v>
      </c>
      <c r="T7" s="15">
        <v>200913</v>
      </c>
      <c r="U7" s="15">
        <v>193309</v>
      </c>
      <c r="V7" s="15">
        <v>223206</v>
      </c>
      <c r="W7" s="15">
        <v>232380</v>
      </c>
      <c r="X7" s="15">
        <v>265417</v>
      </c>
      <c r="Y7" s="15">
        <v>217150</v>
      </c>
      <c r="Z7" s="15">
        <v>242679</v>
      </c>
      <c r="AA7" s="15">
        <v>268473</v>
      </c>
      <c r="AB7" s="15">
        <v>211716</v>
      </c>
      <c r="AC7" s="15">
        <v>230586</v>
      </c>
      <c r="AD7" s="15">
        <v>244367</v>
      </c>
      <c r="AE7" s="15">
        <v>234619</v>
      </c>
      <c r="AF7" s="15">
        <v>214228</v>
      </c>
      <c r="AG7" s="15">
        <v>212326</v>
      </c>
      <c r="AH7" s="15">
        <v>193565</v>
      </c>
      <c r="AI7" s="15">
        <v>216913</v>
      </c>
      <c r="AJ7" s="15">
        <v>177465</v>
      </c>
      <c r="AK7" s="15">
        <v>175638</v>
      </c>
      <c r="AL7" s="15">
        <v>172801</v>
      </c>
    </row>
    <row r="8" spans="1:38" s="1" customFormat="1" ht="14.15" customHeight="1">
      <c r="A8" s="16" t="s">
        <v>27</v>
      </c>
      <c r="B8" s="17" t="s">
        <v>5</v>
      </c>
      <c r="C8" s="17" t="s">
        <v>197</v>
      </c>
      <c r="D8" s="15">
        <v>133739</v>
      </c>
      <c r="E8" s="15">
        <v>143970</v>
      </c>
      <c r="F8" s="15">
        <v>134238</v>
      </c>
      <c r="G8" s="15">
        <v>131461</v>
      </c>
      <c r="H8" s="15">
        <v>117510</v>
      </c>
      <c r="I8" s="15">
        <v>113454</v>
      </c>
      <c r="J8" s="15">
        <v>120769</v>
      </c>
      <c r="K8" s="15">
        <v>102140</v>
      </c>
      <c r="L8" s="15">
        <v>96639</v>
      </c>
      <c r="M8" s="15">
        <v>88553</v>
      </c>
      <c r="N8" s="15">
        <v>73957</v>
      </c>
      <c r="O8" s="15">
        <v>64617</v>
      </c>
      <c r="P8" s="15">
        <v>53164</v>
      </c>
      <c r="Q8" s="15">
        <v>51316</v>
      </c>
      <c r="R8" s="15">
        <v>46045</v>
      </c>
      <c r="S8" s="15">
        <v>42682</v>
      </c>
      <c r="T8" s="15">
        <v>37160</v>
      </c>
      <c r="U8" s="15">
        <v>29118</v>
      </c>
      <c r="V8" s="15">
        <v>26042</v>
      </c>
      <c r="W8" s="15">
        <v>21195</v>
      </c>
      <c r="X8" s="15">
        <v>18579</v>
      </c>
      <c r="Y8" s="15">
        <v>13509</v>
      </c>
      <c r="Z8" s="15">
        <v>13482</v>
      </c>
      <c r="AA8" s="15">
        <v>12937</v>
      </c>
      <c r="AB8" s="15">
        <v>8793</v>
      </c>
      <c r="AC8" s="15">
        <v>8250</v>
      </c>
      <c r="AD8" s="15">
        <v>7526</v>
      </c>
      <c r="AE8" s="15">
        <v>5918</v>
      </c>
      <c r="AF8" s="15">
        <v>5379</v>
      </c>
      <c r="AG8" s="15">
        <v>5404</v>
      </c>
      <c r="AH8" s="15">
        <v>4680</v>
      </c>
      <c r="AI8" s="15">
        <v>5425</v>
      </c>
      <c r="AJ8" s="15">
        <v>4926</v>
      </c>
      <c r="AK8" s="15">
        <v>5275</v>
      </c>
      <c r="AL8" s="15">
        <v>5519</v>
      </c>
    </row>
    <row r="9" spans="1:38" s="1" customFormat="1" ht="14.15" customHeight="1">
      <c r="A9" s="16" t="s">
        <v>26</v>
      </c>
      <c r="B9" s="17" t="s">
        <v>112</v>
      </c>
      <c r="C9" s="17" t="s">
        <v>197</v>
      </c>
      <c r="D9" s="15">
        <v>0</v>
      </c>
      <c r="E9" s="15">
        <v>0</v>
      </c>
      <c r="F9" s="15">
        <v>0</v>
      </c>
      <c r="G9" s="15">
        <v>0</v>
      </c>
      <c r="H9" s="15">
        <v>0</v>
      </c>
      <c r="I9" s="15">
        <v>0</v>
      </c>
      <c r="J9" s="15">
        <v>0</v>
      </c>
      <c r="K9" s="15">
        <v>0</v>
      </c>
      <c r="L9" s="15">
        <v>166</v>
      </c>
      <c r="M9" s="15">
        <v>278</v>
      </c>
      <c r="N9" s="15">
        <v>476</v>
      </c>
      <c r="O9" s="15">
        <v>853</v>
      </c>
      <c r="P9" s="15">
        <v>1386</v>
      </c>
      <c r="Q9" s="15">
        <v>1983</v>
      </c>
      <c r="R9" s="15">
        <v>2589</v>
      </c>
      <c r="S9" s="15">
        <v>3444</v>
      </c>
      <c r="T9" s="15">
        <v>4812</v>
      </c>
      <c r="U9" s="15">
        <v>5492</v>
      </c>
      <c r="V9" s="15">
        <v>7325</v>
      </c>
      <c r="W9" s="15">
        <v>8529</v>
      </c>
      <c r="X9" s="15">
        <v>10896</v>
      </c>
      <c r="Y9" s="15">
        <v>9757</v>
      </c>
      <c r="Z9" s="15">
        <v>11811</v>
      </c>
      <c r="AA9" s="15">
        <v>13767</v>
      </c>
      <c r="AB9" s="15">
        <v>11499</v>
      </c>
      <c r="AC9" s="15">
        <v>13125</v>
      </c>
      <c r="AD9" s="15">
        <v>14376</v>
      </c>
      <c r="AE9" s="15">
        <v>14162</v>
      </c>
      <c r="AF9" s="15">
        <v>13470</v>
      </c>
      <c r="AG9" s="15">
        <v>13537</v>
      </c>
      <c r="AH9" s="15">
        <v>12648</v>
      </c>
      <c r="AI9" s="15">
        <v>14299</v>
      </c>
      <c r="AJ9" s="15">
        <v>12029</v>
      </c>
      <c r="AK9" s="15">
        <v>12268</v>
      </c>
      <c r="AL9" s="15">
        <v>12579</v>
      </c>
    </row>
    <row r="10" spans="1:38" s="1" customFormat="1" ht="14.15" customHeight="1">
      <c r="A10" s="16">
        <v>5</v>
      </c>
      <c r="B10" s="17" t="s">
        <v>6</v>
      </c>
      <c r="C10" s="17" t="s">
        <v>197</v>
      </c>
      <c r="D10" s="15">
        <v>295368</v>
      </c>
      <c r="E10" s="15">
        <v>310365</v>
      </c>
      <c r="F10" s="15">
        <v>282724</v>
      </c>
      <c r="G10" s="15">
        <v>269695</v>
      </c>
      <c r="H10" s="15">
        <v>235741</v>
      </c>
      <c r="I10" s="15">
        <v>241208</v>
      </c>
      <c r="J10" s="15">
        <v>252083</v>
      </c>
      <c r="K10" s="15">
        <v>215089</v>
      </c>
      <c r="L10" s="15">
        <v>214015</v>
      </c>
      <c r="M10" s="15">
        <v>209142</v>
      </c>
      <c r="N10" s="15">
        <v>187205</v>
      </c>
      <c r="O10" s="15">
        <v>200038</v>
      </c>
      <c r="P10" s="15">
        <v>188130</v>
      </c>
      <c r="Q10" s="15">
        <v>199336</v>
      </c>
      <c r="R10" s="15">
        <v>195108</v>
      </c>
      <c r="S10" s="15">
        <v>198080</v>
      </c>
      <c r="T10" s="15">
        <v>196481</v>
      </c>
      <c r="U10" s="15">
        <v>179036</v>
      </c>
      <c r="V10" s="15">
        <v>198729</v>
      </c>
      <c r="W10" s="15">
        <v>202381</v>
      </c>
      <c r="X10" s="15">
        <v>232126</v>
      </c>
      <c r="Y10" s="15">
        <v>192375</v>
      </c>
      <c r="Z10" s="15">
        <v>219000</v>
      </c>
      <c r="AA10" s="15">
        <v>245404</v>
      </c>
      <c r="AB10" s="15">
        <v>199057</v>
      </c>
      <c r="AC10" s="15">
        <v>221480</v>
      </c>
      <c r="AD10" s="15">
        <v>237275</v>
      </c>
      <c r="AE10" s="15">
        <v>231352</v>
      </c>
      <c r="AF10" s="15">
        <v>216546</v>
      </c>
      <c r="AG10" s="15">
        <v>221560</v>
      </c>
      <c r="AH10" s="15">
        <v>207112</v>
      </c>
      <c r="AI10" s="15">
        <v>242293</v>
      </c>
      <c r="AJ10" s="15">
        <v>205665</v>
      </c>
      <c r="AK10" s="15">
        <v>213298</v>
      </c>
      <c r="AL10" s="15">
        <v>219356</v>
      </c>
    </row>
    <row r="11" spans="1:38" s="1" customFormat="1" ht="14.15" customHeight="1">
      <c r="A11" s="16">
        <v>6</v>
      </c>
      <c r="B11" s="17" t="s">
        <v>7</v>
      </c>
      <c r="C11" s="17" t="s">
        <v>197</v>
      </c>
      <c r="D11" s="15">
        <v>283421</v>
      </c>
      <c r="E11" s="15">
        <v>295158</v>
      </c>
      <c r="F11" s="15">
        <v>264589</v>
      </c>
      <c r="G11" s="15">
        <v>246504</v>
      </c>
      <c r="H11" s="15">
        <v>210928</v>
      </c>
      <c r="I11" s="15">
        <v>207632</v>
      </c>
      <c r="J11" s="15">
        <v>209422</v>
      </c>
      <c r="K11" s="15">
        <v>167908</v>
      </c>
      <c r="L11" s="15">
        <v>155405</v>
      </c>
      <c r="M11" s="15">
        <v>139790</v>
      </c>
      <c r="N11" s="15">
        <v>117730</v>
      </c>
      <c r="O11" s="15">
        <v>120835</v>
      </c>
      <c r="P11" s="15">
        <v>109591</v>
      </c>
      <c r="Q11" s="15">
        <v>111928</v>
      </c>
      <c r="R11" s="15">
        <v>105447</v>
      </c>
      <c r="S11" s="15">
        <v>104319</v>
      </c>
      <c r="T11" s="15">
        <v>91924</v>
      </c>
      <c r="U11" s="15">
        <v>74767</v>
      </c>
      <c r="V11" s="15">
        <v>73007</v>
      </c>
      <c r="W11" s="15">
        <v>64982</v>
      </c>
      <c r="X11" s="15">
        <v>62426</v>
      </c>
      <c r="Y11" s="15">
        <v>45839</v>
      </c>
      <c r="Z11" s="15">
        <v>49385</v>
      </c>
      <c r="AA11" s="15">
        <v>51017</v>
      </c>
      <c r="AB11" s="15">
        <v>37756</v>
      </c>
      <c r="AC11" s="15">
        <v>38977</v>
      </c>
      <c r="AD11" s="15">
        <v>38024</v>
      </c>
      <c r="AE11" s="15">
        <v>34226</v>
      </c>
      <c r="AF11" s="15">
        <v>29813</v>
      </c>
      <c r="AG11" s="15">
        <v>28668</v>
      </c>
      <c r="AH11" s="15">
        <v>25120</v>
      </c>
      <c r="AI11" s="15">
        <v>28025</v>
      </c>
      <c r="AJ11" s="15">
        <v>23098</v>
      </c>
      <c r="AK11" s="15">
        <v>21426</v>
      </c>
      <c r="AL11" s="15">
        <v>20872</v>
      </c>
    </row>
    <row r="12" spans="1:38" s="1" customFormat="1" ht="14.15" customHeight="1">
      <c r="A12" s="31">
        <v>7</v>
      </c>
      <c r="B12" s="33" t="s">
        <v>8</v>
      </c>
      <c r="C12" s="33" t="s">
        <v>197</v>
      </c>
      <c r="D12" s="32">
        <v>339396</v>
      </c>
      <c r="E12" s="32">
        <v>364211</v>
      </c>
      <c r="F12" s="32">
        <v>338952</v>
      </c>
      <c r="G12" s="32">
        <v>330658</v>
      </c>
      <c r="H12" s="32">
        <v>295634</v>
      </c>
      <c r="I12" s="32">
        <v>305357</v>
      </c>
      <c r="J12" s="32">
        <v>317723</v>
      </c>
      <c r="K12" s="32">
        <v>270299</v>
      </c>
      <c r="L12" s="32">
        <v>267446</v>
      </c>
      <c r="M12" s="32">
        <v>257444</v>
      </c>
      <c r="N12" s="32">
        <v>228542</v>
      </c>
      <c r="O12" s="32">
        <v>232322</v>
      </c>
      <c r="P12" s="32">
        <v>208002</v>
      </c>
      <c r="Q12" s="32">
        <v>209608</v>
      </c>
      <c r="R12" s="32">
        <v>195876</v>
      </c>
      <c r="S12" s="32">
        <v>189575</v>
      </c>
      <c r="T12" s="32">
        <v>170723</v>
      </c>
      <c r="U12" s="32">
        <v>137338</v>
      </c>
      <c r="V12" s="32">
        <v>134813</v>
      </c>
      <c r="W12" s="32">
        <v>119870</v>
      </c>
      <c r="X12" s="32">
        <v>109229</v>
      </c>
      <c r="Y12" s="32">
        <v>72625</v>
      </c>
      <c r="Z12" s="32">
        <v>65119</v>
      </c>
      <c r="AA12" s="32">
        <v>55264</v>
      </c>
      <c r="AB12" s="32">
        <v>33704</v>
      </c>
      <c r="AC12" s="32">
        <v>34554</v>
      </c>
      <c r="AD12" s="32">
        <v>34537</v>
      </c>
      <c r="AE12" s="32">
        <v>31590</v>
      </c>
      <c r="AF12" s="32">
        <v>28067</v>
      </c>
      <c r="AG12" s="32">
        <v>27145</v>
      </c>
      <c r="AH12" s="32">
        <v>24203</v>
      </c>
      <c r="AI12" s="32">
        <v>26686</v>
      </c>
      <c r="AJ12" s="32">
        <v>21969</v>
      </c>
      <c r="AK12" s="32">
        <v>21665</v>
      </c>
      <c r="AL12" s="32">
        <v>21203</v>
      </c>
    </row>
    <row r="13" spans="1:38" s="1" customFormat="1" ht="14.15" customHeight="1">
      <c r="A13" s="16">
        <v>8</v>
      </c>
      <c r="B13" s="17" t="s">
        <v>30</v>
      </c>
      <c r="C13" s="17" t="s">
        <v>197</v>
      </c>
      <c r="D13" s="15">
        <v>381470</v>
      </c>
      <c r="E13" s="15">
        <v>425963</v>
      </c>
      <c r="F13" s="15">
        <v>409685</v>
      </c>
      <c r="G13" s="15">
        <v>409762</v>
      </c>
      <c r="H13" s="15">
        <v>375885</v>
      </c>
      <c r="I13" s="15">
        <v>394058</v>
      </c>
      <c r="J13" s="15">
        <v>426957</v>
      </c>
      <c r="K13" s="15">
        <v>379112</v>
      </c>
      <c r="L13" s="15">
        <v>387974</v>
      </c>
      <c r="M13" s="15">
        <v>384927</v>
      </c>
      <c r="N13" s="15">
        <v>355348</v>
      </c>
      <c r="O13" s="15">
        <v>379523</v>
      </c>
      <c r="P13" s="15">
        <v>355360</v>
      </c>
      <c r="Q13" s="15">
        <v>372041</v>
      </c>
      <c r="R13" s="15">
        <v>361935</v>
      </c>
      <c r="S13" s="15">
        <v>365107</v>
      </c>
      <c r="T13" s="15">
        <v>349811</v>
      </c>
      <c r="U13" s="15">
        <v>309063</v>
      </c>
      <c r="V13" s="15">
        <v>330308</v>
      </c>
      <c r="W13" s="15">
        <v>318721</v>
      </c>
      <c r="X13" s="15">
        <v>328043</v>
      </c>
      <c r="Y13" s="15">
        <v>243232</v>
      </c>
      <c r="Z13" s="15">
        <v>251077</v>
      </c>
      <c r="AA13" s="15">
        <v>255179</v>
      </c>
      <c r="AB13" s="15">
        <v>182642</v>
      </c>
      <c r="AC13" s="15">
        <v>192762</v>
      </c>
      <c r="AD13" s="15">
        <v>197038</v>
      </c>
      <c r="AE13" s="15">
        <v>185086</v>
      </c>
      <c r="AF13" s="15">
        <v>168151</v>
      </c>
      <c r="AG13" s="15">
        <v>168594</v>
      </c>
      <c r="AH13" s="15">
        <v>150579</v>
      </c>
      <c r="AI13" s="15">
        <v>164665</v>
      </c>
      <c r="AJ13" s="15">
        <v>133258</v>
      </c>
      <c r="AK13" s="15">
        <v>133181</v>
      </c>
      <c r="AL13" s="15">
        <v>130437</v>
      </c>
    </row>
    <row r="14" spans="1:38" s="1" customFormat="1" ht="14.15" customHeight="1">
      <c r="A14" s="16">
        <v>9</v>
      </c>
      <c r="B14" s="17" t="s">
        <v>31</v>
      </c>
      <c r="C14" s="17" t="s">
        <v>197</v>
      </c>
      <c r="D14" s="15">
        <v>6405</v>
      </c>
      <c r="E14" s="15">
        <v>7578</v>
      </c>
      <c r="F14" s="15">
        <v>8223</v>
      </c>
      <c r="G14" s="15">
        <v>9491</v>
      </c>
      <c r="H14" s="15">
        <v>10190</v>
      </c>
      <c r="I14" s="15">
        <v>12654</v>
      </c>
      <c r="J14" s="15">
        <v>15329</v>
      </c>
      <c r="K14" s="15">
        <v>14996</v>
      </c>
      <c r="L14" s="15">
        <v>16603</v>
      </c>
      <c r="M14" s="15">
        <v>17842</v>
      </c>
      <c r="N14" s="15">
        <v>17830</v>
      </c>
      <c r="O14" s="15">
        <v>21027</v>
      </c>
      <c r="P14" s="15">
        <v>21145</v>
      </c>
      <c r="Q14" s="15">
        <v>23837</v>
      </c>
      <c r="R14" s="15">
        <v>24677</v>
      </c>
      <c r="S14" s="15">
        <v>26497</v>
      </c>
      <c r="T14" s="15">
        <v>26636</v>
      </c>
      <c r="U14" s="15">
        <v>24942</v>
      </c>
      <c r="V14" s="15">
        <v>27757</v>
      </c>
      <c r="W14" s="15">
        <v>27991</v>
      </c>
      <c r="X14" s="15">
        <v>30790</v>
      </c>
      <c r="Y14" s="15">
        <v>25896</v>
      </c>
      <c r="Z14" s="15">
        <v>28336</v>
      </c>
      <c r="AA14" s="15">
        <v>29942</v>
      </c>
      <c r="AB14" s="15">
        <v>23456</v>
      </c>
      <c r="AC14" s="15">
        <v>24368</v>
      </c>
      <c r="AD14" s="15">
        <v>24641</v>
      </c>
      <c r="AE14" s="15">
        <v>23374</v>
      </c>
      <c r="AF14" s="15">
        <v>21696</v>
      </c>
      <c r="AG14" s="15">
        <v>21212</v>
      </c>
      <c r="AH14" s="15">
        <v>19003</v>
      </c>
      <c r="AI14" s="15">
        <v>19708</v>
      </c>
      <c r="AJ14" s="15">
        <v>15794</v>
      </c>
      <c r="AK14" s="15">
        <v>15605</v>
      </c>
      <c r="AL14" s="15">
        <v>14788</v>
      </c>
    </row>
    <row r="15" spans="1:38" s="1" customFormat="1" ht="14.15" customHeight="1">
      <c r="A15" s="16">
        <v>10</v>
      </c>
      <c r="B15" s="17" t="s">
        <v>9</v>
      </c>
      <c r="C15" s="17" t="s">
        <v>197</v>
      </c>
      <c r="D15" s="15">
        <v>143548</v>
      </c>
      <c r="E15" s="15">
        <v>156401</v>
      </c>
      <c r="F15" s="15">
        <v>147796</v>
      </c>
      <c r="G15" s="15">
        <v>143932</v>
      </c>
      <c r="H15" s="15">
        <v>127971</v>
      </c>
      <c r="I15" s="15">
        <v>129899</v>
      </c>
      <c r="J15" s="15">
        <v>131173</v>
      </c>
      <c r="K15" s="15">
        <v>108555</v>
      </c>
      <c r="L15" s="15">
        <v>101607</v>
      </c>
      <c r="M15" s="15">
        <v>90284</v>
      </c>
      <c r="N15" s="15">
        <v>71425</v>
      </c>
      <c r="O15" s="15">
        <v>61491</v>
      </c>
      <c r="P15" s="15">
        <v>48510</v>
      </c>
      <c r="Q15" s="15">
        <v>44357</v>
      </c>
      <c r="R15" s="15">
        <v>38089</v>
      </c>
      <c r="S15" s="15">
        <v>35072</v>
      </c>
      <c r="T15" s="15">
        <v>30855</v>
      </c>
      <c r="U15" s="15">
        <v>25340</v>
      </c>
      <c r="V15" s="15">
        <v>24764</v>
      </c>
      <c r="W15" s="15">
        <v>21065</v>
      </c>
      <c r="X15" s="15">
        <v>19920</v>
      </c>
      <c r="Y15" s="15">
        <v>14198</v>
      </c>
      <c r="Z15" s="15">
        <v>13869</v>
      </c>
      <c r="AA15" s="15">
        <v>13278</v>
      </c>
      <c r="AB15" s="15">
        <v>9119</v>
      </c>
      <c r="AC15" s="15">
        <v>8713</v>
      </c>
      <c r="AD15" s="15">
        <v>8167</v>
      </c>
      <c r="AE15" s="15">
        <v>6436</v>
      </c>
      <c r="AF15" s="15">
        <v>4869</v>
      </c>
      <c r="AG15" s="15">
        <v>4137</v>
      </c>
      <c r="AH15" s="15">
        <v>3106</v>
      </c>
      <c r="AI15" s="15">
        <v>2805</v>
      </c>
      <c r="AJ15" s="15">
        <v>1950</v>
      </c>
      <c r="AK15" s="15">
        <v>1567</v>
      </c>
      <c r="AL15" s="15">
        <v>1239</v>
      </c>
    </row>
    <row r="16" spans="1:38" s="1" customFormat="1">
      <c r="A16" s="16" t="s">
        <v>29</v>
      </c>
      <c r="B16" s="17" t="s">
        <v>32</v>
      </c>
      <c r="C16" s="17" t="s">
        <v>197</v>
      </c>
      <c r="D16" s="15">
        <v>20456</v>
      </c>
      <c r="E16" s="15">
        <v>27707</v>
      </c>
      <c r="F16" s="15">
        <v>30456</v>
      </c>
      <c r="G16" s="15">
        <v>33063</v>
      </c>
      <c r="H16" s="15">
        <v>33144</v>
      </c>
      <c r="I16" s="15">
        <v>37160</v>
      </c>
      <c r="J16" s="15">
        <v>43813</v>
      </c>
      <c r="K16" s="15">
        <v>42472</v>
      </c>
      <c r="L16" s="15">
        <v>46412</v>
      </c>
      <c r="M16" s="15">
        <v>49350</v>
      </c>
      <c r="N16" s="15">
        <v>47118</v>
      </c>
      <c r="O16" s="15">
        <v>53389</v>
      </c>
      <c r="P16" s="15">
        <v>53747</v>
      </c>
      <c r="Q16" s="15">
        <v>60355</v>
      </c>
      <c r="R16" s="15">
        <v>60157</v>
      </c>
      <c r="S16" s="15">
        <v>64597</v>
      </c>
      <c r="T16" s="15">
        <v>66341</v>
      </c>
      <c r="U16" s="15">
        <v>62095</v>
      </c>
      <c r="V16" s="15">
        <v>71490</v>
      </c>
      <c r="W16" s="15">
        <v>73737</v>
      </c>
      <c r="X16" s="15">
        <v>86426</v>
      </c>
      <c r="Y16" s="15">
        <v>68501</v>
      </c>
      <c r="Z16" s="15">
        <v>74289</v>
      </c>
      <c r="AA16" s="15">
        <v>81118</v>
      </c>
      <c r="AB16" s="15">
        <v>63380</v>
      </c>
      <c r="AC16" s="15">
        <v>67419</v>
      </c>
      <c r="AD16" s="15">
        <v>68445</v>
      </c>
      <c r="AE16" s="15">
        <v>63635</v>
      </c>
      <c r="AF16" s="15">
        <v>57179</v>
      </c>
      <c r="AG16" s="15">
        <v>55172</v>
      </c>
      <c r="AH16" s="15">
        <v>47941</v>
      </c>
      <c r="AI16" s="15">
        <v>49898</v>
      </c>
      <c r="AJ16" s="15">
        <v>39014</v>
      </c>
      <c r="AK16" s="15">
        <v>38554</v>
      </c>
      <c r="AL16" s="15">
        <v>36309</v>
      </c>
    </row>
    <row r="17" spans="1:38" s="1" customFormat="1" ht="13.5" customHeight="1">
      <c r="A17" s="16" t="s">
        <v>28</v>
      </c>
      <c r="B17" s="17" t="s">
        <v>111</v>
      </c>
      <c r="C17" s="17" t="s">
        <v>197</v>
      </c>
      <c r="D17" s="15">
        <v>0</v>
      </c>
      <c r="E17" s="15">
        <v>0</v>
      </c>
      <c r="F17" s="15">
        <v>0</v>
      </c>
      <c r="G17" s="15">
        <v>0</v>
      </c>
      <c r="H17" s="15">
        <v>0</v>
      </c>
      <c r="I17" s="15">
        <v>0</v>
      </c>
      <c r="J17" s="15">
        <v>0</v>
      </c>
      <c r="K17" s="15">
        <v>0</v>
      </c>
      <c r="L17" s="15">
        <v>684</v>
      </c>
      <c r="M17" s="15">
        <v>1788</v>
      </c>
      <c r="N17" s="15">
        <v>4066</v>
      </c>
      <c r="O17" s="15">
        <v>10060</v>
      </c>
      <c r="P17" s="15">
        <v>16174</v>
      </c>
      <c r="Q17" s="15">
        <v>25405</v>
      </c>
      <c r="R17" s="15">
        <v>35817</v>
      </c>
      <c r="S17" s="15">
        <v>58132</v>
      </c>
      <c r="T17" s="15">
        <v>86087</v>
      </c>
      <c r="U17" s="15">
        <v>89931</v>
      </c>
      <c r="V17" s="15">
        <v>113141</v>
      </c>
      <c r="W17" s="15">
        <v>124944</v>
      </c>
      <c r="X17" s="15">
        <v>152350</v>
      </c>
      <c r="Y17" s="15">
        <v>130841</v>
      </c>
      <c r="Z17" s="15">
        <v>155607</v>
      </c>
      <c r="AA17" s="15">
        <v>181671</v>
      </c>
      <c r="AB17" s="15">
        <v>151866</v>
      </c>
      <c r="AC17" s="15">
        <v>171855</v>
      </c>
      <c r="AD17" s="15">
        <v>188832</v>
      </c>
      <c r="AE17" s="15">
        <v>189455</v>
      </c>
      <c r="AF17" s="15">
        <v>183603</v>
      </c>
      <c r="AG17" s="15">
        <v>193548</v>
      </c>
      <c r="AH17" s="15">
        <v>180044</v>
      </c>
      <c r="AI17" s="15">
        <v>210411</v>
      </c>
      <c r="AJ17" s="15">
        <v>196664</v>
      </c>
      <c r="AK17" s="15">
        <v>204346</v>
      </c>
      <c r="AL17" s="15">
        <v>210090</v>
      </c>
    </row>
    <row r="18" spans="1:38" s="1" customFormat="1" ht="25.25" customHeight="1">
      <c r="A18" s="31" t="s">
        <v>35</v>
      </c>
      <c r="B18" s="33" t="s">
        <v>33</v>
      </c>
      <c r="C18" s="33" t="s">
        <v>197</v>
      </c>
      <c r="D18" s="32">
        <v>39786</v>
      </c>
      <c r="E18" s="32">
        <v>49060</v>
      </c>
      <c r="F18" s="32">
        <v>52319</v>
      </c>
      <c r="G18" s="32">
        <v>58544</v>
      </c>
      <c r="H18" s="32">
        <v>60435</v>
      </c>
      <c r="I18" s="32">
        <v>73515</v>
      </c>
      <c r="J18" s="32">
        <v>87307</v>
      </c>
      <c r="K18" s="32">
        <v>83987</v>
      </c>
      <c r="L18" s="32">
        <v>93979</v>
      </c>
      <c r="M18" s="32">
        <v>101072</v>
      </c>
      <c r="N18" s="32">
        <v>99508</v>
      </c>
      <c r="O18" s="32">
        <v>117933</v>
      </c>
      <c r="P18" s="32">
        <v>120220</v>
      </c>
      <c r="Q18" s="32">
        <v>136502</v>
      </c>
      <c r="R18" s="32">
        <v>143895</v>
      </c>
      <c r="S18" s="32">
        <v>159817</v>
      </c>
      <c r="T18" s="32">
        <v>174117</v>
      </c>
      <c r="U18" s="32">
        <v>168763</v>
      </c>
      <c r="V18" s="32">
        <v>194406</v>
      </c>
      <c r="W18" s="32">
        <v>200778</v>
      </c>
      <c r="X18" s="32">
        <v>233883</v>
      </c>
      <c r="Y18" s="32">
        <v>201052</v>
      </c>
      <c r="Z18" s="32">
        <v>237170</v>
      </c>
      <c r="AA18" s="32">
        <v>272154</v>
      </c>
      <c r="AB18" s="32">
        <v>226106</v>
      </c>
      <c r="AC18" s="32">
        <v>259029</v>
      </c>
      <c r="AD18" s="32">
        <v>286279</v>
      </c>
      <c r="AE18" s="32">
        <v>288172</v>
      </c>
      <c r="AF18" s="32">
        <v>277392</v>
      </c>
      <c r="AG18" s="32">
        <v>288148</v>
      </c>
      <c r="AH18" s="32">
        <v>275974</v>
      </c>
      <c r="AI18" s="32">
        <v>330082</v>
      </c>
      <c r="AJ18" s="32">
        <v>285779</v>
      </c>
      <c r="AK18" s="32">
        <v>302102</v>
      </c>
      <c r="AL18" s="32">
        <v>311280</v>
      </c>
    </row>
    <row r="19" spans="1:38" s="1" customFormat="1" ht="13.5" customHeight="1">
      <c r="A19" s="16" t="s">
        <v>36</v>
      </c>
      <c r="B19" s="17" t="s">
        <v>113</v>
      </c>
      <c r="C19" s="17" t="s">
        <v>197</v>
      </c>
      <c r="D19" s="15">
        <v>0</v>
      </c>
      <c r="E19" s="15">
        <v>0</v>
      </c>
      <c r="F19" s="15">
        <v>0</v>
      </c>
      <c r="G19" s="15">
        <v>0</v>
      </c>
      <c r="H19" s="15">
        <v>0</v>
      </c>
      <c r="I19" s="15">
        <v>0</v>
      </c>
      <c r="J19" s="15">
        <v>0</v>
      </c>
      <c r="K19" s="15">
        <v>0</v>
      </c>
      <c r="L19" s="15">
        <v>0</v>
      </c>
      <c r="M19" s="15">
        <v>0</v>
      </c>
      <c r="N19" s="15">
        <v>248</v>
      </c>
      <c r="O19" s="15">
        <v>1010</v>
      </c>
      <c r="P19" s="15">
        <v>1315</v>
      </c>
      <c r="Q19" s="15">
        <v>1991</v>
      </c>
      <c r="R19" s="15">
        <v>3484</v>
      </c>
      <c r="S19" s="15">
        <v>8117</v>
      </c>
      <c r="T19" s="15">
        <v>14064</v>
      </c>
      <c r="U19" s="15">
        <v>19823</v>
      </c>
      <c r="V19" s="15">
        <v>26926</v>
      </c>
      <c r="W19" s="15">
        <v>32661</v>
      </c>
      <c r="X19" s="15">
        <v>42714</v>
      </c>
      <c r="Y19" s="15">
        <v>41664</v>
      </c>
      <c r="Z19" s="15">
        <v>52833</v>
      </c>
      <c r="AA19" s="15">
        <v>65229</v>
      </c>
      <c r="AB19" s="15">
        <v>60987</v>
      </c>
      <c r="AC19" s="15">
        <v>77625</v>
      </c>
      <c r="AD19" s="15">
        <v>92334</v>
      </c>
      <c r="AE19" s="15">
        <v>102397</v>
      </c>
      <c r="AF19" s="15">
        <v>105806</v>
      </c>
      <c r="AG19" s="15">
        <v>116193</v>
      </c>
      <c r="AH19" s="15">
        <v>118355</v>
      </c>
      <c r="AI19" s="15">
        <v>151613</v>
      </c>
      <c r="AJ19" s="15">
        <v>142109</v>
      </c>
      <c r="AK19" s="15">
        <v>157858</v>
      </c>
      <c r="AL19" s="15">
        <v>168704</v>
      </c>
    </row>
    <row r="20" spans="1:38" s="1" customFormat="1" ht="25.25" customHeight="1">
      <c r="A20" s="16">
        <v>13</v>
      </c>
      <c r="B20" s="17" t="s">
        <v>34</v>
      </c>
      <c r="C20" s="17" t="s">
        <v>197</v>
      </c>
      <c r="D20" s="15">
        <v>64746</v>
      </c>
      <c r="E20" s="15">
        <v>76782</v>
      </c>
      <c r="F20" s="15">
        <v>78183</v>
      </c>
      <c r="G20" s="15">
        <v>81423</v>
      </c>
      <c r="H20" s="15">
        <v>77977</v>
      </c>
      <c r="I20" s="15">
        <v>85787</v>
      </c>
      <c r="J20" s="15">
        <v>95939</v>
      </c>
      <c r="K20" s="15">
        <v>88497</v>
      </c>
      <c r="L20" s="15">
        <v>91629</v>
      </c>
      <c r="M20" s="15">
        <v>93855</v>
      </c>
      <c r="N20" s="15">
        <v>87916</v>
      </c>
      <c r="O20" s="15">
        <v>93932</v>
      </c>
      <c r="P20" s="15">
        <v>88979</v>
      </c>
      <c r="Q20" s="15">
        <v>96480</v>
      </c>
      <c r="R20" s="15">
        <v>94719</v>
      </c>
      <c r="S20" s="15">
        <v>98668</v>
      </c>
      <c r="T20" s="15">
        <v>97501</v>
      </c>
      <c r="U20" s="15">
        <v>90891</v>
      </c>
      <c r="V20" s="15">
        <v>97876</v>
      </c>
      <c r="W20" s="15">
        <v>98677</v>
      </c>
      <c r="X20" s="15">
        <v>106190</v>
      </c>
      <c r="Y20" s="15">
        <v>91090</v>
      </c>
      <c r="Z20" s="15">
        <v>99125</v>
      </c>
      <c r="AA20" s="15">
        <v>106715</v>
      </c>
      <c r="AB20" s="15">
        <v>88508</v>
      </c>
      <c r="AC20" s="15">
        <v>96637</v>
      </c>
      <c r="AD20" s="15">
        <v>102827</v>
      </c>
      <c r="AE20" s="15">
        <v>102770</v>
      </c>
      <c r="AF20" s="15">
        <v>98644</v>
      </c>
      <c r="AG20" s="15">
        <v>98459</v>
      </c>
      <c r="AH20" s="15">
        <v>94679</v>
      </c>
      <c r="AI20" s="15">
        <v>106129</v>
      </c>
      <c r="AJ20" s="15">
        <v>92871</v>
      </c>
      <c r="AK20" s="15">
        <v>96321</v>
      </c>
      <c r="AL20" s="15">
        <v>97245</v>
      </c>
    </row>
    <row r="21" spans="1:38" s="1" customFormat="1" ht="25.25" customHeight="1">
      <c r="A21" s="16" t="s">
        <v>37</v>
      </c>
      <c r="B21" s="17" t="s">
        <v>10</v>
      </c>
      <c r="C21" s="17" t="s">
        <v>197</v>
      </c>
      <c r="D21" s="15">
        <v>20312</v>
      </c>
      <c r="E21" s="15">
        <v>26172</v>
      </c>
      <c r="F21" s="15">
        <v>30350</v>
      </c>
      <c r="G21" s="15">
        <v>33544</v>
      </c>
      <c r="H21" s="15">
        <v>35834</v>
      </c>
      <c r="I21" s="15">
        <v>44139</v>
      </c>
      <c r="J21" s="15">
        <v>53207</v>
      </c>
      <c r="K21" s="15">
        <v>51616</v>
      </c>
      <c r="L21" s="15">
        <v>57366</v>
      </c>
      <c r="M21" s="15">
        <v>62609</v>
      </c>
      <c r="N21" s="15">
        <v>60168</v>
      </c>
      <c r="O21" s="15">
        <v>66843</v>
      </c>
      <c r="P21" s="15">
        <v>66458</v>
      </c>
      <c r="Q21" s="15">
        <v>74294</v>
      </c>
      <c r="R21" s="15">
        <v>77493</v>
      </c>
      <c r="S21" s="15">
        <v>84526</v>
      </c>
      <c r="T21" s="15">
        <v>89634</v>
      </c>
      <c r="U21" s="15">
        <v>88267</v>
      </c>
      <c r="V21" s="15">
        <v>103995</v>
      </c>
      <c r="W21" s="15">
        <v>109507</v>
      </c>
      <c r="X21" s="15">
        <v>126118</v>
      </c>
      <c r="Y21" s="15">
        <v>110514</v>
      </c>
      <c r="Z21" s="15">
        <v>130115</v>
      </c>
      <c r="AA21" s="15">
        <v>146681</v>
      </c>
      <c r="AB21" s="15">
        <v>120458</v>
      </c>
      <c r="AC21" s="15">
        <v>137972</v>
      </c>
      <c r="AD21" s="15">
        <v>152699</v>
      </c>
      <c r="AE21" s="15">
        <v>153180</v>
      </c>
      <c r="AF21" s="15">
        <v>147032</v>
      </c>
      <c r="AG21" s="15">
        <v>153578</v>
      </c>
      <c r="AH21" s="15">
        <v>147179</v>
      </c>
      <c r="AI21" s="15">
        <v>173678</v>
      </c>
      <c r="AJ21" s="15">
        <v>152141</v>
      </c>
      <c r="AK21" s="15">
        <v>162403</v>
      </c>
      <c r="AL21" s="15">
        <v>164306</v>
      </c>
    </row>
    <row r="22" spans="1:38" s="1" customFormat="1" ht="13.5" customHeight="1">
      <c r="A22" s="16" t="s">
        <v>38</v>
      </c>
      <c r="B22" s="17" t="s">
        <v>114</v>
      </c>
      <c r="C22" s="17" t="s">
        <v>197</v>
      </c>
      <c r="D22" s="15">
        <v>0</v>
      </c>
      <c r="E22" s="15">
        <v>0</v>
      </c>
      <c r="F22" s="15">
        <v>0</v>
      </c>
      <c r="G22" s="15">
        <v>0</v>
      </c>
      <c r="H22" s="15">
        <v>0</v>
      </c>
      <c r="I22" s="15">
        <v>0</v>
      </c>
      <c r="J22" s="15">
        <v>0</v>
      </c>
      <c r="K22" s="15">
        <v>0</v>
      </c>
      <c r="L22" s="15">
        <v>0</v>
      </c>
      <c r="M22" s="15">
        <v>0</v>
      </c>
      <c r="N22" s="15">
        <v>0</v>
      </c>
      <c r="O22" s="15">
        <v>0</v>
      </c>
      <c r="P22" s="15">
        <v>0</v>
      </c>
      <c r="Q22" s="15">
        <v>426</v>
      </c>
      <c r="R22" s="15">
        <v>420</v>
      </c>
      <c r="S22" s="15">
        <v>1343</v>
      </c>
      <c r="T22" s="15">
        <v>3155</v>
      </c>
      <c r="U22" s="15">
        <v>4641</v>
      </c>
      <c r="V22" s="15">
        <v>8256</v>
      </c>
      <c r="W22" s="15">
        <v>11074</v>
      </c>
      <c r="X22" s="15">
        <v>13877</v>
      </c>
      <c r="Y22" s="15">
        <v>13905</v>
      </c>
      <c r="Z22" s="15">
        <v>17512</v>
      </c>
      <c r="AA22" s="15">
        <v>19152</v>
      </c>
      <c r="AB22" s="15">
        <v>17098</v>
      </c>
      <c r="AC22" s="15">
        <v>19887</v>
      </c>
      <c r="AD22" s="15">
        <v>24031</v>
      </c>
      <c r="AE22" s="15">
        <v>25292</v>
      </c>
      <c r="AF22" s="15">
        <v>25225</v>
      </c>
      <c r="AG22" s="15">
        <v>26028</v>
      </c>
      <c r="AH22" s="15">
        <v>25138</v>
      </c>
      <c r="AI22" s="15">
        <v>31969</v>
      </c>
      <c r="AJ22" s="15">
        <v>28050</v>
      </c>
      <c r="AK22" s="15">
        <v>31104</v>
      </c>
      <c r="AL22" s="15">
        <v>31460</v>
      </c>
    </row>
    <row r="23" spans="1:38" s="1" customFormat="1" ht="25.25" customHeight="1">
      <c r="A23" s="16">
        <v>15</v>
      </c>
      <c r="B23" s="17" t="s">
        <v>11</v>
      </c>
      <c r="C23" s="17" t="s">
        <v>197</v>
      </c>
      <c r="D23" s="15">
        <v>28734</v>
      </c>
      <c r="E23" s="15">
        <v>34079</v>
      </c>
      <c r="F23" s="15">
        <v>36323</v>
      </c>
      <c r="G23" s="15">
        <v>37803</v>
      </c>
      <c r="H23" s="15">
        <v>36270</v>
      </c>
      <c r="I23" s="15">
        <v>40111</v>
      </c>
      <c r="J23" s="15">
        <v>43397</v>
      </c>
      <c r="K23" s="15">
        <v>41141</v>
      </c>
      <c r="L23" s="15">
        <v>41930</v>
      </c>
      <c r="M23" s="15">
        <v>43727</v>
      </c>
      <c r="N23" s="15">
        <v>41484</v>
      </c>
      <c r="O23" s="15">
        <v>43610</v>
      </c>
      <c r="P23" s="15">
        <v>41135</v>
      </c>
      <c r="Q23" s="15">
        <v>44666</v>
      </c>
      <c r="R23" s="15">
        <v>43224</v>
      </c>
      <c r="S23" s="15">
        <v>44542</v>
      </c>
      <c r="T23" s="15">
        <v>43617</v>
      </c>
      <c r="U23" s="15">
        <v>40912</v>
      </c>
      <c r="V23" s="15">
        <v>44209</v>
      </c>
      <c r="W23" s="15">
        <v>44483</v>
      </c>
      <c r="X23" s="15">
        <v>47595</v>
      </c>
      <c r="Y23" s="15">
        <v>42254</v>
      </c>
      <c r="Z23" s="15">
        <v>44977</v>
      </c>
      <c r="AA23" s="15">
        <v>48373</v>
      </c>
      <c r="AB23" s="15">
        <v>39932</v>
      </c>
      <c r="AC23" s="15">
        <v>42032</v>
      </c>
      <c r="AD23" s="15">
        <v>44356</v>
      </c>
      <c r="AE23" s="15">
        <v>43394</v>
      </c>
      <c r="AF23" s="15">
        <v>41852</v>
      </c>
      <c r="AG23" s="15">
        <v>41227</v>
      </c>
      <c r="AH23" s="15">
        <v>39805</v>
      </c>
      <c r="AI23" s="15">
        <v>43716</v>
      </c>
      <c r="AJ23" s="15">
        <v>37724</v>
      </c>
      <c r="AK23" s="15">
        <v>39315</v>
      </c>
      <c r="AL23" s="15">
        <v>39265</v>
      </c>
    </row>
    <row r="24" spans="1:38" s="1" customFormat="1" ht="25.25" customHeight="1">
      <c r="A24" s="16" t="s">
        <v>39</v>
      </c>
      <c r="B24" s="17" t="s">
        <v>12</v>
      </c>
      <c r="C24" s="17" t="s">
        <v>197</v>
      </c>
      <c r="D24" s="15">
        <v>29009</v>
      </c>
      <c r="E24" s="15">
        <v>40412</v>
      </c>
      <c r="F24" s="15">
        <v>45841</v>
      </c>
      <c r="G24" s="15">
        <v>51089</v>
      </c>
      <c r="H24" s="15">
        <v>58634</v>
      </c>
      <c r="I24" s="15">
        <v>88152</v>
      </c>
      <c r="J24" s="15">
        <v>115553</v>
      </c>
      <c r="K24" s="15">
        <v>115043</v>
      </c>
      <c r="L24" s="15">
        <v>127695</v>
      </c>
      <c r="M24" s="15">
        <v>140755</v>
      </c>
      <c r="N24" s="15">
        <v>141155</v>
      </c>
      <c r="O24" s="15">
        <v>157331</v>
      </c>
      <c r="P24" s="15">
        <v>157006</v>
      </c>
      <c r="Q24" s="15">
        <v>177630</v>
      </c>
      <c r="R24" s="15">
        <v>184439</v>
      </c>
      <c r="S24" s="15">
        <v>196048</v>
      </c>
      <c r="T24" s="15">
        <v>212551</v>
      </c>
      <c r="U24" s="15">
        <v>213377</v>
      </c>
      <c r="V24" s="15">
        <v>261558</v>
      </c>
      <c r="W24" s="15">
        <v>282410</v>
      </c>
      <c r="X24" s="15">
        <v>337470</v>
      </c>
      <c r="Y24" s="15">
        <v>308346</v>
      </c>
      <c r="Z24" s="15">
        <v>375972</v>
      </c>
      <c r="AA24" s="15">
        <v>442498</v>
      </c>
      <c r="AB24" s="15">
        <v>385008</v>
      </c>
      <c r="AC24" s="15">
        <v>447612</v>
      </c>
      <c r="AD24" s="15">
        <v>505858</v>
      </c>
      <c r="AE24" s="15">
        <v>525219</v>
      </c>
      <c r="AF24" s="15">
        <v>505731</v>
      </c>
      <c r="AG24" s="15">
        <v>537679</v>
      </c>
      <c r="AH24" s="15">
        <v>551805</v>
      </c>
      <c r="AI24" s="15">
        <v>656842</v>
      </c>
      <c r="AJ24" s="15">
        <v>572905</v>
      </c>
      <c r="AK24" s="15">
        <v>619373</v>
      </c>
      <c r="AL24" s="15">
        <v>619022</v>
      </c>
    </row>
    <row r="25" spans="1:38" s="1" customFormat="1" ht="13.5" customHeight="1">
      <c r="A25" s="16" t="s">
        <v>40</v>
      </c>
      <c r="B25" s="17" t="s">
        <v>115</v>
      </c>
      <c r="C25" s="17" t="s">
        <v>197</v>
      </c>
      <c r="D25" s="15">
        <v>0</v>
      </c>
      <c r="E25" s="15">
        <v>0</v>
      </c>
      <c r="F25" s="15">
        <v>0</v>
      </c>
      <c r="G25" s="15">
        <v>0</v>
      </c>
      <c r="H25" s="15">
        <v>0</v>
      </c>
      <c r="I25" s="15">
        <v>0</v>
      </c>
      <c r="J25" s="15">
        <v>0</v>
      </c>
      <c r="K25" s="15">
        <v>0</v>
      </c>
      <c r="L25" s="15">
        <v>0</v>
      </c>
      <c r="M25" s="15">
        <v>0</v>
      </c>
      <c r="N25" s="15">
        <v>0</v>
      </c>
      <c r="O25" s="15">
        <v>0</v>
      </c>
      <c r="P25" s="15">
        <v>0</v>
      </c>
      <c r="Q25" s="15">
        <v>0</v>
      </c>
      <c r="R25" s="15">
        <v>653</v>
      </c>
      <c r="S25" s="15">
        <v>674</v>
      </c>
      <c r="T25" s="15">
        <v>3629</v>
      </c>
      <c r="U25" s="15">
        <v>5666</v>
      </c>
      <c r="V25" s="15">
        <v>11243</v>
      </c>
      <c r="W25" s="15">
        <v>12140</v>
      </c>
      <c r="X25" s="15">
        <v>13733</v>
      </c>
      <c r="Y25" s="15">
        <v>16306</v>
      </c>
      <c r="Z25" s="15">
        <v>18852</v>
      </c>
      <c r="AA25" s="15">
        <v>21653</v>
      </c>
      <c r="AB25" s="15">
        <v>20393</v>
      </c>
      <c r="AC25" s="15">
        <v>22985</v>
      </c>
      <c r="AD25" s="15">
        <v>26360</v>
      </c>
      <c r="AE25" s="15">
        <v>26192</v>
      </c>
      <c r="AF25" s="15">
        <v>25057</v>
      </c>
      <c r="AG25" s="15">
        <v>26775</v>
      </c>
      <c r="AH25" s="15">
        <v>26942</v>
      </c>
      <c r="AI25" s="15">
        <v>32403</v>
      </c>
      <c r="AJ25" s="15">
        <v>29021</v>
      </c>
      <c r="AK25" s="15">
        <v>30886</v>
      </c>
      <c r="AL25" s="15">
        <v>30734</v>
      </c>
    </row>
    <row r="26" spans="1:38" s="1" customFormat="1" ht="25.25" customHeight="1">
      <c r="A26" s="16">
        <v>17</v>
      </c>
      <c r="B26" s="17" t="s">
        <v>13</v>
      </c>
      <c r="C26" s="17" t="s">
        <v>197</v>
      </c>
      <c r="D26" s="15">
        <v>97437</v>
      </c>
      <c r="E26" s="15">
        <v>115918</v>
      </c>
      <c r="F26" s="15">
        <v>120728</v>
      </c>
      <c r="G26" s="15">
        <v>127471</v>
      </c>
      <c r="H26" s="15">
        <v>129099</v>
      </c>
      <c r="I26" s="15">
        <v>143833</v>
      </c>
      <c r="J26" s="15">
        <v>158717</v>
      </c>
      <c r="K26" s="15">
        <v>150008</v>
      </c>
      <c r="L26" s="15">
        <v>154751</v>
      </c>
      <c r="M26" s="15">
        <v>162298</v>
      </c>
      <c r="N26" s="15">
        <v>155504</v>
      </c>
      <c r="O26" s="15">
        <v>169390</v>
      </c>
      <c r="P26" s="15">
        <v>161618</v>
      </c>
      <c r="Q26" s="15">
        <v>171336</v>
      </c>
      <c r="R26" s="15">
        <v>168638</v>
      </c>
      <c r="S26" s="15">
        <v>174281</v>
      </c>
      <c r="T26" s="15">
        <v>171543</v>
      </c>
      <c r="U26" s="15">
        <v>162523</v>
      </c>
      <c r="V26" s="15">
        <v>169165</v>
      </c>
      <c r="W26" s="15">
        <v>169710</v>
      </c>
      <c r="X26" s="15">
        <v>187383</v>
      </c>
      <c r="Y26" s="15">
        <v>160242</v>
      </c>
      <c r="Z26" s="15">
        <v>171299</v>
      </c>
      <c r="AA26" s="15">
        <v>183291</v>
      </c>
      <c r="AB26" s="15">
        <v>150487</v>
      </c>
      <c r="AC26" s="15">
        <v>159759</v>
      </c>
      <c r="AD26" s="15">
        <v>165879</v>
      </c>
      <c r="AE26" s="15">
        <v>159869</v>
      </c>
      <c r="AF26" s="15">
        <v>150080</v>
      </c>
      <c r="AG26" s="15">
        <v>153336</v>
      </c>
      <c r="AH26" s="15">
        <v>145310</v>
      </c>
      <c r="AI26" s="15">
        <v>160713</v>
      </c>
      <c r="AJ26" s="15">
        <v>139377</v>
      </c>
      <c r="AK26" s="15">
        <v>151131</v>
      </c>
      <c r="AL26" s="15">
        <v>132937</v>
      </c>
    </row>
    <row r="27" spans="1:38" s="1" customFormat="1" ht="14.15" customHeight="1">
      <c r="A27" s="16">
        <v>18</v>
      </c>
      <c r="B27" s="17" t="s">
        <v>14</v>
      </c>
      <c r="C27" s="17" t="s">
        <v>197</v>
      </c>
      <c r="D27" s="15">
        <v>0</v>
      </c>
      <c r="E27" s="15">
        <v>0</v>
      </c>
      <c r="F27" s="15">
        <v>0</v>
      </c>
      <c r="G27" s="15">
        <v>0</v>
      </c>
      <c r="H27" s="15">
        <v>0</v>
      </c>
      <c r="I27" s="15">
        <v>296</v>
      </c>
      <c r="J27" s="15">
        <v>1853</v>
      </c>
      <c r="K27" s="15">
        <v>7809</v>
      </c>
      <c r="L27" s="15">
        <v>15736</v>
      </c>
      <c r="M27" s="15">
        <v>15540</v>
      </c>
      <c r="N27" s="15">
        <v>15948</v>
      </c>
      <c r="O27" s="15">
        <v>14623</v>
      </c>
      <c r="P27" s="15">
        <v>11957</v>
      </c>
      <c r="Q27" s="15">
        <v>10067</v>
      </c>
      <c r="R27" s="15">
        <v>10540</v>
      </c>
      <c r="S27" s="15">
        <v>10799</v>
      </c>
      <c r="T27" s="15">
        <v>19409</v>
      </c>
      <c r="U27" s="15">
        <v>101630</v>
      </c>
      <c r="V27" s="15">
        <v>218569</v>
      </c>
      <c r="W27" s="15">
        <v>299805</v>
      </c>
      <c r="X27" s="15">
        <v>263920</v>
      </c>
      <c r="Y27" s="15">
        <v>368264</v>
      </c>
      <c r="Z27" s="15">
        <v>471511</v>
      </c>
      <c r="AA27" s="15">
        <v>504645</v>
      </c>
      <c r="AB27" s="15">
        <v>488321</v>
      </c>
      <c r="AC27" s="15">
        <v>364766</v>
      </c>
      <c r="AD27" s="15">
        <v>382835</v>
      </c>
      <c r="AE27" s="15">
        <v>466126</v>
      </c>
      <c r="AF27" s="15">
        <v>440761</v>
      </c>
      <c r="AG27" s="15">
        <v>539649</v>
      </c>
      <c r="AH27" s="15">
        <v>581527</v>
      </c>
      <c r="AI27" s="15">
        <v>631478</v>
      </c>
      <c r="AJ27" s="15">
        <v>687208</v>
      </c>
      <c r="AK27" s="15">
        <v>724916</v>
      </c>
      <c r="AL27" s="15">
        <v>768553</v>
      </c>
    </row>
    <row r="28" spans="1:38" s="6" customFormat="1" ht="14.15" customHeight="1">
      <c r="A28" s="31">
        <v>19</v>
      </c>
      <c r="B28" s="33" t="s">
        <v>15</v>
      </c>
      <c r="C28" s="33" t="s">
        <v>197</v>
      </c>
      <c r="D28" s="32">
        <v>131254</v>
      </c>
      <c r="E28" s="32">
        <v>129960</v>
      </c>
      <c r="F28" s="32">
        <v>139507</v>
      </c>
      <c r="G28" s="32">
        <v>160453</v>
      </c>
      <c r="H28" s="32">
        <v>155154</v>
      </c>
      <c r="I28" s="32">
        <v>153425</v>
      </c>
      <c r="J28" s="32">
        <v>208252</v>
      </c>
      <c r="K28" s="32">
        <v>139530</v>
      </c>
      <c r="L28" s="32">
        <v>130975</v>
      </c>
      <c r="M28" s="32">
        <v>123198</v>
      </c>
      <c r="N28" s="32">
        <v>154042</v>
      </c>
      <c r="O28" s="32">
        <v>162270</v>
      </c>
      <c r="P28" s="32">
        <v>193602</v>
      </c>
      <c r="Q28" s="32">
        <v>217398</v>
      </c>
      <c r="R28" s="32">
        <v>236476</v>
      </c>
      <c r="S28" s="32">
        <v>243566</v>
      </c>
      <c r="T28" s="32">
        <v>256694</v>
      </c>
      <c r="U28" s="32">
        <v>301784</v>
      </c>
      <c r="V28" s="32">
        <v>314808</v>
      </c>
      <c r="W28" s="32">
        <v>354434</v>
      </c>
      <c r="X28" s="32">
        <v>415200</v>
      </c>
      <c r="Y28" s="32">
        <v>407853</v>
      </c>
      <c r="Z28" s="32">
        <v>430789</v>
      </c>
      <c r="AA28" s="32">
        <v>480722</v>
      </c>
      <c r="AB28" s="32">
        <v>489083</v>
      </c>
      <c r="AC28" s="32">
        <v>491771</v>
      </c>
      <c r="AD28" s="32">
        <v>578199</v>
      </c>
      <c r="AE28" s="32">
        <v>599973</v>
      </c>
      <c r="AF28" s="32">
        <v>559613</v>
      </c>
      <c r="AG28" s="32">
        <v>549767</v>
      </c>
      <c r="AH28" s="32">
        <v>573474</v>
      </c>
      <c r="AI28" s="32">
        <v>765638</v>
      </c>
      <c r="AJ28" s="32">
        <v>708057</v>
      </c>
      <c r="AK28" s="32">
        <v>724098</v>
      </c>
      <c r="AL28" s="32">
        <v>763750</v>
      </c>
    </row>
    <row r="29" spans="1:38" ht="14.15" customHeight="1" thickBot="1">
      <c r="A29" s="82">
        <v>20</v>
      </c>
      <c r="B29" s="80" t="s">
        <v>116</v>
      </c>
      <c r="C29" s="80" t="s">
        <v>197</v>
      </c>
      <c r="D29" s="83">
        <v>150252</v>
      </c>
      <c r="E29" s="83">
        <v>151570</v>
      </c>
      <c r="F29" s="83">
        <v>152229</v>
      </c>
      <c r="G29" s="83">
        <v>152229</v>
      </c>
      <c r="H29" s="83">
        <v>148275</v>
      </c>
      <c r="I29" s="83">
        <v>150274</v>
      </c>
      <c r="J29" s="83">
        <v>152056</v>
      </c>
      <c r="K29" s="83">
        <v>156078</v>
      </c>
      <c r="L29" s="83">
        <v>162140</v>
      </c>
      <c r="M29" s="83">
        <v>174048</v>
      </c>
      <c r="N29" s="83">
        <v>189000</v>
      </c>
      <c r="O29" s="83">
        <v>197684</v>
      </c>
      <c r="P29" s="83">
        <v>204680</v>
      </c>
      <c r="Q29" s="83">
        <v>203918</v>
      </c>
      <c r="R29" s="83">
        <v>215090</v>
      </c>
      <c r="S29" s="83">
        <v>222824</v>
      </c>
      <c r="T29" s="83">
        <v>246340</v>
      </c>
      <c r="U29" s="83">
        <v>240109</v>
      </c>
      <c r="V29" s="83">
        <v>241967</v>
      </c>
      <c r="W29" s="83">
        <v>240339</v>
      </c>
      <c r="X29" s="83">
        <v>246756</v>
      </c>
      <c r="Y29" s="83">
        <v>244570</v>
      </c>
      <c r="Z29" s="83">
        <v>251761</v>
      </c>
      <c r="AA29" s="83">
        <v>261810</v>
      </c>
      <c r="AB29" s="83">
        <v>263356</v>
      </c>
      <c r="AC29" s="83">
        <v>268352</v>
      </c>
      <c r="AD29" s="83">
        <v>276690</v>
      </c>
      <c r="AE29" s="83">
        <v>276761</v>
      </c>
      <c r="AF29" s="83">
        <v>278876</v>
      </c>
      <c r="AG29" s="83">
        <v>280097</v>
      </c>
      <c r="AH29" s="83">
        <v>280943</v>
      </c>
      <c r="AI29" s="83">
        <v>277840</v>
      </c>
      <c r="AJ29" s="83">
        <v>265884</v>
      </c>
      <c r="AK29" s="83">
        <v>270535</v>
      </c>
      <c r="AL29" s="83">
        <v>280842</v>
      </c>
    </row>
    <row r="30" spans="1:38" ht="16" customHeight="1">
      <c r="A30" s="96" t="s">
        <v>16</v>
      </c>
      <c r="B30" s="3" t="s">
        <v>224</v>
      </c>
      <c r="C30" s="3" t="s">
        <v>197</v>
      </c>
      <c r="D30" s="15">
        <f t="shared" ref="D30:K30" si="0">SUM(D5:D11)</f>
        <v>823959</v>
      </c>
      <c r="E30" s="15">
        <f t="shared" si="0"/>
        <v>887239</v>
      </c>
      <c r="F30" s="15">
        <f t="shared" si="0"/>
        <v>826461</v>
      </c>
      <c r="G30" s="15">
        <f t="shared" si="0"/>
        <v>803284</v>
      </c>
      <c r="H30" s="15">
        <f t="shared" si="0"/>
        <v>718370</v>
      </c>
      <c r="I30" s="15">
        <f t="shared" si="0"/>
        <v>739159</v>
      </c>
      <c r="J30" s="15">
        <f t="shared" si="0"/>
        <v>785597</v>
      </c>
      <c r="K30" s="15">
        <f t="shared" si="0"/>
        <v>677087</v>
      </c>
      <c r="L30" s="15">
        <f>SUM(L5:L11)</f>
        <v>678115</v>
      </c>
      <c r="M30" s="15">
        <f>SUM(M5:M11)</f>
        <v>660893</v>
      </c>
      <c r="N30" s="15">
        <f>SUM(N5:N11)</f>
        <v>592064</v>
      </c>
      <c r="O30" s="15">
        <f>SUM(O5:O11)</f>
        <v>611819</v>
      </c>
      <c r="P30" s="15">
        <f>SUM(P5:P11)</f>
        <v>572613</v>
      </c>
      <c r="Q30" s="15">
        <f t="shared" ref="Q30:AH30" si="1">SUM(Q5:Q11)</f>
        <v>608822</v>
      </c>
      <c r="R30" s="15">
        <f t="shared" si="1"/>
        <v>599271</v>
      </c>
      <c r="S30" s="15">
        <f t="shared" si="1"/>
        <v>616915</v>
      </c>
      <c r="T30" s="15">
        <f t="shared" si="1"/>
        <v>610579</v>
      </c>
      <c r="U30" s="15">
        <f t="shared" si="1"/>
        <v>556227</v>
      </c>
      <c r="V30" s="15">
        <f t="shared" si="1"/>
        <v>612190</v>
      </c>
      <c r="W30" s="15">
        <f t="shared" si="1"/>
        <v>614222</v>
      </c>
      <c r="X30" s="15">
        <f t="shared" si="1"/>
        <v>680777</v>
      </c>
      <c r="Y30" s="15">
        <f t="shared" si="1"/>
        <v>550873</v>
      </c>
      <c r="Z30" s="15">
        <f t="shared" si="1"/>
        <v>614653</v>
      </c>
      <c r="AA30" s="15">
        <f t="shared" si="1"/>
        <v>675740</v>
      </c>
      <c r="AB30" s="15">
        <f t="shared" si="1"/>
        <v>533737</v>
      </c>
      <c r="AC30" s="15">
        <f t="shared" si="1"/>
        <v>580665</v>
      </c>
      <c r="AD30" s="15">
        <f t="shared" si="1"/>
        <v>610642</v>
      </c>
      <c r="AE30" s="15">
        <f t="shared" si="1"/>
        <v>583991</v>
      </c>
      <c r="AF30" s="15">
        <f t="shared" si="1"/>
        <v>535612</v>
      </c>
      <c r="AG30" s="15">
        <f t="shared" si="1"/>
        <v>536048</v>
      </c>
      <c r="AH30" s="15">
        <f t="shared" si="1"/>
        <v>491489</v>
      </c>
      <c r="AI30" s="15">
        <f>SUM(AI5:AI11)</f>
        <v>560307</v>
      </c>
      <c r="AJ30" s="15">
        <f>SUM(AJ5:AJ11)</f>
        <v>465865</v>
      </c>
      <c r="AK30" s="15">
        <f>SUM(AK5:AK11)</f>
        <v>469187</v>
      </c>
      <c r="AL30" s="15">
        <f>SUM(AL5:AL11)</f>
        <v>470403</v>
      </c>
    </row>
    <row r="31" spans="1:38" ht="16" customHeight="1">
      <c r="A31" s="96" t="s">
        <v>17</v>
      </c>
      <c r="B31" s="3" t="s">
        <v>225</v>
      </c>
      <c r="C31" s="3" t="s">
        <v>197</v>
      </c>
      <c r="D31" s="15">
        <f>SUM(D12:D17)</f>
        <v>891275</v>
      </c>
      <c r="E31" s="15">
        <f>SUM(E12:E17)</f>
        <v>981860</v>
      </c>
      <c r="F31" s="15">
        <f t="shared" ref="F31:N31" si="2">SUM(F12:F17)</f>
        <v>935112</v>
      </c>
      <c r="G31" s="15">
        <f t="shared" si="2"/>
        <v>926906</v>
      </c>
      <c r="H31" s="15">
        <f t="shared" si="2"/>
        <v>842824</v>
      </c>
      <c r="I31" s="15">
        <f t="shared" si="2"/>
        <v>879128</v>
      </c>
      <c r="J31" s="15">
        <f t="shared" si="2"/>
        <v>934995</v>
      </c>
      <c r="K31" s="15">
        <f t="shared" si="2"/>
        <v>815434</v>
      </c>
      <c r="L31" s="15">
        <f t="shared" si="2"/>
        <v>820726</v>
      </c>
      <c r="M31" s="15">
        <f t="shared" si="2"/>
        <v>801635</v>
      </c>
      <c r="N31" s="15">
        <f t="shared" si="2"/>
        <v>724329</v>
      </c>
      <c r="O31" s="15">
        <f>SUM(O12:O17)</f>
        <v>757812</v>
      </c>
      <c r="P31" s="15">
        <f>SUM(P12:P17)</f>
        <v>702938</v>
      </c>
      <c r="Q31" s="15">
        <f t="shared" ref="Q31:AH31" si="3">SUM(Q12:Q17)</f>
        <v>735603</v>
      </c>
      <c r="R31" s="15">
        <f t="shared" si="3"/>
        <v>716551</v>
      </c>
      <c r="S31" s="15">
        <f t="shared" si="3"/>
        <v>738980</v>
      </c>
      <c r="T31" s="15">
        <f t="shared" si="3"/>
        <v>730453</v>
      </c>
      <c r="U31" s="15">
        <f t="shared" si="3"/>
        <v>648709</v>
      </c>
      <c r="V31" s="15">
        <f t="shared" si="3"/>
        <v>702273</v>
      </c>
      <c r="W31" s="15">
        <f t="shared" si="3"/>
        <v>686328</v>
      </c>
      <c r="X31" s="15">
        <f t="shared" si="3"/>
        <v>726758</v>
      </c>
      <c r="Y31" s="15">
        <f t="shared" si="3"/>
        <v>555293</v>
      </c>
      <c r="Z31" s="15">
        <f t="shared" si="3"/>
        <v>588297</v>
      </c>
      <c r="AA31" s="15">
        <f t="shared" si="3"/>
        <v>616452</v>
      </c>
      <c r="AB31" s="15">
        <f t="shared" si="3"/>
        <v>464167</v>
      </c>
      <c r="AC31" s="15">
        <f t="shared" si="3"/>
        <v>499671</v>
      </c>
      <c r="AD31" s="15">
        <f t="shared" si="3"/>
        <v>521660</v>
      </c>
      <c r="AE31" s="15">
        <f t="shared" si="3"/>
        <v>499576</v>
      </c>
      <c r="AF31" s="15">
        <f t="shared" si="3"/>
        <v>463565</v>
      </c>
      <c r="AG31" s="15">
        <f t="shared" si="3"/>
        <v>469808</v>
      </c>
      <c r="AH31" s="15">
        <f t="shared" si="3"/>
        <v>424876</v>
      </c>
      <c r="AI31" s="15">
        <f>SUM(AI12:AI17)</f>
        <v>474173</v>
      </c>
      <c r="AJ31" s="15">
        <f>SUM(AJ12:AJ17)</f>
        <v>408649</v>
      </c>
      <c r="AK31" s="15">
        <f>SUM(AK12:AK17)</f>
        <v>414918</v>
      </c>
      <c r="AL31" s="15">
        <f>SUM(AL12:AL17)</f>
        <v>414066</v>
      </c>
    </row>
    <row r="32" spans="1:38" ht="16" customHeight="1">
      <c r="A32" s="96" t="s">
        <v>18</v>
      </c>
      <c r="B32" s="3" t="s">
        <v>226</v>
      </c>
      <c r="C32" s="3" t="s">
        <v>197</v>
      </c>
      <c r="D32" s="15">
        <f t="shared" ref="D32:K32" si="4">SUM(D18:D27)</f>
        <v>280024</v>
      </c>
      <c r="E32" s="15">
        <f t="shared" si="4"/>
        <v>342423</v>
      </c>
      <c r="F32" s="15">
        <f t="shared" si="4"/>
        <v>363744</v>
      </c>
      <c r="G32" s="15">
        <f t="shared" si="4"/>
        <v>389874</v>
      </c>
      <c r="H32" s="15">
        <f t="shared" si="4"/>
        <v>398249</v>
      </c>
      <c r="I32" s="15">
        <f t="shared" si="4"/>
        <v>475833</v>
      </c>
      <c r="J32" s="15">
        <f t="shared" si="4"/>
        <v>555973</v>
      </c>
      <c r="K32" s="15">
        <f t="shared" si="4"/>
        <v>538101</v>
      </c>
      <c r="L32" s="15">
        <f>SUM(L18:L27)</f>
        <v>583086</v>
      </c>
      <c r="M32" s="15">
        <f>SUM(M18:M27)</f>
        <v>619856</v>
      </c>
      <c r="N32" s="15">
        <f>SUM(N18:N27)</f>
        <v>601931</v>
      </c>
      <c r="O32" s="15">
        <f>SUM(O18:O27)</f>
        <v>664672</v>
      </c>
      <c r="P32" s="15">
        <f>SUM(P18:P27)</f>
        <v>648688</v>
      </c>
      <c r="Q32" s="15">
        <f t="shared" ref="Q32:AH32" si="5">SUM(Q18:Q27)</f>
        <v>713392</v>
      </c>
      <c r="R32" s="15">
        <f t="shared" si="5"/>
        <v>727505</v>
      </c>
      <c r="S32" s="15">
        <f t="shared" si="5"/>
        <v>778815</v>
      </c>
      <c r="T32" s="15">
        <f t="shared" si="5"/>
        <v>829220</v>
      </c>
      <c r="U32" s="15">
        <f t="shared" si="5"/>
        <v>896493</v>
      </c>
      <c r="V32" s="15">
        <f t="shared" si="5"/>
        <v>1136203</v>
      </c>
      <c r="W32" s="15">
        <f t="shared" si="5"/>
        <v>1261245</v>
      </c>
      <c r="X32" s="15">
        <f t="shared" si="5"/>
        <v>1372883</v>
      </c>
      <c r="Y32" s="15">
        <f t="shared" si="5"/>
        <v>1353637</v>
      </c>
      <c r="Z32" s="15">
        <f t="shared" si="5"/>
        <v>1619366</v>
      </c>
      <c r="AA32" s="15">
        <f t="shared" si="5"/>
        <v>1810391</v>
      </c>
      <c r="AB32" s="15">
        <f t="shared" si="5"/>
        <v>1597298</v>
      </c>
      <c r="AC32" s="15">
        <f t="shared" si="5"/>
        <v>1628304</v>
      </c>
      <c r="AD32" s="15">
        <f t="shared" si="5"/>
        <v>1783458</v>
      </c>
      <c r="AE32" s="15">
        <f t="shared" si="5"/>
        <v>1892611</v>
      </c>
      <c r="AF32" s="15">
        <f t="shared" si="5"/>
        <v>1817580</v>
      </c>
      <c r="AG32" s="15">
        <f t="shared" si="5"/>
        <v>1981072</v>
      </c>
      <c r="AH32" s="15">
        <f t="shared" si="5"/>
        <v>2006714</v>
      </c>
      <c r="AI32" s="15">
        <f>SUM(AI18:AI27)</f>
        <v>2318623</v>
      </c>
      <c r="AJ32" s="15">
        <f>SUM(AJ18:AJ27)</f>
        <v>2167185</v>
      </c>
      <c r="AK32" s="15">
        <f>SUM(AK18:AK27)</f>
        <v>2315409</v>
      </c>
      <c r="AL32" s="15">
        <f>SUM(AL18:AL27)</f>
        <v>2363506</v>
      </c>
    </row>
    <row r="33" spans="1:38" ht="16" customHeight="1" thickBot="1">
      <c r="A33" s="97" t="s">
        <v>19</v>
      </c>
      <c r="B33" s="84" t="s">
        <v>227</v>
      </c>
      <c r="C33" s="84" t="s">
        <v>197</v>
      </c>
      <c r="D33" s="83">
        <f t="shared" ref="D33:K33" si="6">SUM(D28:D29)</f>
        <v>281506</v>
      </c>
      <c r="E33" s="83">
        <f t="shared" si="6"/>
        <v>281530</v>
      </c>
      <c r="F33" s="83">
        <f t="shared" si="6"/>
        <v>291736</v>
      </c>
      <c r="G33" s="83">
        <f t="shared" si="6"/>
        <v>312682</v>
      </c>
      <c r="H33" s="83">
        <f t="shared" si="6"/>
        <v>303429</v>
      </c>
      <c r="I33" s="83">
        <f t="shared" si="6"/>
        <v>303699</v>
      </c>
      <c r="J33" s="83">
        <f t="shared" si="6"/>
        <v>360308</v>
      </c>
      <c r="K33" s="83">
        <f t="shared" si="6"/>
        <v>295608</v>
      </c>
      <c r="L33" s="83">
        <f>SUM(L28:L29)</f>
        <v>293115</v>
      </c>
      <c r="M33" s="83">
        <f>SUM(M28:M29)</f>
        <v>297246</v>
      </c>
      <c r="N33" s="83">
        <f>SUM(N28:N29)</f>
        <v>343042</v>
      </c>
      <c r="O33" s="83">
        <f>SUM(O28:O29)</f>
        <v>359954</v>
      </c>
      <c r="P33" s="83">
        <f>SUM(P28:P29)</f>
        <v>398282</v>
      </c>
      <c r="Q33" s="83">
        <f t="shared" ref="Q33:AH33" si="7">SUM(Q28:Q29)</f>
        <v>421316</v>
      </c>
      <c r="R33" s="83">
        <f t="shared" si="7"/>
        <v>451566</v>
      </c>
      <c r="S33" s="83">
        <f t="shared" si="7"/>
        <v>466390</v>
      </c>
      <c r="T33" s="83">
        <f t="shared" si="7"/>
        <v>503034</v>
      </c>
      <c r="U33" s="83">
        <f t="shared" si="7"/>
        <v>541893</v>
      </c>
      <c r="V33" s="83">
        <f t="shared" si="7"/>
        <v>556775</v>
      </c>
      <c r="W33" s="83">
        <f t="shared" si="7"/>
        <v>594773</v>
      </c>
      <c r="X33" s="83">
        <f t="shared" si="7"/>
        <v>661956</v>
      </c>
      <c r="Y33" s="83">
        <f t="shared" si="7"/>
        <v>652423</v>
      </c>
      <c r="Z33" s="83">
        <f t="shared" si="7"/>
        <v>682550</v>
      </c>
      <c r="AA33" s="83">
        <f t="shared" si="7"/>
        <v>742532</v>
      </c>
      <c r="AB33" s="83">
        <f t="shared" si="7"/>
        <v>752439</v>
      </c>
      <c r="AC33" s="83">
        <f t="shared" si="7"/>
        <v>760123</v>
      </c>
      <c r="AD33" s="83">
        <f t="shared" si="7"/>
        <v>854889</v>
      </c>
      <c r="AE33" s="83">
        <f t="shared" si="7"/>
        <v>876734</v>
      </c>
      <c r="AF33" s="83">
        <f t="shared" si="7"/>
        <v>838489</v>
      </c>
      <c r="AG33" s="83">
        <f t="shared" si="7"/>
        <v>829864</v>
      </c>
      <c r="AH33" s="83">
        <f t="shared" si="7"/>
        <v>854417</v>
      </c>
      <c r="AI33" s="83">
        <f>SUM(AI28:AI29)</f>
        <v>1043478</v>
      </c>
      <c r="AJ33" s="83">
        <f>SUM(AJ28:AJ29)</f>
        <v>973941</v>
      </c>
      <c r="AK33" s="83">
        <f>SUM(AK28:AK29)</f>
        <v>994633</v>
      </c>
      <c r="AL33" s="83">
        <f>SUM(AL28:AL29)</f>
        <v>1044592</v>
      </c>
    </row>
    <row r="34" spans="1:38" ht="16" customHeight="1">
      <c r="A34" s="96" t="s">
        <v>20</v>
      </c>
      <c r="B34" s="3" t="s">
        <v>229</v>
      </c>
      <c r="C34" s="3" t="s">
        <v>197</v>
      </c>
      <c r="D34" s="15">
        <f t="shared" ref="D34:AK34" si="8">SUM(D30:D33)</f>
        <v>2276764</v>
      </c>
      <c r="E34" s="15">
        <f t="shared" si="8"/>
        <v>2493052</v>
      </c>
      <c r="F34" s="15">
        <f t="shared" si="8"/>
        <v>2417053</v>
      </c>
      <c r="G34" s="15">
        <f t="shared" si="8"/>
        <v>2432746</v>
      </c>
      <c r="H34" s="15">
        <f t="shared" si="8"/>
        <v>2262872</v>
      </c>
      <c r="I34" s="15">
        <f t="shared" si="8"/>
        <v>2397819</v>
      </c>
      <c r="J34" s="15">
        <f t="shared" si="8"/>
        <v>2636873</v>
      </c>
      <c r="K34" s="15">
        <f t="shared" si="8"/>
        <v>2326230</v>
      </c>
      <c r="L34" s="15">
        <f t="shared" si="8"/>
        <v>2375042</v>
      </c>
      <c r="M34" s="15">
        <f t="shared" si="8"/>
        <v>2379630</v>
      </c>
      <c r="N34" s="15">
        <f t="shared" si="8"/>
        <v>2261366</v>
      </c>
      <c r="O34" s="15">
        <f t="shared" si="8"/>
        <v>2394257</v>
      </c>
      <c r="P34" s="15">
        <f t="shared" si="8"/>
        <v>2322521</v>
      </c>
      <c r="Q34" s="15">
        <f t="shared" si="8"/>
        <v>2479133</v>
      </c>
      <c r="R34" s="15">
        <f t="shared" si="8"/>
        <v>2494893</v>
      </c>
      <c r="S34" s="15">
        <f t="shared" si="8"/>
        <v>2601100</v>
      </c>
      <c r="T34" s="15">
        <f t="shared" si="8"/>
        <v>2673286</v>
      </c>
      <c r="U34" s="15">
        <f t="shared" si="8"/>
        <v>2643322</v>
      </c>
      <c r="V34" s="15">
        <f t="shared" si="8"/>
        <v>3007441</v>
      </c>
      <c r="W34" s="15">
        <f t="shared" si="8"/>
        <v>3156568</v>
      </c>
      <c r="X34" s="15">
        <f t="shared" si="8"/>
        <v>3442374</v>
      </c>
      <c r="Y34" s="15">
        <f t="shared" si="8"/>
        <v>3112226</v>
      </c>
      <c r="Z34" s="15">
        <f t="shared" si="8"/>
        <v>3504866</v>
      </c>
      <c r="AA34" s="15">
        <f t="shared" si="8"/>
        <v>3845115</v>
      </c>
      <c r="AB34" s="15">
        <f t="shared" si="8"/>
        <v>3347641</v>
      </c>
      <c r="AC34" s="15">
        <f t="shared" si="8"/>
        <v>3468763</v>
      </c>
      <c r="AD34" s="15">
        <f t="shared" si="8"/>
        <v>3770649</v>
      </c>
      <c r="AE34" s="15">
        <f t="shared" si="8"/>
        <v>3852912</v>
      </c>
      <c r="AF34" s="15">
        <f t="shared" si="8"/>
        <v>3655246</v>
      </c>
      <c r="AG34" s="15">
        <f t="shared" si="8"/>
        <v>3816792</v>
      </c>
      <c r="AH34" s="15">
        <f t="shared" si="8"/>
        <v>3777496</v>
      </c>
      <c r="AI34" s="15">
        <f t="shared" si="8"/>
        <v>4396581</v>
      </c>
      <c r="AJ34" s="15">
        <f t="shared" si="8"/>
        <v>4015640</v>
      </c>
      <c r="AK34" s="15">
        <f t="shared" si="8"/>
        <v>4194147</v>
      </c>
      <c r="AL34" s="15">
        <f t="shared" ref="AL34" si="9">SUM(AL30:AL33)</f>
        <v>4292567</v>
      </c>
    </row>
    <row r="35" spans="1:38" ht="16" customHeight="1" thickBot="1">
      <c r="A35" s="97" t="s">
        <v>215</v>
      </c>
      <c r="B35" s="80" t="s">
        <v>228</v>
      </c>
      <c r="C35" s="80" t="s">
        <v>197</v>
      </c>
      <c r="D35" s="83">
        <f t="shared" ref="D35:AK35" si="10">D34-D29</f>
        <v>2126512</v>
      </c>
      <c r="E35" s="83">
        <f t="shared" si="10"/>
        <v>2341482</v>
      </c>
      <c r="F35" s="83">
        <f t="shared" si="10"/>
        <v>2264824</v>
      </c>
      <c r="G35" s="83">
        <f t="shared" si="10"/>
        <v>2280517</v>
      </c>
      <c r="H35" s="83">
        <f t="shared" si="10"/>
        <v>2114597</v>
      </c>
      <c r="I35" s="83">
        <f t="shared" si="10"/>
        <v>2247545</v>
      </c>
      <c r="J35" s="83">
        <f t="shared" si="10"/>
        <v>2484817</v>
      </c>
      <c r="K35" s="83">
        <f t="shared" si="10"/>
        <v>2170152</v>
      </c>
      <c r="L35" s="83">
        <f t="shared" si="10"/>
        <v>2212902</v>
      </c>
      <c r="M35" s="83">
        <f t="shared" si="10"/>
        <v>2205582</v>
      </c>
      <c r="N35" s="83">
        <f t="shared" si="10"/>
        <v>2072366</v>
      </c>
      <c r="O35" s="83">
        <f t="shared" si="10"/>
        <v>2196573</v>
      </c>
      <c r="P35" s="83">
        <f t="shared" si="10"/>
        <v>2117841</v>
      </c>
      <c r="Q35" s="83">
        <f t="shared" si="10"/>
        <v>2275215</v>
      </c>
      <c r="R35" s="83">
        <f t="shared" si="10"/>
        <v>2279803</v>
      </c>
      <c r="S35" s="83">
        <f t="shared" si="10"/>
        <v>2378276</v>
      </c>
      <c r="T35" s="83">
        <f t="shared" si="10"/>
        <v>2426946</v>
      </c>
      <c r="U35" s="83">
        <f t="shared" si="10"/>
        <v>2403213</v>
      </c>
      <c r="V35" s="83">
        <f t="shared" si="10"/>
        <v>2765474</v>
      </c>
      <c r="W35" s="83">
        <f t="shared" si="10"/>
        <v>2916229</v>
      </c>
      <c r="X35" s="83">
        <f t="shared" si="10"/>
        <v>3195618</v>
      </c>
      <c r="Y35" s="83">
        <f t="shared" si="10"/>
        <v>2867656</v>
      </c>
      <c r="Z35" s="83">
        <f t="shared" si="10"/>
        <v>3253105</v>
      </c>
      <c r="AA35" s="83">
        <f t="shared" si="10"/>
        <v>3583305</v>
      </c>
      <c r="AB35" s="83">
        <f t="shared" si="10"/>
        <v>3084285</v>
      </c>
      <c r="AC35" s="83">
        <f t="shared" si="10"/>
        <v>3200411</v>
      </c>
      <c r="AD35" s="83">
        <f t="shared" si="10"/>
        <v>3493959</v>
      </c>
      <c r="AE35" s="83">
        <f t="shared" si="10"/>
        <v>3576151</v>
      </c>
      <c r="AF35" s="83">
        <f t="shared" si="10"/>
        <v>3376370</v>
      </c>
      <c r="AG35" s="83">
        <f t="shared" si="10"/>
        <v>3536695</v>
      </c>
      <c r="AH35" s="83">
        <f t="shared" si="10"/>
        <v>3496553</v>
      </c>
      <c r="AI35" s="83">
        <f t="shared" si="10"/>
        <v>4118741</v>
      </c>
      <c r="AJ35" s="83">
        <f t="shared" si="10"/>
        <v>3749756</v>
      </c>
      <c r="AK35" s="83">
        <f t="shared" si="10"/>
        <v>3923612</v>
      </c>
      <c r="AL35" s="83">
        <f t="shared" ref="AL35" si="11">AL34-AL29</f>
        <v>4011725</v>
      </c>
    </row>
    <row r="36" spans="1:38">
      <c r="Q36" s="15"/>
    </row>
    <row r="39" spans="1:38">
      <c r="Z39" s="15"/>
      <c r="AA39" s="15"/>
      <c r="AB39" s="15"/>
    </row>
    <row r="40" spans="1:38">
      <c r="Z40" s="15"/>
      <c r="AA40" s="15"/>
      <c r="AB40" s="15"/>
    </row>
  </sheetData>
  <printOptions horizontalCentered="1" verticalCentered="1"/>
  <pageMargins left="0.59055118110236227" right="0.59055118110236227" top="0.94488188976377963" bottom="0.94488188976377963" header="0.51181102362204722" footer="0.43307086614173229"/>
  <pageSetup paperSize="9" scale="42" orientation="landscape" r:id="rId1"/>
  <headerFooter alignWithMargins="0"/>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pageSetUpPr fitToPage="1"/>
  </sheetPr>
  <dimension ref="A1:AL40"/>
  <sheetViews>
    <sheetView zoomScaleNormal="100" workbookViewId="0">
      <selection activeCell="D5" sqref="D5:AL29"/>
    </sheetView>
  </sheetViews>
  <sheetFormatPr baseColWidth="10" defaultColWidth="11.453125" defaultRowHeight="11.5"/>
  <cols>
    <col min="1" max="1" width="5.1796875" style="3" customWidth="1"/>
    <col min="2" max="2" width="35" style="3" customWidth="1"/>
    <col min="3" max="3" width="5.81640625" style="3" bestFit="1" customWidth="1"/>
    <col min="4" max="38" width="8.453125" style="3" bestFit="1" customWidth="1"/>
    <col min="39" max="16384" width="11.453125" style="3"/>
  </cols>
  <sheetData>
    <row r="1" spans="1:38" s="1" customFormat="1" ht="18.75" customHeight="1">
      <c r="A1" s="35" t="str">
        <f>'1'!A1</f>
        <v>Schweizerische Holzenergiestatistik EJ 2024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row>
    <row r="2" spans="1:38" s="1" customFormat="1" ht="18.75" customHeight="1">
      <c r="A2" s="34" t="str">
        <f>CONCATENATE(Übersicht!B9,": ",Übersicht!C9)</f>
        <v>Tabelle 3.3: Holzumsatz, Volumen, witterungsbereinigt</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s="1" customFormat="1" ht="18.75" customHeight="1">
      <c r="A3" s="38"/>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s="1" customFormat="1" ht="18.75" customHeight="1">
      <c r="A4" s="24" t="s">
        <v>0</v>
      </c>
      <c r="B4" s="24" t="s">
        <v>1</v>
      </c>
      <c r="C4" s="24" t="s">
        <v>129</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c r="AL4" s="24">
        <v>2024</v>
      </c>
    </row>
    <row r="5" spans="1:38" s="1" customFormat="1" ht="14.15" customHeight="1">
      <c r="A5" s="16">
        <v>1</v>
      </c>
      <c r="B5" s="17" t="s">
        <v>2</v>
      </c>
      <c r="C5" s="17" t="s">
        <v>196</v>
      </c>
      <c r="D5" s="15">
        <v>22694</v>
      </c>
      <c r="E5" s="15">
        <v>24224</v>
      </c>
      <c r="F5" s="15">
        <v>25260</v>
      </c>
      <c r="G5" s="15">
        <v>25812</v>
      </c>
      <c r="H5" s="15">
        <v>26048</v>
      </c>
      <c r="I5" s="15">
        <v>26014</v>
      </c>
      <c r="J5" s="15">
        <v>25161</v>
      </c>
      <c r="K5" s="15">
        <v>24111</v>
      </c>
      <c r="L5" s="15">
        <v>22853</v>
      </c>
      <c r="M5" s="15">
        <v>21680</v>
      </c>
      <c r="N5" s="15">
        <v>20405</v>
      </c>
      <c r="O5" s="15">
        <v>19749</v>
      </c>
      <c r="P5" s="15">
        <v>19375</v>
      </c>
      <c r="Q5" s="15">
        <v>18623</v>
      </c>
      <c r="R5" s="15">
        <v>17848</v>
      </c>
      <c r="S5" s="15">
        <v>17245</v>
      </c>
      <c r="T5" s="15">
        <v>17215</v>
      </c>
      <c r="U5" s="15">
        <v>17271</v>
      </c>
      <c r="V5" s="15">
        <v>16500</v>
      </c>
      <c r="W5" s="15">
        <v>14514</v>
      </c>
      <c r="X5" s="15">
        <v>11325</v>
      </c>
      <c r="Y5" s="15">
        <v>9736</v>
      </c>
      <c r="Z5" s="15">
        <v>8531</v>
      </c>
      <c r="AA5" s="15">
        <v>7741</v>
      </c>
      <c r="AB5" s="15">
        <v>7214</v>
      </c>
      <c r="AC5" s="15">
        <v>6896</v>
      </c>
      <c r="AD5" s="15">
        <v>6914</v>
      </c>
      <c r="AE5" s="15">
        <v>6927</v>
      </c>
      <c r="AF5" s="15">
        <v>6938</v>
      </c>
      <c r="AG5" s="15">
        <v>6821</v>
      </c>
      <c r="AH5" s="15">
        <v>6772</v>
      </c>
      <c r="AI5" s="15">
        <v>5925</v>
      </c>
      <c r="AJ5" s="15">
        <v>4980</v>
      </c>
      <c r="AK5" s="15">
        <v>4079</v>
      </c>
      <c r="AL5" s="15">
        <v>3127</v>
      </c>
    </row>
    <row r="6" spans="1:38" s="1" customFormat="1" ht="14.15" customHeight="1">
      <c r="A6" s="16">
        <v>2</v>
      </c>
      <c r="B6" s="17" t="s">
        <v>3</v>
      </c>
      <c r="C6" s="17" t="s">
        <v>196</v>
      </c>
      <c r="D6" s="15">
        <v>25877</v>
      </c>
      <c r="E6" s="15">
        <v>32112</v>
      </c>
      <c r="F6" s="15">
        <v>37967</v>
      </c>
      <c r="G6" s="15">
        <v>43031</v>
      </c>
      <c r="H6" s="15">
        <v>47654</v>
      </c>
      <c r="I6" s="15">
        <v>52468</v>
      </c>
      <c r="J6" s="15">
        <v>58345</v>
      </c>
      <c r="K6" s="15">
        <v>64279</v>
      </c>
      <c r="L6" s="15">
        <v>70223</v>
      </c>
      <c r="M6" s="15">
        <v>75288</v>
      </c>
      <c r="N6" s="15">
        <v>79976</v>
      </c>
      <c r="O6" s="15">
        <v>82802</v>
      </c>
      <c r="P6" s="15">
        <v>85409</v>
      </c>
      <c r="Q6" s="15">
        <v>87532</v>
      </c>
      <c r="R6" s="15">
        <v>89350</v>
      </c>
      <c r="S6" s="15">
        <v>91019</v>
      </c>
      <c r="T6" s="15">
        <v>96203</v>
      </c>
      <c r="U6" s="15">
        <v>100835</v>
      </c>
      <c r="V6" s="15">
        <v>105920</v>
      </c>
      <c r="W6" s="15">
        <v>111110</v>
      </c>
      <c r="X6" s="15">
        <v>111087</v>
      </c>
      <c r="Y6" s="15">
        <v>108961</v>
      </c>
      <c r="Z6" s="15">
        <v>107192</v>
      </c>
      <c r="AA6" s="15">
        <v>106191</v>
      </c>
      <c r="AB6" s="15">
        <v>103997</v>
      </c>
      <c r="AC6" s="15">
        <v>100198</v>
      </c>
      <c r="AD6" s="15">
        <v>95020</v>
      </c>
      <c r="AE6" s="15">
        <v>89850</v>
      </c>
      <c r="AF6" s="15">
        <v>84651</v>
      </c>
      <c r="AG6" s="15">
        <v>80370</v>
      </c>
      <c r="AH6" s="15">
        <v>76300</v>
      </c>
      <c r="AI6" s="15">
        <v>72921</v>
      </c>
      <c r="AJ6" s="15">
        <v>69785</v>
      </c>
      <c r="AK6" s="15">
        <v>66580</v>
      </c>
      <c r="AL6" s="15">
        <v>63055</v>
      </c>
    </row>
    <row r="7" spans="1:38" s="1" customFormat="1" ht="14.15" customHeight="1">
      <c r="A7" s="16">
        <v>3</v>
      </c>
      <c r="B7" s="17" t="s">
        <v>4</v>
      </c>
      <c r="C7" s="17" t="s">
        <v>196</v>
      </c>
      <c r="D7" s="15">
        <v>114623</v>
      </c>
      <c r="E7" s="15">
        <v>127168</v>
      </c>
      <c r="F7" s="15">
        <v>138775</v>
      </c>
      <c r="G7" s="15">
        <v>147419</v>
      </c>
      <c r="H7" s="15">
        <v>159071</v>
      </c>
      <c r="I7" s="15">
        <v>170276</v>
      </c>
      <c r="J7" s="15">
        <v>180600</v>
      </c>
      <c r="K7" s="15">
        <v>193836</v>
      </c>
      <c r="L7" s="15">
        <v>208310</v>
      </c>
      <c r="M7" s="15">
        <v>218931</v>
      </c>
      <c r="N7" s="15">
        <v>224372</v>
      </c>
      <c r="O7" s="15">
        <v>220119</v>
      </c>
      <c r="P7" s="15">
        <v>230013</v>
      </c>
      <c r="Q7" s="15">
        <v>242091</v>
      </c>
      <c r="R7" s="15">
        <v>252756</v>
      </c>
      <c r="S7" s="15">
        <v>266444</v>
      </c>
      <c r="T7" s="15">
        <v>287395</v>
      </c>
      <c r="U7" s="15">
        <v>306434</v>
      </c>
      <c r="V7" s="15">
        <v>325758</v>
      </c>
      <c r="W7" s="15">
        <v>344435</v>
      </c>
      <c r="X7" s="15">
        <v>355733</v>
      </c>
      <c r="Y7" s="15">
        <v>356781</v>
      </c>
      <c r="Z7" s="15">
        <v>358681</v>
      </c>
      <c r="AA7" s="15">
        <v>363524</v>
      </c>
      <c r="AB7" s="15">
        <v>362699</v>
      </c>
      <c r="AC7" s="15">
        <v>361840</v>
      </c>
      <c r="AD7" s="15">
        <v>360616</v>
      </c>
      <c r="AE7" s="15">
        <v>356372</v>
      </c>
      <c r="AF7" s="15">
        <v>349274</v>
      </c>
      <c r="AG7" s="15">
        <v>339355</v>
      </c>
      <c r="AH7" s="15">
        <v>332481</v>
      </c>
      <c r="AI7" s="15">
        <v>320559</v>
      </c>
      <c r="AJ7" s="15">
        <v>310858</v>
      </c>
      <c r="AK7" s="15">
        <v>300624</v>
      </c>
      <c r="AL7" s="15">
        <v>291178</v>
      </c>
    </row>
    <row r="8" spans="1:38" s="1" customFormat="1" ht="14.15" customHeight="1">
      <c r="A8" s="16" t="s">
        <v>27</v>
      </c>
      <c r="B8" s="17" t="s">
        <v>5</v>
      </c>
      <c r="C8" s="17" t="s">
        <v>196</v>
      </c>
      <c r="D8" s="15">
        <v>190521</v>
      </c>
      <c r="E8" s="15">
        <v>186564</v>
      </c>
      <c r="F8" s="15">
        <v>182020</v>
      </c>
      <c r="G8" s="15">
        <v>177698</v>
      </c>
      <c r="H8" s="15">
        <v>172556</v>
      </c>
      <c r="I8" s="15">
        <v>155218</v>
      </c>
      <c r="J8" s="15">
        <v>152592</v>
      </c>
      <c r="K8" s="15">
        <v>146079</v>
      </c>
      <c r="L8" s="15">
        <v>133707</v>
      </c>
      <c r="M8" s="15">
        <v>121949</v>
      </c>
      <c r="N8" s="15">
        <v>109839</v>
      </c>
      <c r="O8" s="15">
        <v>89948</v>
      </c>
      <c r="P8" s="15">
        <v>78575</v>
      </c>
      <c r="Q8" s="15">
        <v>71166</v>
      </c>
      <c r="R8" s="15">
        <v>64467</v>
      </c>
      <c r="S8" s="15">
        <v>57964</v>
      </c>
      <c r="T8" s="15">
        <v>51705</v>
      </c>
      <c r="U8" s="15">
        <v>44898</v>
      </c>
      <c r="V8" s="15">
        <v>36970</v>
      </c>
      <c r="W8" s="15">
        <v>30558</v>
      </c>
      <c r="X8" s="15">
        <v>24221</v>
      </c>
      <c r="Y8" s="15">
        <v>21590</v>
      </c>
      <c r="Z8" s="15">
        <v>19382</v>
      </c>
      <c r="AA8" s="15">
        <v>17039</v>
      </c>
      <c r="AB8" s="15">
        <v>14653</v>
      </c>
      <c r="AC8" s="15">
        <v>12593</v>
      </c>
      <c r="AD8" s="15">
        <v>10803</v>
      </c>
      <c r="AE8" s="15">
        <v>8744</v>
      </c>
      <c r="AF8" s="15">
        <v>8530</v>
      </c>
      <c r="AG8" s="15">
        <v>8401</v>
      </c>
      <c r="AH8" s="15">
        <v>7819</v>
      </c>
      <c r="AI8" s="15">
        <v>7798</v>
      </c>
      <c r="AJ8" s="15">
        <v>8394</v>
      </c>
      <c r="AK8" s="15">
        <v>8782</v>
      </c>
      <c r="AL8" s="15">
        <v>9046</v>
      </c>
    </row>
    <row r="9" spans="1:38" s="1" customFormat="1" ht="14.15" customHeight="1">
      <c r="A9" s="16" t="s">
        <v>26</v>
      </c>
      <c r="B9" s="17" t="s">
        <v>112</v>
      </c>
      <c r="C9" s="17" t="s">
        <v>196</v>
      </c>
      <c r="D9" s="15">
        <v>0</v>
      </c>
      <c r="E9" s="15">
        <v>0</v>
      </c>
      <c r="F9" s="15">
        <v>0</v>
      </c>
      <c r="G9" s="15">
        <v>0</v>
      </c>
      <c r="H9" s="15">
        <v>0</v>
      </c>
      <c r="I9" s="15">
        <v>0</v>
      </c>
      <c r="J9" s="15">
        <v>0</v>
      </c>
      <c r="K9" s="15">
        <v>0</v>
      </c>
      <c r="L9" s="15">
        <v>247</v>
      </c>
      <c r="M9" s="15">
        <v>413</v>
      </c>
      <c r="N9" s="15">
        <v>761</v>
      </c>
      <c r="O9" s="15">
        <v>1280</v>
      </c>
      <c r="P9" s="15">
        <v>2208</v>
      </c>
      <c r="Q9" s="15">
        <v>2964</v>
      </c>
      <c r="R9" s="15">
        <v>3907</v>
      </c>
      <c r="S9" s="15">
        <v>5042</v>
      </c>
      <c r="T9" s="15">
        <v>7217</v>
      </c>
      <c r="U9" s="15">
        <v>9128</v>
      </c>
      <c r="V9" s="15">
        <v>11210</v>
      </c>
      <c r="W9" s="15">
        <v>13255</v>
      </c>
      <c r="X9" s="15">
        <v>15313</v>
      </c>
      <c r="Y9" s="15">
        <v>16809</v>
      </c>
      <c r="Z9" s="15">
        <v>18304</v>
      </c>
      <c r="AA9" s="15">
        <v>19546</v>
      </c>
      <c r="AB9" s="15">
        <v>20655</v>
      </c>
      <c r="AC9" s="15">
        <v>21596</v>
      </c>
      <c r="AD9" s="15">
        <v>22245</v>
      </c>
      <c r="AE9" s="15">
        <v>22555</v>
      </c>
      <c r="AF9" s="15">
        <v>23026</v>
      </c>
      <c r="AG9" s="15">
        <v>22687</v>
      </c>
      <c r="AH9" s="15">
        <v>22779</v>
      </c>
      <c r="AI9" s="15">
        <v>22157</v>
      </c>
      <c r="AJ9" s="15">
        <v>22093</v>
      </c>
      <c r="AK9" s="15">
        <v>22016</v>
      </c>
      <c r="AL9" s="15">
        <v>22225</v>
      </c>
    </row>
    <row r="10" spans="1:38" s="1" customFormat="1" ht="14.15" customHeight="1">
      <c r="A10" s="16">
        <v>5</v>
      </c>
      <c r="B10" s="17" t="s">
        <v>6</v>
      </c>
      <c r="C10" s="17" t="s">
        <v>196</v>
      </c>
      <c r="D10" s="15">
        <v>420773</v>
      </c>
      <c r="E10" s="15">
        <v>402188</v>
      </c>
      <c r="F10" s="15">
        <v>383361</v>
      </c>
      <c r="G10" s="15">
        <v>364553</v>
      </c>
      <c r="H10" s="15">
        <v>346173</v>
      </c>
      <c r="I10" s="15">
        <v>329999</v>
      </c>
      <c r="J10" s="15">
        <v>318508</v>
      </c>
      <c r="K10" s="15">
        <v>307619</v>
      </c>
      <c r="L10" s="15">
        <v>296103</v>
      </c>
      <c r="M10" s="15">
        <v>288015</v>
      </c>
      <c r="N10" s="15">
        <v>278032</v>
      </c>
      <c r="O10" s="15">
        <v>278456</v>
      </c>
      <c r="P10" s="15">
        <v>278054</v>
      </c>
      <c r="Q10" s="15">
        <v>276443</v>
      </c>
      <c r="R10" s="15">
        <v>273166</v>
      </c>
      <c r="S10" s="15">
        <v>269000</v>
      </c>
      <c r="T10" s="15">
        <v>273386</v>
      </c>
      <c r="U10" s="15">
        <v>276065</v>
      </c>
      <c r="V10" s="15">
        <v>282121</v>
      </c>
      <c r="W10" s="15">
        <v>291784</v>
      </c>
      <c r="X10" s="15">
        <v>302625</v>
      </c>
      <c r="Y10" s="15">
        <v>307451</v>
      </c>
      <c r="Z10" s="15">
        <v>314852</v>
      </c>
      <c r="AA10" s="15">
        <v>323221</v>
      </c>
      <c r="AB10" s="15">
        <v>331708</v>
      </c>
      <c r="AC10" s="15">
        <v>338067</v>
      </c>
      <c r="AD10" s="15">
        <v>340595</v>
      </c>
      <c r="AE10" s="15">
        <v>341822</v>
      </c>
      <c r="AF10" s="15">
        <v>343420</v>
      </c>
      <c r="AG10" s="15">
        <v>344453</v>
      </c>
      <c r="AH10" s="15">
        <v>346044</v>
      </c>
      <c r="AI10" s="15">
        <v>348296</v>
      </c>
      <c r="AJ10" s="15">
        <v>350426</v>
      </c>
      <c r="AK10" s="15">
        <v>355123</v>
      </c>
      <c r="AL10" s="15">
        <v>359538</v>
      </c>
    </row>
    <row r="11" spans="1:38" s="1" customFormat="1" ht="14.15" customHeight="1">
      <c r="A11" s="16">
        <v>6</v>
      </c>
      <c r="B11" s="17" t="s">
        <v>7</v>
      </c>
      <c r="C11" s="17" t="s">
        <v>196</v>
      </c>
      <c r="D11" s="15">
        <v>403539</v>
      </c>
      <c r="E11" s="15">
        <v>383004</v>
      </c>
      <c r="F11" s="15">
        <v>358909</v>
      </c>
      <c r="G11" s="15">
        <v>333119</v>
      </c>
      <c r="H11" s="15">
        <v>309319</v>
      </c>
      <c r="I11" s="15">
        <v>284024</v>
      </c>
      <c r="J11" s="15">
        <v>264803</v>
      </c>
      <c r="K11" s="15">
        <v>239894</v>
      </c>
      <c r="L11" s="15">
        <v>215017</v>
      </c>
      <c r="M11" s="15">
        <v>192596</v>
      </c>
      <c r="N11" s="15">
        <v>174520</v>
      </c>
      <c r="O11" s="15">
        <v>168196</v>
      </c>
      <c r="P11" s="15">
        <v>161761</v>
      </c>
      <c r="Q11" s="15">
        <v>155304</v>
      </c>
      <c r="R11" s="15">
        <v>147587</v>
      </c>
      <c r="S11" s="15">
        <v>141646</v>
      </c>
      <c r="T11" s="15">
        <v>127734</v>
      </c>
      <c r="U11" s="15">
        <v>115077</v>
      </c>
      <c r="V11" s="15">
        <v>103649</v>
      </c>
      <c r="W11" s="15">
        <v>93660</v>
      </c>
      <c r="X11" s="15">
        <v>81389</v>
      </c>
      <c r="Y11" s="15">
        <v>73171</v>
      </c>
      <c r="Z11" s="15">
        <v>71068</v>
      </c>
      <c r="AA11" s="15">
        <v>67209</v>
      </c>
      <c r="AB11" s="15">
        <v>62843</v>
      </c>
      <c r="AC11" s="15">
        <v>59547</v>
      </c>
      <c r="AD11" s="15">
        <v>54597</v>
      </c>
      <c r="AE11" s="15">
        <v>50606</v>
      </c>
      <c r="AF11" s="15">
        <v>47287</v>
      </c>
      <c r="AG11" s="15">
        <v>44616</v>
      </c>
      <c r="AH11" s="15">
        <v>42053</v>
      </c>
      <c r="AI11" s="15">
        <v>40310</v>
      </c>
      <c r="AJ11" s="15">
        <v>39331</v>
      </c>
      <c r="AK11" s="15">
        <v>35852</v>
      </c>
      <c r="AL11" s="15">
        <v>34407</v>
      </c>
    </row>
    <row r="12" spans="1:38" s="1" customFormat="1" ht="14.15" customHeight="1">
      <c r="A12" s="31">
        <v>7</v>
      </c>
      <c r="B12" s="33" t="s">
        <v>8</v>
      </c>
      <c r="C12" s="33" t="s">
        <v>196</v>
      </c>
      <c r="D12" s="32">
        <v>483237</v>
      </c>
      <c r="E12" s="32">
        <v>472608</v>
      </c>
      <c r="F12" s="32">
        <v>459781</v>
      </c>
      <c r="G12" s="32">
        <v>446843</v>
      </c>
      <c r="H12" s="32">
        <v>433539</v>
      </c>
      <c r="I12" s="32">
        <v>417705</v>
      </c>
      <c r="J12" s="32">
        <v>401743</v>
      </c>
      <c r="K12" s="32">
        <v>386181</v>
      </c>
      <c r="L12" s="32">
        <v>370035</v>
      </c>
      <c r="M12" s="32">
        <v>354693</v>
      </c>
      <c r="N12" s="32">
        <v>338786</v>
      </c>
      <c r="O12" s="32">
        <v>323378</v>
      </c>
      <c r="P12" s="32">
        <v>307021</v>
      </c>
      <c r="Q12" s="32">
        <v>290839</v>
      </c>
      <c r="R12" s="32">
        <v>274152</v>
      </c>
      <c r="S12" s="32">
        <v>257406</v>
      </c>
      <c r="T12" s="32">
        <v>237228</v>
      </c>
      <c r="U12" s="32">
        <v>211384</v>
      </c>
      <c r="V12" s="32">
        <v>191395</v>
      </c>
      <c r="W12" s="32">
        <v>172771</v>
      </c>
      <c r="X12" s="32">
        <v>142409</v>
      </c>
      <c r="Y12" s="32">
        <v>115930</v>
      </c>
      <c r="Z12" s="32">
        <v>93711</v>
      </c>
      <c r="AA12" s="32">
        <v>72804</v>
      </c>
      <c r="AB12" s="32">
        <v>56098</v>
      </c>
      <c r="AC12" s="32">
        <v>52791</v>
      </c>
      <c r="AD12" s="32">
        <v>49591</v>
      </c>
      <c r="AE12" s="32">
        <v>46707</v>
      </c>
      <c r="AF12" s="32">
        <v>44518</v>
      </c>
      <c r="AG12" s="32">
        <v>42246</v>
      </c>
      <c r="AH12" s="32">
        <v>40518</v>
      </c>
      <c r="AI12" s="32">
        <v>38385</v>
      </c>
      <c r="AJ12" s="32">
        <v>37408</v>
      </c>
      <c r="AK12" s="32">
        <v>36253</v>
      </c>
      <c r="AL12" s="32">
        <v>34953</v>
      </c>
    </row>
    <row r="13" spans="1:38" s="1" customFormat="1" ht="14.15" customHeight="1">
      <c r="A13" s="16">
        <v>8</v>
      </c>
      <c r="B13" s="17" t="s">
        <v>30</v>
      </c>
      <c r="C13" s="17" t="s">
        <v>196</v>
      </c>
      <c r="D13" s="15">
        <v>541995</v>
      </c>
      <c r="E13" s="15">
        <v>552902</v>
      </c>
      <c r="F13" s="15">
        <v>554650</v>
      </c>
      <c r="G13" s="15">
        <v>553983</v>
      </c>
      <c r="H13" s="15">
        <v>551344</v>
      </c>
      <c r="I13" s="15">
        <v>540161</v>
      </c>
      <c r="J13" s="15">
        <v>541824</v>
      </c>
      <c r="K13" s="15">
        <v>540740</v>
      </c>
      <c r="L13" s="15">
        <v>535981</v>
      </c>
      <c r="M13" s="15">
        <v>528747</v>
      </c>
      <c r="N13" s="15">
        <v>526374</v>
      </c>
      <c r="O13" s="15">
        <v>528088</v>
      </c>
      <c r="P13" s="15">
        <v>524964</v>
      </c>
      <c r="Q13" s="15">
        <v>515514</v>
      </c>
      <c r="R13" s="15">
        <v>506465</v>
      </c>
      <c r="S13" s="15">
        <v>495660</v>
      </c>
      <c r="T13" s="15">
        <v>486369</v>
      </c>
      <c r="U13" s="15">
        <v>475636</v>
      </c>
      <c r="V13" s="15">
        <v>468737</v>
      </c>
      <c r="W13" s="15">
        <v>458972</v>
      </c>
      <c r="X13" s="15">
        <v>427844</v>
      </c>
      <c r="Y13" s="15">
        <v>387794</v>
      </c>
      <c r="Z13" s="15">
        <v>360929</v>
      </c>
      <c r="AA13" s="15">
        <v>336219</v>
      </c>
      <c r="AB13" s="15">
        <v>303773</v>
      </c>
      <c r="AC13" s="15">
        <v>294129</v>
      </c>
      <c r="AD13" s="15">
        <v>282714</v>
      </c>
      <c r="AE13" s="15">
        <v>273371</v>
      </c>
      <c r="AF13" s="15">
        <v>266174</v>
      </c>
      <c r="AG13" s="15">
        <v>262023</v>
      </c>
      <c r="AH13" s="15">
        <v>251296</v>
      </c>
      <c r="AI13" s="15">
        <v>236692</v>
      </c>
      <c r="AJ13" s="15">
        <v>226563</v>
      </c>
      <c r="AK13" s="15">
        <v>221817</v>
      </c>
      <c r="AL13" s="15">
        <v>214057</v>
      </c>
    </row>
    <row r="14" spans="1:38" s="1" customFormat="1" ht="14.15" customHeight="1">
      <c r="A14" s="16">
        <v>9</v>
      </c>
      <c r="B14" s="17" t="s">
        <v>31</v>
      </c>
      <c r="C14" s="17" t="s">
        <v>196</v>
      </c>
      <c r="D14" s="15">
        <v>9072</v>
      </c>
      <c r="E14" s="15">
        <v>9840</v>
      </c>
      <c r="F14" s="15">
        <v>11100</v>
      </c>
      <c r="G14" s="15">
        <v>12840</v>
      </c>
      <c r="H14" s="15">
        <v>14952</v>
      </c>
      <c r="I14" s="15">
        <v>17400</v>
      </c>
      <c r="J14" s="15">
        <v>19560</v>
      </c>
      <c r="K14" s="15">
        <v>21336</v>
      </c>
      <c r="L14" s="15">
        <v>22872</v>
      </c>
      <c r="M14" s="15">
        <v>24324</v>
      </c>
      <c r="N14" s="15">
        <v>26220</v>
      </c>
      <c r="O14" s="15">
        <v>29196</v>
      </c>
      <c r="P14" s="15">
        <v>31260</v>
      </c>
      <c r="Q14" s="15">
        <v>32772</v>
      </c>
      <c r="R14" s="15">
        <v>34416</v>
      </c>
      <c r="S14" s="15">
        <v>35856</v>
      </c>
      <c r="T14" s="15">
        <v>36996</v>
      </c>
      <c r="U14" s="15">
        <v>37908</v>
      </c>
      <c r="V14" s="15">
        <v>39192</v>
      </c>
      <c r="W14" s="15">
        <v>39804</v>
      </c>
      <c r="X14" s="15">
        <v>40344</v>
      </c>
      <c r="Y14" s="15">
        <v>40451</v>
      </c>
      <c r="Z14" s="15">
        <v>40379</v>
      </c>
      <c r="AA14" s="15">
        <v>39563</v>
      </c>
      <c r="AB14" s="15">
        <v>38459</v>
      </c>
      <c r="AC14" s="15">
        <v>36767</v>
      </c>
      <c r="AD14" s="15">
        <v>35087</v>
      </c>
      <c r="AE14" s="15">
        <v>34187</v>
      </c>
      <c r="AF14" s="15">
        <v>33539</v>
      </c>
      <c r="AG14" s="15">
        <v>32567</v>
      </c>
      <c r="AH14" s="15">
        <v>30803</v>
      </c>
      <c r="AI14" s="15">
        <v>28175</v>
      </c>
      <c r="AJ14" s="15">
        <v>26279</v>
      </c>
      <c r="AK14" s="15">
        <v>25115</v>
      </c>
      <c r="AL14" s="15">
        <v>23567</v>
      </c>
    </row>
    <row r="15" spans="1:38" s="1" customFormat="1" ht="14.15" customHeight="1">
      <c r="A15" s="16">
        <v>10</v>
      </c>
      <c r="B15" s="17" t="s">
        <v>9</v>
      </c>
      <c r="C15" s="17" t="s">
        <v>196</v>
      </c>
      <c r="D15" s="15">
        <v>203699</v>
      </c>
      <c r="E15" s="15">
        <v>203206</v>
      </c>
      <c r="F15" s="15">
        <v>199970</v>
      </c>
      <c r="G15" s="15">
        <v>194596</v>
      </c>
      <c r="H15" s="15">
        <v>187562</v>
      </c>
      <c r="I15" s="15">
        <v>178207</v>
      </c>
      <c r="J15" s="15">
        <v>166813</v>
      </c>
      <c r="K15" s="15">
        <v>154611</v>
      </c>
      <c r="L15" s="15">
        <v>140280</v>
      </c>
      <c r="M15" s="15">
        <v>123855</v>
      </c>
      <c r="N15" s="15">
        <v>105543</v>
      </c>
      <c r="O15" s="15">
        <v>85526</v>
      </c>
      <c r="P15" s="15">
        <v>71614</v>
      </c>
      <c r="Q15" s="15">
        <v>61410</v>
      </c>
      <c r="R15" s="15">
        <v>53266</v>
      </c>
      <c r="S15" s="15">
        <v>47588</v>
      </c>
      <c r="T15" s="15">
        <v>42867</v>
      </c>
      <c r="U15" s="15">
        <v>38898</v>
      </c>
      <c r="V15" s="15">
        <v>35120</v>
      </c>
      <c r="W15" s="15">
        <v>30278</v>
      </c>
      <c r="X15" s="15">
        <v>25997</v>
      </c>
      <c r="Y15" s="15">
        <v>22563</v>
      </c>
      <c r="Z15" s="15">
        <v>19921</v>
      </c>
      <c r="AA15" s="15">
        <v>17503</v>
      </c>
      <c r="AB15" s="15">
        <v>15131</v>
      </c>
      <c r="AC15" s="15">
        <v>13278</v>
      </c>
      <c r="AD15" s="15">
        <v>11708</v>
      </c>
      <c r="AE15" s="15">
        <v>9496</v>
      </c>
      <c r="AF15" s="15">
        <v>7683</v>
      </c>
      <c r="AG15" s="15">
        <v>6422</v>
      </c>
      <c r="AH15" s="15">
        <v>5166</v>
      </c>
      <c r="AI15" s="15">
        <v>4030</v>
      </c>
      <c r="AJ15" s="15">
        <v>3304</v>
      </c>
      <c r="AK15" s="15">
        <v>2601</v>
      </c>
      <c r="AL15" s="15">
        <v>2030</v>
      </c>
    </row>
    <row r="16" spans="1:38" s="1" customFormat="1">
      <c r="A16" s="16" t="s">
        <v>29</v>
      </c>
      <c r="B16" s="17" t="s">
        <v>32</v>
      </c>
      <c r="C16" s="17" t="s">
        <v>196</v>
      </c>
      <c r="D16" s="15">
        <v>25211</v>
      </c>
      <c r="E16" s="15">
        <v>31131</v>
      </c>
      <c r="F16" s="15">
        <v>35743</v>
      </c>
      <c r="G16" s="15">
        <v>38730</v>
      </c>
      <c r="H16" s="15">
        <v>42156</v>
      </c>
      <c r="I16" s="15">
        <v>44103</v>
      </c>
      <c r="J16" s="15">
        <v>48084</v>
      </c>
      <c r="K16" s="15">
        <v>52559</v>
      </c>
      <c r="L16" s="15">
        <v>55577</v>
      </c>
      <c r="M16" s="15">
        <v>58734</v>
      </c>
      <c r="N16" s="15">
        <v>60485</v>
      </c>
      <c r="O16" s="15">
        <v>64351</v>
      </c>
      <c r="P16" s="15">
        <v>68838</v>
      </c>
      <c r="Q16" s="15">
        <v>72360</v>
      </c>
      <c r="R16" s="15">
        <v>72905</v>
      </c>
      <c r="S16" s="15">
        <v>75941</v>
      </c>
      <c r="T16" s="15">
        <v>79944</v>
      </c>
      <c r="U16" s="15">
        <v>82656</v>
      </c>
      <c r="V16" s="15">
        <v>87815</v>
      </c>
      <c r="W16" s="15">
        <v>91791</v>
      </c>
      <c r="X16" s="15">
        <v>97747</v>
      </c>
      <c r="Y16" s="15">
        <v>94299</v>
      </c>
      <c r="Z16" s="15">
        <v>92343</v>
      </c>
      <c r="AA16" s="15">
        <v>92646</v>
      </c>
      <c r="AB16" s="15">
        <v>91124</v>
      </c>
      <c r="AC16" s="15">
        <v>88914</v>
      </c>
      <c r="AD16" s="15">
        <v>85049</v>
      </c>
      <c r="AE16" s="15">
        <v>81355</v>
      </c>
      <c r="AF16" s="15">
        <v>78370</v>
      </c>
      <c r="AG16" s="15">
        <v>74192</v>
      </c>
      <c r="AH16" s="15">
        <v>69134</v>
      </c>
      <c r="AI16" s="15">
        <v>62098</v>
      </c>
      <c r="AJ16" s="15">
        <v>57481</v>
      </c>
      <c r="AK16" s="15">
        <v>55301</v>
      </c>
      <c r="AL16" s="15">
        <v>51284</v>
      </c>
    </row>
    <row r="17" spans="1:38" s="1" customFormat="1" ht="13.5" customHeight="1">
      <c r="A17" s="16" t="s">
        <v>28</v>
      </c>
      <c r="B17" s="17" t="s">
        <v>111</v>
      </c>
      <c r="C17" s="17" t="s">
        <v>196</v>
      </c>
      <c r="D17" s="15">
        <v>0</v>
      </c>
      <c r="E17" s="15">
        <v>0</v>
      </c>
      <c r="F17" s="15">
        <v>0</v>
      </c>
      <c r="G17" s="15">
        <v>0</v>
      </c>
      <c r="H17" s="15">
        <v>0</v>
      </c>
      <c r="I17" s="15">
        <v>0</v>
      </c>
      <c r="J17" s="15">
        <v>0</v>
      </c>
      <c r="K17" s="15">
        <v>0</v>
      </c>
      <c r="L17" s="15">
        <v>1021</v>
      </c>
      <c r="M17" s="15">
        <v>2655</v>
      </c>
      <c r="N17" s="15">
        <v>6502</v>
      </c>
      <c r="O17" s="15">
        <v>15095</v>
      </c>
      <c r="P17" s="15">
        <v>25746</v>
      </c>
      <c r="Q17" s="15">
        <v>37991</v>
      </c>
      <c r="R17" s="15">
        <v>54044</v>
      </c>
      <c r="S17" s="15">
        <v>85089</v>
      </c>
      <c r="T17" s="15">
        <v>128998</v>
      </c>
      <c r="U17" s="15">
        <v>149285</v>
      </c>
      <c r="V17" s="15">
        <v>173144</v>
      </c>
      <c r="W17" s="15">
        <v>194137</v>
      </c>
      <c r="X17" s="15">
        <v>214108</v>
      </c>
      <c r="Y17" s="15">
        <v>225180</v>
      </c>
      <c r="Z17" s="15">
        <v>241346</v>
      </c>
      <c r="AA17" s="15">
        <v>257976</v>
      </c>
      <c r="AB17" s="15">
        <v>272521</v>
      </c>
      <c r="AC17" s="15">
        <v>282978</v>
      </c>
      <c r="AD17" s="15">
        <v>292267</v>
      </c>
      <c r="AE17" s="15">
        <v>301952</v>
      </c>
      <c r="AF17" s="15">
        <v>313912</v>
      </c>
      <c r="AG17" s="15">
        <v>324696</v>
      </c>
      <c r="AH17" s="15">
        <v>324891</v>
      </c>
      <c r="AI17" s="15">
        <v>326234</v>
      </c>
      <c r="AJ17" s="15">
        <v>360985</v>
      </c>
      <c r="AK17" s="15">
        <v>368569</v>
      </c>
      <c r="AL17" s="15">
        <v>373301</v>
      </c>
    </row>
    <row r="18" spans="1:38" s="1" customFormat="1" ht="25.25" customHeight="1">
      <c r="A18" s="31" t="s">
        <v>35</v>
      </c>
      <c r="B18" s="33" t="s">
        <v>33</v>
      </c>
      <c r="C18" s="33" t="s">
        <v>196</v>
      </c>
      <c r="D18" s="32">
        <v>48840</v>
      </c>
      <c r="E18" s="32">
        <v>55174</v>
      </c>
      <c r="F18" s="32">
        <v>61302</v>
      </c>
      <c r="G18" s="32">
        <v>68601</v>
      </c>
      <c r="H18" s="32">
        <v>76939</v>
      </c>
      <c r="I18" s="32">
        <v>87304</v>
      </c>
      <c r="J18" s="32">
        <v>95948</v>
      </c>
      <c r="K18" s="32">
        <v>103888</v>
      </c>
      <c r="L18" s="32">
        <v>112471</v>
      </c>
      <c r="M18" s="32">
        <v>120088</v>
      </c>
      <c r="N18" s="32">
        <v>127810</v>
      </c>
      <c r="O18" s="32">
        <v>142130</v>
      </c>
      <c r="P18" s="32">
        <v>154159</v>
      </c>
      <c r="Q18" s="32">
        <v>163511</v>
      </c>
      <c r="R18" s="32">
        <v>174418</v>
      </c>
      <c r="S18" s="32">
        <v>187894</v>
      </c>
      <c r="T18" s="32">
        <v>210112</v>
      </c>
      <c r="U18" s="32">
        <v>224980</v>
      </c>
      <c r="V18" s="32">
        <v>238747</v>
      </c>
      <c r="W18" s="32">
        <v>249914</v>
      </c>
      <c r="X18" s="32">
        <v>264474</v>
      </c>
      <c r="Y18" s="32">
        <v>277504</v>
      </c>
      <c r="Z18" s="32">
        <v>294631</v>
      </c>
      <c r="AA18" s="32">
        <v>310661</v>
      </c>
      <c r="AB18" s="32">
        <v>325700</v>
      </c>
      <c r="AC18" s="32">
        <v>341467</v>
      </c>
      <c r="AD18" s="32">
        <v>355351</v>
      </c>
      <c r="AE18" s="32">
        <v>367873</v>
      </c>
      <c r="AF18" s="32">
        <v>379027</v>
      </c>
      <c r="AG18" s="32">
        <v>386742</v>
      </c>
      <c r="AH18" s="32">
        <v>396240</v>
      </c>
      <c r="AI18" s="32">
        <v>410418</v>
      </c>
      <c r="AJ18" s="32">
        <v>419978</v>
      </c>
      <c r="AK18" s="32">
        <v>430715</v>
      </c>
      <c r="AL18" s="32">
        <v>437193</v>
      </c>
    </row>
    <row r="19" spans="1:38" s="1" customFormat="1" ht="13.5" customHeight="1">
      <c r="A19" s="16" t="s">
        <v>36</v>
      </c>
      <c r="B19" s="17" t="s">
        <v>113</v>
      </c>
      <c r="C19" s="17" t="s">
        <v>196</v>
      </c>
      <c r="D19" s="15">
        <v>0</v>
      </c>
      <c r="E19" s="15">
        <v>0</v>
      </c>
      <c r="F19" s="15">
        <v>0</v>
      </c>
      <c r="G19" s="15">
        <v>0</v>
      </c>
      <c r="H19" s="15">
        <v>0</v>
      </c>
      <c r="I19" s="15">
        <v>0</v>
      </c>
      <c r="J19" s="15">
        <v>0</v>
      </c>
      <c r="K19" s="15">
        <v>0</v>
      </c>
      <c r="L19" s="15">
        <v>0</v>
      </c>
      <c r="M19" s="15">
        <v>0</v>
      </c>
      <c r="N19" s="15">
        <v>397</v>
      </c>
      <c r="O19" s="15">
        <v>1514</v>
      </c>
      <c r="P19" s="15">
        <v>2098</v>
      </c>
      <c r="Q19" s="15">
        <v>2968</v>
      </c>
      <c r="R19" s="15">
        <v>5255</v>
      </c>
      <c r="S19" s="15">
        <v>11872</v>
      </c>
      <c r="T19" s="15">
        <v>21114</v>
      </c>
      <c r="U19" s="15">
        <v>32877</v>
      </c>
      <c r="V19" s="15">
        <v>41139</v>
      </c>
      <c r="W19" s="15">
        <v>50578</v>
      </c>
      <c r="X19" s="15">
        <v>60140</v>
      </c>
      <c r="Y19" s="15">
        <v>71288</v>
      </c>
      <c r="Z19" s="15">
        <v>81639</v>
      </c>
      <c r="AA19" s="15">
        <v>92665</v>
      </c>
      <c r="AB19" s="15">
        <v>109057</v>
      </c>
      <c r="AC19" s="15">
        <v>127324</v>
      </c>
      <c r="AD19" s="15">
        <v>142580</v>
      </c>
      <c r="AE19" s="15">
        <v>162668</v>
      </c>
      <c r="AF19" s="15">
        <v>179689</v>
      </c>
      <c r="AG19" s="15">
        <v>194110</v>
      </c>
      <c r="AH19" s="15">
        <v>211526</v>
      </c>
      <c r="AI19" s="15">
        <v>234610</v>
      </c>
      <c r="AJ19" s="15">
        <v>259405</v>
      </c>
      <c r="AK19" s="15">
        <v>280920</v>
      </c>
      <c r="AL19" s="15">
        <v>296018</v>
      </c>
    </row>
    <row r="20" spans="1:38" s="1" customFormat="1" ht="25.25" customHeight="1">
      <c r="A20" s="16">
        <v>13</v>
      </c>
      <c r="B20" s="17" t="s">
        <v>34</v>
      </c>
      <c r="C20" s="17" t="s">
        <v>196</v>
      </c>
      <c r="D20" s="15">
        <v>98399</v>
      </c>
      <c r="E20" s="15">
        <v>107865</v>
      </c>
      <c r="F20" s="15">
        <v>113505</v>
      </c>
      <c r="G20" s="15">
        <v>118752</v>
      </c>
      <c r="H20" s="15">
        <v>122991</v>
      </c>
      <c r="I20" s="15">
        <v>127529</v>
      </c>
      <c r="J20" s="15">
        <v>132953</v>
      </c>
      <c r="K20" s="15">
        <v>135022</v>
      </c>
      <c r="L20" s="15">
        <v>135710</v>
      </c>
      <c r="M20" s="15">
        <v>137178</v>
      </c>
      <c r="N20" s="15">
        <v>137935</v>
      </c>
      <c r="O20" s="15">
        <v>140346</v>
      </c>
      <c r="P20" s="15">
        <v>141379</v>
      </c>
      <c r="Q20" s="15">
        <v>142370</v>
      </c>
      <c r="R20" s="15">
        <v>141951</v>
      </c>
      <c r="S20" s="15">
        <v>143559</v>
      </c>
      <c r="T20" s="15">
        <v>145439</v>
      </c>
      <c r="U20" s="15">
        <v>147096</v>
      </c>
      <c r="V20" s="15">
        <v>148488</v>
      </c>
      <c r="W20" s="15">
        <v>149895</v>
      </c>
      <c r="X20" s="15">
        <v>150469</v>
      </c>
      <c r="Y20" s="15">
        <v>150986</v>
      </c>
      <c r="Z20" s="15">
        <v>151624</v>
      </c>
      <c r="AA20" s="15">
        <v>152425</v>
      </c>
      <c r="AB20" s="15">
        <v>154569</v>
      </c>
      <c r="AC20" s="15">
        <v>156268</v>
      </c>
      <c r="AD20" s="15">
        <v>157132</v>
      </c>
      <c r="AE20" s="15">
        <v>161212</v>
      </c>
      <c r="AF20" s="15">
        <v>161892</v>
      </c>
      <c r="AG20" s="15">
        <v>161983</v>
      </c>
      <c r="AH20" s="15">
        <v>162942</v>
      </c>
      <c r="AI20" s="15">
        <v>163159</v>
      </c>
      <c r="AJ20" s="15">
        <v>164038</v>
      </c>
      <c r="AK20" s="15">
        <v>165015</v>
      </c>
      <c r="AL20" s="15">
        <v>165708</v>
      </c>
    </row>
    <row r="21" spans="1:38" s="1" customFormat="1" ht="25.25" customHeight="1">
      <c r="A21" s="16" t="s">
        <v>37</v>
      </c>
      <c r="B21" s="17" t="s">
        <v>10</v>
      </c>
      <c r="C21" s="17" t="s">
        <v>196</v>
      </c>
      <c r="D21" s="15">
        <v>25087</v>
      </c>
      <c r="E21" s="15">
        <v>29279</v>
      </c>
      <c r="F21" s="15">
        <v>35602</v>
      </c>
      <c r="G21" s="15">
        <v>39319</v>
      </c>
      <c r="H21" s="15">
        <v>45773</v>
      </c>
      <c r="I21" s="15">
        <v>52366</v>
      </c>
      <c r="J21" s="15">
        <v>58164</v>
      </c>
      <c r="K21" s="15">
        <v>64122</v>
      </c>
      <c r="L21" s="15">
        <v>68726</v>
      </c>
      <c r="M21" s="15">
        <v>74495</v>
      </c>
      <c r="N21" s="15">
        <v>77782</v>
      </c>
      <c r="O21" s="15">
        <v>80592</v>
      </c>
      <c r="P21" s="15">
        <v>85518</v>
      </c>
      <c r="Q21" s="15">
        <v>88942</v>
      </c>
      <c r="R21" s="15">
        <v>94032</v>
      </c>
      <c r="S21" s="15">
        <v>99436</v>
      </c>
      <c r="T21" s="15">
        <v>108497</v>
      </c>
      <c r="U21" s="15">
        <v>118206</v>
      </c>
      <c r="V21" s="15">
        <v>127728</v>
      </c>
      <c r="W21" s="15">
        <v>136472</v>
      </c>
      <c r="X21" s="15">
        <v>142615</v>
      </c>
      <c r="Y21" s="15">
        <v>152716</v>
      </c>
      <c r="Z21" s="15">
        <v>161308</v>
      </c>
      <c r="AA21" s="15">
        <v>167425</v>
      </c>
      <c r="AB21" s="15">
        <v>173813</v>
      </c>
      <c r="AC21" s="15">
        <v>181549</v>
      </c>
      <c r="AD21" s="15">
        <v>189437</v>
      </c>
      <c r="AE21" s="15">
        <v>195281</v>
      </c>
      <c r="AF21" s="15">
        <v>200836</v>
      </c>
      <c r="AG21" s="15">
        <v>205720</v>
      </c>
      <c r="AH21" s="15">
        <v>210547</v>
      </c>
      <c r="AI21" s="15">
        <v>215707</v>
      </c>
      <c r="AJ21" s="15">
        <v>223818</v>
      </c>
      <c r="AK21" s="15">
        <v>229422</v>
      </c>
      <c r="AL21" s="15">
        <v>231227</v>
      </c>
    </row>
    <row r="22" spans="1:38" s="1" customFormat="1" ht="13.5" customHeight="1">
      <c r="A22" s="16" t="s">
        <v>38</v>
      </c>
      <c r="B22" s="17" t="s">
        <v>114</v>
      </c>
      <c r="C22" s="17" t="s">
        <v>196</v>
      </c>
      <c r="D22" s="15">
        <v>0</v>
      </c>
      <c r="E22" s="15">
        <v>0</v>
      </c>
      <c r="F22" s="15">
        <v>0</v>
      </c>
      <c r="G22" s="15">
        <v>0</v>
      </c>
      <c r="H22" s="15">
        <v>0</v>
      </c>
      <c r="I22" s="15">
        <v>0</v>
      </c>
      <c r="J22" s="15">
        <v>0</v>
      </c>
      <c r="K22" s="15">
        <v>0</v>
      </c>
      <c r="L22" s="15">
        <v>0</v>
      </c>
      <c r="M22" s="15">
        <v>0</v>
      </c>
      <c r="N22" s="15">
        <v>0</v>
      </c>
      <c r="O22" s="15">
        <v>0</v>
      </c>
      <c r="P22" s="15">
        <v>0</v>
      </c>
      <c r="Q22" s="15">
        <v>634</v>
      </c>
      <c r="R22" s="15">
        <v>634</v>
      </c>
      <c r="S22" s="15">
        <v>1966</v>
      </c>
      <c r="T22" s="15">
        <v>4751</v>
      </c>
      <c r="U22" s="15">
        <v>7732</v>
      </c>
      <c r="V22" s="15">
        <v>12616</v>
      </c>
      <c r="W22" s="15">
        <v>17170</v>
      </c>
      <c r="X22" s="15">
        <v>19549</v>
      </c>
      <c r="Y22" s="15">
        <v>23735</v>
      </c>
      <c r="Z22" s="15">
        <v>26994</v>
      </c>
      <c r="AA22" s="15">
        <v>27232</v>
      </c>
      <c r="AB22" s="15">
        <v>30483</v>
      </c>
      <c r="AC22" s="15">
        <v>32544</v>
      </c>
      <c r="AD22" s="15">
        <v>37033</v>
      </c>
      <c r="AE22" s="15">
        <v>40062</v>
      </c>
      <c r="AF22" s="15">
        <v>42604</v>
      </c>
      <c r="AG22" s="15">
        <v>43318</v>
      </c>
      <c r="AH22" s="15">
        <v>44547</v>
      </c>
      <c r="AI22" s="15">
        <v>49379</v>
      </c>
      <c r="AJ22" s="15">
        <v>50985</v>
      </c>
      <c r="AK22" s="15">
        <v>54654</v>
      </c>
      <c r="AL22" s="15">
        <v>56623</v>
      </c>
    </row>
    <row r="23" spans="1:38" s="1" customFormat="1" ht="25.25" customHeight="1">
      <c r="A23" s="16">
        <v>15</v>
      </c>
      <c r="B23" s="17" t="s">
        <v>11</v>
      </c>
      <c r="C23" s="17" t="s">
        <v>196</v>
      </c>
      <c r="D23" s="15">
        <v>43511</v>
      </c>
      <c r="E23" s="15">
        <v>47950</v>
      </c>
      <c r="F23" s="15">
        <v>52619</v>
      </c>
      <c r="G23" s="15">
        <v>55154</v>
      </c>
      <c r="H23" s="15">
        <v>57155</v>
      </c>
      <c r="I23" s="15">
        <v>59771</v>
      </c>
      <c r="J23" s="15">
        <v>60457</v>
      </c>
      <c r="K23" s="15">
        <v>62576</v>
      </c>
      <c r="L23" s="15">
        <v>61962</v>
      </c>
      <c r="M23" s="15">
        <v>63597</v>
      </c>
      <c r="N23" s="15">
        <v>64708</v>
      </c>
      <c r="O23" s="15">
        <v>65079</v>
      </c>
      <c r="P23" s="15">
        <v>65329</v>
      </c>
      <c r="Q23" s="15">
        <v>65671</v>
      </c>
      <c r="R23" s="15">
        <v>64655</v>
      </c>
      <c r="S23" s="15">
        <v>64698</v>
      </c>
      <c r="T23" s="15">
        <v>64966</v>
      </c>
      <c r="U23" s="15">
        <v>65739</v>
      </c>
      <c r="V23" s="15">
        <v>66910</v>
      </c>
      <c r="W23" s="15">
        <v>67157</v>
      </c>
      <c r="X23" s="15">
        <v>67596</v>
      </c>
      <c r="Y23" s="15">
        <v>69305</v>
      </c>
      <c r="Z23" s="15">
        <v>68575</v>
      </c>
      <c r="AA23" s="15">
        <v>69167</v>
      </c>
      <c r="AB23" s="15">
        <v>69236</v>
      </c>
      <c r="AC23" s="15">
        <v>67641</v>
      </c>
      <c r="AD23" s="15">
        <v>67556</v>
      </c>
      <c r="AE23" s="15">
        <v>67791</v>
      </c>
      <c r="AF23" s="15">
        <v>67965</v>
      </c>
      <c r="AG23" s="15">
        <v>67485</v>
      </c>
      <c r="AH23" s="15">
        <v>67683</v>
      </c>
      <c r="AI23" s="15">
        <v>67060</v>
      </c>
      <c r="AJ23" s="15">
        <v>65970</v>
      </c>
      <c r="AK23" s="15">
        <v>66491</v>
      </c>
      <c r="AL23" s="15">
        <v>66213</v>
      </c>
    </row>
    <row r="24" spans="1:38" s="1" customFormat="1" ht="25.25" customHeight="1">
      <c r="A24" s="16" t="s">
        <v>39</v>
      </c>
      <c r="B24" s="17" t="s">
        <v>12</v>
      </c>
      <c r="C24" s="17" t="s">
        <v>196</v>
      </c>
      <c r="D24" s="15">
        <v>35751</v>
      </c>
      <c r="E24" s="15">
        <v>45273</v>
      </c>
      <c r="F24" s="15">
        <v>53743</v>
      </c>
      <c r="G24" s="15">
        <v>59882</v>
      </c>
      <c r="H24" s="15">
        <v>74828</v>
      </c>
      <c r="I24" s="15">
        <v>104633</v>
      </c>
      <c r="J24" s="15">
        <v>126526</v>
      </c>
      <c r="K24" s="15">
        <v>142734</v>
      </c>
      <c r="L24" s="15">
        <v>152931</v>
      </c>
      <c r="M24" s="15">
        <v>167387</v>
      </c>
      <c r="N24" s="15">
        <v>182066</v>
      </c>
      <c r="O24" s="15">
        <v>189660</v>
      </c>
      <c r="P24" s="15">
        <v>201810</v>
      </c>
      <c r="Q24" s="15">
        <v>212690</v>
      </c>
      <c r="R24" s="15">
        <v>223731</v>
      </c>
      <c r="S24" s="15">
        <v>230597</v>
      </c>
      <c r="T24" s="15">
        <v>257025</v>
      </c>
      <c r="U24" s="15">
        <v>285417</v>
      </c>
      <c r="V24" s="15">
        <v>321278</v>
      </c>
      <c r="W24" s="15">
        <v>351926</v>
      </c>
      <c r="X24" s="15">
        <v>381745</v>
      </c>
      <c r="Y24" s="15">
        <v>423979</v>
      </c>
      <c r="Z24" s="15">
        <v>466022</v>
      </c>
      <c r="AA24" s="15">
        <v>505478</v>
      </c>
      <c r="AB24" s="15">
        <v>553175</v>
      </c>
      <c r="AC24" s="15">
        <v>588521</v>
      </c>
      <c r="AD24" s="15">
        <v>626857</v>
      </c>
      <c r="AE24" s="15">
        <v>668936</v>
      </c>
      <c r="AF24" s="15">
        <v>687622</v>
      </c>
      <c r="AG24" s="15">
        <v>719538</v>
      </c>
      <c r="AH24" s="15">
        <v>786914</v>
      </c>
      <c r="AI24" s="15">
        <v>815595</v>
      </c>
      <c r="AJ24" s="15">
        <v>838406</v>
      </c>
      <c r="AK24" s="15">
        <v>875084</v>
      </c>
      <c r="AL24" s="15">
        <v>929647</v>
      </c>
    </row>
    <row r="25" spans="1:38" s="1" customFormat="1" ht="13.5" customHeight="1">
      <c r="A25" s="16" t="s">
        <v>40</v>
      </c>
      <c r="B25" s="17" t="s">
        <v>115</v>
      </c>
      <c r="C25" s="17" t="s">
        <v>196</v>
      </c>
      <c r="D25" s="15">
        <v>0</v>
      </c>
      <c r="E25" s="15">
        <v>0</v>
      </c>
      <c r="F25" s="15">
        <v>0</v>
      </c>
      <c r="G25" s="15">
        <v>0</v>
      </c>
      <c r="H25" s="15">
        <v>0</v>
      </c>
      <c r="I25" s="15">
        <v>0</v>
      </c>
      <c r="J25" s="15">
        <v>0</v>
      </c>
      <c r="K25" s="15">
        <v>0</v>
      </c>
      <c r="L25" s="15">
        <v>0</v>
      </c>
      <c r="M25" s="15">
        <v>0</v>
      </c>
      <c r="N25" s="15">
        <v>0</v>
      </c>
      <c r="O25" s="15">
        <v>0</v>
      </c>
      <c r="P25" s="15">
        <v>0</v>
      </c>
      <c r="Q25" s="15">
        <v>0</v>
      </c>
      <c r="R25" s="15">
        <v>986</v>
      </c>
      <c r="S25" s="15">
        <v>986</v>
      </c>
      <c r="T25" s="15">
        <v>5460</v>
      </c>
      <c r="U25" s="15">
        <v>9429</v>
      </c>
      <c r="V25" s="15">
        <v>17181</v>
      </c>
      <c r="W25" s="15">
        <v>18822</v>
      </c>
      <c r="X25" s="15">
        <v>19359</v>
      </c>
      <c r="Y25" s="15">
        <v>27971</v>
      </c>
      <c r="Z25" s="15">
        <v>29098</v>
      </c>
      <c r="AA25" s="15">
        <v>30755</v>
      </c>
      <c r="AB25" s="15">
        <v>36555</v>
      </c>
      <c r="AC25" s="15">
        <v>37649</v>
      </c>
      <c r="AD25" s="15">
        <v>40681</v>
      </c>
      <c r="AE25" s="15">
        <v>41551</v>
      </c>
      <c r="AF25" s="15">
        <v>42529</v>
      </c>
      <c r="AG25" s="15">
        <v>44642</v>
      </c>
      <c r="AH25" s="15">
        <v>47974</v>
      </c>
      <c r="AI25" s="15">
        <v>50087</v>
      </c>
      <c r="AJ25" s="15">
        <v>53012</v>
      </c>
      <c r="AK25" s="15">
        <v>54480</v>
      </c>
      <c r="AL25" s="15">
        <v>55308</v>
      </c>
    </row>
    <row r="26" spans="1:38" s="1" customFormat="1" ht="25.25" customHeight="1">
      <c r="A26" s="16">
        <v>17</v>
      </c>
      <c r="B26" s="17" t="s">
        <v>13</v>
      </c>
      <c r="C26" s="17" t="s">
        <v>196</v>
      </c>
      <c r="D26" s="15">
        <v>147817</v>
      </c>
      <c r="E26" s="15">
        <v>162876</v>
      </c>
      <c r="F26" s="15">
        <v>175107</v>
      </c>
      <c r="G26" s="15">
        <v>185958</v>
      </c>
      <c r="H26" s="15">
        <v>203685</v>
      </c>
      <c r="I26" s="15">
        <v>214027</v>
      </c>
      <c r="J26" s="15">
        <v>220273</v>
      </c>
      <c r="K26" s="15">
        <v>228759</v>
      </c>
      <c r="L26" s="15">
        <v>228998</v>
      </c>
      <c r="M26" s="15">
        <v>236719</v>
      </c>
      <c r="N26" s="15">
        <v>243556</v>
      </c>
      <c r="O26" s="15">
        <v>252942</v>
      </c>
      <c r="P26" s="15">
        <v>256912</v>
      </c>
      <c r="Q26" s="15">
        <v>252273</v>
      </c>
      <c r="R26" s="15">
        <v>252494</v>
      </c>
      <c r="S26" s="15">
        <v>253339</v>
      </c>
      <c r="T26" s="15">
        <v>255761</v>
      </c>
      <c r="U26" s="15">
        <v>262005</v>
      </c>
      <c r="V26" s="15">
        <v>256259</v>
      </c>
      <c r="W26" s="15">
        <v>256838</v>
      </c>
      <c r="X26" s="15">
        <v>265581</v>
      </c>
      <c r="Y26" s="15">
        <v>265379</v>
      </c>
      <c r="Z26" s="15">
        <v>261871</v>
      </c>
      <c r="AA26" s="15">
        <v>261662</v>
      </c>
      <c r="AB26" s="15">
        <v>262956</v>
      </c>
      <c r="AC26" s="15">
        <v>257944</v>
      </c>
      <c r="AD26" s="15">
        <v>253436</v>
      </c>
      <c r="AE26" s="15">
        <v>250674</v>
      </c>
      <c r="AF26" s="15">
        <v>246266</v>
      </c>
      <c r="AG26" s="15">
        <v>252108</v>
      </c>
      <c r="AH26" s="15">
        <v>249791</v>
      </c>
      <c r="AI26" s="15">
        <v>246989</v>
      </c>
      <c r="AJ26" s="15">
        <v>246239</v>
      </c>
      <c r="AK26" s="15">
        <v>258196</v>
      </c>
      <c r="AL26" s="15">
        <v>259281</v>
      </c>
    </row>
    <row r="27" spans="1:38" s="1" customFormat="1" ht="14.15" customHeight="1">
      <c r="A27" s="16">
        <v>18</v>
      </c>
      <c r="B27" s="17" t="s">
        <v>14</v>
      </c>
      <c r="C27" s="17" t="s">
        <v>196</v>
      </c>
      <c r="D27" s="15">
        <v>0</v>
      </c>
      <c r="E27" s="15">
        <v>0</v>
      </c>
      <c r="F27" s="15">
        <v>0</v>
      </c>
      <c r="G27" s="15">
        <v>0</v>
      </c>
      <c r="H27" s="15">
        <v>0</v>
      </c>
      <c r="I27" s="15">
        <v>350</v>
      </c>
      <c r="J27" s="15">
        <v>2190</v>
      </c>
      <c r="K27" s="15">
        <v>9230</v>
      </c>
      <c r="L27" s="15">
        <v>18600</v>
      </c>
      <c r="M27" s="15">
        <v>18368</v>
      </c>
      <c r="N27" s="15">
        <v>18892</v>
      </c>
      <c r="O27" s="15">
        <v>17331</v>
      </c>
      <c r="P27" s="15">
        <v>14188</v>
      </c>
      <c r="Q27" s="15">
        <v>12030</v>
      </c>
      <c r="R27" s="15">
        <v>12588</v>
      </c>
      <c r="S27" s="15">
        <v>12886</v>
      </c>
      <c r="T27" s="15">
        <v>25871</v>
      </c>
      <c r="U27" s="15">
        <v>119608</v>
      </c>
      <c r="V27" s="15">
        <v>278084</v>
      </c>
      <c r="W27" s="15">
        <v>383989</v>
      </c>
      <c r="X27" s="15">
        <v>309923</v>
      </c>
      <c r="Y27" s="15">
        <v>449416</v>
      </c>
      <c r="Z27" s="15">
        <v>570576</v>
      </c>
      <c r="AA27" s="15">
        <v>614562</v>
      </c>
      <c r="AB27" s="15">
        <v>607105</v>
      </c>
      <c r="AC27" s="15">
        <v>437063</v>
      </c>
      <c r="AD27" s="15">
        <v>460572</v>
      </c>
      <c r="AE27" s="15">
        <v>563436</v>
      </c>
      <c r="AF27" s="15">
        <v>541438</v>
      </c>
      <c r="AG27" s="15">
        <v>680425</v>
      </c>
      <c r="AH27" s="15">
        <v>728567</v>
      </c>
      <c r="AI27" s="15">
        <v>779716</v>
      </c>
      <c r="AJ27" s="15">
        <v>852455</v>
      </c>
      <c r="AK27" s="15">
        <v>907068</v>
      </c>
      <c r="AL27" s="15">
        <v>968154</v>
      </c>
    </row>
    <row r="28" spans="1:38" s="6" customFormat="1" ht="14.15" customHeight="1">
      <c r="A28" s="31">
        <v>19</v>
      </c>
      <c r="B28" s="33" t="s">
        <v>15</v>
      </c>
      <c r="C28" s="33" t="s">
        <v>196</v>
      </c>
      <c r="D28" s="32">
        <v>175006</v>
      </c>
      <c r="E28" s="32">
        <v>173280</v>
      </c>
      <c r="F28" s="32">
        <v>186009</v>
      </c>
      <c r="G28" s="32">
        <v>213937</v>
      </c>
      <c r="H28" s="32">
        <v>206871</v>
      </c>
      <c r="I28" s="32">
        <v>204567</v>
      </c>
      <c r="J28" s="32">
        <v>277669</v>
      </c>
      <c r="K28" s="32">
        <v>186040</v>
      </c>
      <c r="L28" s="32">
        <v>174633</v>
      </c>
      <c r="M28" s="32">
        <v>164264</v>
      </c>
      <c r="N28" s="32">
        <v>205390</v>
      </c>
      <c r="O28" s="32">
        <v>216360</v>
      </c>
      <c r="P28" s="32">
        <v>258136</v>
      </c>
      <c r="Q28" s="32">
        <v>289864</v>
      </c>
      <c r="R28" s="32">
        <v>315302</v>
      </c>
      <c r="S28" s="32">
        <v>324754</v>
      </c>
      <c r="T28" s="32">
        <v>342259</v>
      </c>
      <c r="U28" s="32">
        <v>402379</v>
      </c>
      <c r="V28" s="32">
        <v>419744</v>
      </c>
      <c r="W28" s="32">
        <v>472579</v>
      </c>
      <c r="X28" s="32">
        <v>553599</v>
      </c>
      <c r="Y28" s="32">
        <v>543805</v>
      </c>
      <c r="Z28" s="32">
        <v>574386</v>
      </c>
      <c r="AA28" s="32">
        <v>640963</v>
      </c>
      <c r="AB28" s="32">
        <v>652111</v>
      </c>
      <c r="AC28" s="32">
        <v>655695</v>
      </c>
      <c r="AD28" s="32">
        <v>770932</v>
      </c>
      <c r="AE28" s="32">
        <v>799964</v>
      </c>
      <c r="AF28" s="32">
        <v>746150</v>
      </c>
      <c r="AG28" s="32">
        <v>733023</v>
      </c>
      <c r="AH28" s="32">
        <v>764631</v>
      </c>
      <c r="AI28" s="32">
        <v>1020851</v>
      </c>
      <c r="AJ28" s="32">
        <v>944076</v>
      </c>
      <c r="AK28" s="32">
        <v>965464</v>
      </c>
      <c r="AL28" s="32">
        <v>1018333</v>
      </c>
    </row>
    <row r="29" spans="1:38" ht="14.15" customHeight="1" thickBot="1">
      <c r="A29" s="82">
        <v>20</v>
      </c>
      <c r="B29" s="80" t="s">
        <v>116</v>
      </c>
      <c r="C29" s="80" t="s">
        <v>196</v>
      </c>
      <c r="D29" s="83">
        <v>235505</v>
      </c>
      <c r="E29" s="83">
        <v>237571</v>
      </c>
      <c r="F29" s="83">
        <v>238603</v>
      </c>
      <c r="G29" s="83">
        <v>238603</v>
      </c>
      <c r="H29" s="83">
        <v>232406</v>
      </c>
      <c r="I29" s="83">
        <v>235539</v>
      </c>
      <c r="J29" s="83">
        <v>238332</v>
      </c>
      <c r="K29" s="83">
        <v>244636</v>
      </c>
      <c r="L29" s="83">
        <v>254138</v>
      </c>
      <c r="M29" s="83">
        <v>272803</v>
      </c>
      <c r="N29" s="83">
        <v>296238</v>
      </c>
      <c r="O29" s="83">
        <v>309850</v>
      </c>
      <c r="P29" s="83">
        <v>320815</v>
      </c>
      <c r="Q29" s="83">
        <v>319621</v>
      </c>
      <c r="R29" s="83">
        <v>337132</v>
      </c>
      <c r="S29" s="83">
        <v>349253</v>
      </c>
      <c r="T29" s="83">
        <v>386112</v>
      </c>
      <c r="U29" s="83">
        <v>376347</v>
      </c>
      <c r="V29" s="83">
        <v>379259</v>
      </c>
      <c r="W29" s="83">
        <v>376707</v>
      </c>
      <c r="X29" s="83">
        <v>386765</v>
      </c>
      <c r="Y29" s="83">
        <v>383338</v>
      </c>
      <c r="Z29" s="83">
        <v>394610</v>
      </c>
      <c r="AA29" s="83">
        <v>410360</v>
      </c>
      <c r="AB29" s="83">
        <v>412784</v>
      </c>
      <c r="AC29" s="83">
        <v>420615</v>
      </c>
      <c r="AD29" s="83">
        <v>433684</v>
      </c>
      <c r="AE29" s="83">
        <v>433794</v>
      </c>
      <c r="AF29" s="83">
        <v>437110</v>
      </c>
      <c r="AG29" s="83">
        <v>439023</v>
      </c>
      <c r="AH29" s="83">
        <v>440350</v>
      </c>
      <c r="AI29" s="83">
        <v>435486</v>
      </c>
      <c r="AJ29" s="83">
        <v>416746</v>
      </c>
      <c r="AK29" s="83">
        <v>424037</v>
      </c>
      <c r="AL29" s="83">
        <v>440191</v>
      </c>
    </row>
    <row r="30" spans="1:38" ht="16" customHeight="1">
      <c r="A30" s="96" t="s">
        <v>16</v>
      </c>
      <c r="B30" s="3" t="s">
        <v>224</v>
      </c>
      <c r="C30" s="3" t="s">
        <v>196</v>
      </c>
      <c r="D30" s="15">
        <f t="shared" ref="D30:AH30" si="0">SUM(D5:D11)</f>
        <v>1178027</v>
      </c>
      <c r="E30" s="15">
        <f t="shared" si="0"/>
        <v>1155260</v>
      </c>
      <c r="F30" s="15">
        <f t="shared" si="0"/>
        <v>1126292</v>
      </c>
      <c r="G30" s="15">
        <f t="shared" si="0"/>
        <v>1091632</v>
      </c>
      <c r="H30" s="15">
        <f t="shared" si="0"/>
        <v>1060821</v>
      </c>
      <c r="I30" s="15">
        <f t="shared" si="0"/>
        <v>1017999</v>
      </c>
      <c r="J30" s="15">
        <f t="shared" si="0"/>
        <v>1000009</v>
      </c>
      <c r="K30" s="15">
        <f t="shared" si="0"/>
        <v>975818</v>
      </c>
      <c r="L30" s="15">
        <f t="shared" si="0"/>
        <v>946460</v>
      </c>
      <c r="M30" s="15">
        <f t="shared" si="0"/>
        <v>918872</v>
      </c>
      <c r="N30" s="15">
        <f t="shared" si="0"/>
        <v>887905</v>
      </c>
      <c r="O30" s="15">
        <f t="shared" si="0"/>
        <v>860550</v>
      </c>
      <c r="P30" s="15">
        <f t="shared" si="0"/>
        <v>855395</v>
      </c>
      <c r="Q30" s="15">
        <f t="shared" si="0"/>
        <v>854123</v>
      </c>
      <c r="R30" s="15">
        <f t="shared" si="0"/>
        <v>849081</v>
      </c>
      <c r="S30" s="15">
        <f t="shared" si="0"/>
        <v>848360</v>
      </c>
      <c r="T30" s="15">
        <f t="shared" si="0"/>
        <v>860855</v>
      </c>
      <c r="U30" s="15">
        <f t="shared" si="0"/>
        <v>869708</v>
      </c>
      <c r="V30" s="15">
        <f t="shared" si="0"/>
        <v>882128</v>
      </c>
      <c r="W30" s="15">
        <f t="shared" si="0"/>
        <v>899316</v>
      </c>
      <c r="X30" s="15">
        <f t="shared" si="0"/>
        <v>901693</v>
      </c>
      <c r="Y30" s="15">
        <f t="shared" si="0"/>
        <v>894499</v>
      </c>
      <c r="Z30" s="15">
        <f t="shared" si="0"/>
        <v>898010</v>
      </c>
      <c r="AA30" s="15">
        <f t="shared" si="0"/>
        <v>904471</v>
      </c>
      <c r="AB30" s="15">
        <f t="shared" si="0"/>
        <v>903769</v>
      </c>
      <c r="AC30" s="15">
        <f t="shared" si="0"/>
        <v>900737</v>
      </c>
      <c r="AD30" s="15">
        <f t="shared" si="0"/>
        <v>890790</v>
      </c>
      <c r="AE30" s="15">
        <f t="shared" si="0"/>
        <v>876876</v>
      </c>
      <c r="AF30" s="15">
        <f t="shared" si="0"/>
        <v>863126</v>
      </c>
      <c r="AG30" s="15">
        <f t="shared" si="0"/>
        <v>846703</v>
      </c>
      <c r="AH30" s="15">
        <f t="shared" si="0"/>
        <v>834248</v>
      </c>
      <c r="AI30" s="15">
        <f>SUM(AI5:AI11)</f>
        <v>817966</v>
      </c>
      <c r="AJ30" s="15">
        <f>SUM(AJ5:AJ11)</f>
        <v>805867</v>
      </c>
      <c r="AK30" s="15">
        <f>SUM(AK5:AK11)</f>
        <v>793056</v>
      </c>
      <c r="AL30" s="15">
        <f>SUM(AL5:AL11)</f>
        <v>782576</v>
      </c>
    </row>
    <row r="31" spans="1:38" ht="16" customHeight="1">
      <c r="A31" s="96" t="s">
        <v>17</v>
      </c>
      <c r="B31" s="3" t="s">
        <v>225</v>
      </c>
      <c r="C31" s="3" t="s">
        <v>196</v>
      </c>
      <c r="D31" s="15">
        <f>SUM(D12:D17)</f>
        <v>1263214</v>
      </c>
      <c r="E31" s="15">
        <f>SUM(E12:E17)</f>
        <v>1269687</v>
      </c>
      <c r="F31" s="15">
        <f t="shared" ref="F31:AH31" si="1">SUM(F12:F17)</f>
        <v>1261244</v>
      </c>
      <c r="G31" s="15">
        <f t="shared" si="1"/>
        <v>1246992</v>
      </c>
      <c r="H31" s="15">
        <f t="shared" si="1"/>
        <v>1229553</v>
      </c>
      <c r="I31" s="15">
        <f t="shared" si="1"/>
        <v>1197576</v>
      </c>
      <c r="J31" s="15">
        <f t="shared" si="1"/>
        <v>1178024</v>
      </c>
      <c r="K31" s="15">
        <f t="shared" si="1"/>
        <v>1155427</v>
      </c>
      <c r="L31" s="15">
        <f t="shared" si="1"/>
        <v>1125766</v>
      </c>
      <c r="M31" s="15">
        <f t="shared" si="1"/>
        <v>1093008</v>
      </c>
      <c r="N31" s="15">
        <f t="shared" si="1"/>
        <v>1063910</v>
      </c>
      <c r="O31" s="15">
        <f t="shared" si="1"/>
        <v>1045634</v>
      </c>
      <c r="P31" s="15">
        <f t="shared" si="1"/>
        <v>1029443</v>
      </c>
      <c r="Q31" s="15">
        <f t="shared" si="1"/>
        <v>1010886</v>
      </c>
      <c r="R31" s="15">
        <f t="shared" si="1"/>
        <v>995248</v>
      </c>
      <c r="S31" s="15">
        <f t="shared" si="1"/>
        <v>997540</v>
      </c>
      <c r="T31" s="15">
        <f t="shared" si="1"/>
        <v>1012402</v>
      </c>
      <c r="U31" s="15">
        <f t="shared" si="1"/>
        <v>995767</v>
      </c>
      <c r="V31" s="15">
        <f t="shared" si="1"/>
        <v>995403</v>
      </c>
      <c r="W31" s="15">
        <f t="shared" si="1"/>
        <v>987753</v>
      </c>
      <c r="X31" s="15">
        <f t="shared" si="1"/>
        <v>948449</v>
      </c>
      <c r="Y31" s="15">
        <f t="shared" si="1"/>
        <v>886217</v>
      </c>
      <c r="Z31" s="15">
        <f t="shared" si="1"/>
        <v>848629</v>
      </c>
      <c r="AA31" s="15">
        <f t="shared" si="1"/>
        <v>816711</v>
      </c>
      <c r="AB31" s="15">
        <f t="shared" si="1"/>
        <v>777106</v>
      </c>
      <c r="AC31" s="15">
        <f t="shared" si="1"/>
        <v>768857</v>
      </c>
      <c r="AD31" s="15">
        <f t="shared" si="1"/>
        <v>756416</v>
      </c>
      <c r="AE31" s="15">
        <f t="shared" si="1"/>
        <v>747068</v>
      </c>
      <c r="AF31" s="15">
        <f t="shared" si="1"/>
        <v>744196</v>
      </c>
      <c r="AG31" s="15">
        <f t="shared" si="1"/>
        <v>742146</v>
      </c>
      <c r="AH31" s="15">
        <f t="shared" si="1"/>
        <v>721808</v>
      </c>
      <c r="AI31" s="15">
        <f>SUM(AI12:AI17)</f>
        <v>695614</v>
      </c>
      <c r="AJ31" s="15">
        <f>SUM(AJ12:AJ17)</f>
        <v>712020</v>
      </c>
      <c r="AK31" s="15">
        <f>SUM(AK12:AK17)</f>
        <v>709656</v>
      </c>
      <c r="AL31" s="15">
        <f>SUM(AL12:AL17)</f>
        <v>699192</v>
      </c>
    </row>
    <row r="32" spans="1:38" ht="16" customHeight="1">
      <c r="A32" s="96" t="s">
        <v>18</v>
      </c>
      <c r="B32" s="3" t="s">
        <v>226</v>
      </c>
      <c r="C32" s="3" t="s">
        <v>196</v>
      </c>
      <c r="D32" s="15">
        <f>SUM(D18:D27)</f>
        <v>399405</v>
      </c>
      <c r="E32" s="15">
        <f t="shared" ref="E32:AH32" si="2">SUM(E18:E27)</f>
        <v>448417</v>
      </c>
      <c r="F32" s="15">
        <f t="shared" si="2"/>
        <v>491878</v>
      </c>
      <c r="G32" s="15">
        <f t="shared" si="2"/>
        <v>527666</v>
      </c>
      <c r="H32" s="15">
        <f t="shared" si="2"/>
        <v>581371</v>
      </c>
      <c r="I32" s="15">
        <f t="shared" si="2"/>
        <v>645980</v>
      </c>
      <c r="J32" s="15">
        <f t="shared" si="2"/>
        <v>696511</v>
      </c>
      <c r="K32" s="15">
        <f t="shared" si="2"/>
        <v>746331</v>
      </c>
      <c r="L32" s="15">
        <f t="shared" si="2"/>
        <v>779398</v>
      </c>
      <c r="M32" s="15">
        <f t="shared" si="2"/>
        <v>817832</v>
      </c>
      <c r="N32" s="15">
        <f t="shared" si="2"/>
        <v>853146</v>
      </c>
      <c r="O32" s="15">
        <f t="shared" si="2"/>
        <v>889594</v>
      </c>
      <c r="P32" s="15">
        <f t="shared" si="2"/>
        <v>921393</v>
      </c>
      <c r="Q32" s="15">
        <f t="shared" si="2"/>
        <v>941089</v>
      </c>
      <c r="R32" s="15">
        <f t="shared" si="2"/>
        <v>970744</v>
      </c>
      <c r="S32" s="15">
        <f t="shared" si="2"/>
        <v>1007233</v>
      </c>
      <c r="T32" s="15">
        <f t="shared" si="2"/>
        <v>1098996</v>
      </c>
      <c r="U32" s="15">
        <f t="shared" si="2"/>
        <v>1273089</v>
      </c>
      <c r="V32" s="15">
        <f t="shared" si="2"/>
        <v>1508430</v>
      </c>
      <c r="W32" s="15">
        <f t="shared" si="2"/>
        <v>1682761</v>
      </c>
      <c r="X32" s="15">
        <f t="shared" si="2"/>
        <v>1681451</v>
      </c>
      <c r="Y32" s="15">
        <f t="shared" si="2"/>
        <v>1912279</v>
      </c>
      <c r="Z32" s="15">
        <f t="shared" si="2"/>
        <v>2112338</v>
      </c>
      <c r="AA32" s="15">
        <f t="shared" si="2"/>
        <v>2232032</v>
      </c>
      <c r="AB32" s="15">
        <f t="shared" si="2"/>
        <v>2322649</v>
      </c>
      <c r="AC32" s="15">
        <f t="shared" si="2"/>
        <v>2227970</v>
      </c>
      <c r="AD32" s="15">
        <f t="shared" si="2"/>
        <v>2330635</v>
      </c>
      <c r="AE32" s="15">
        <f t="shared" si="2"/>
        <v>2519484</v>
      </c>
      <c r="AF32" s="15">
        <f t="shared" si="2"/>
        <v>2549868</v>
      </c>
      <c r="AG32" s="15">
        <f t="shared" si="2"/>
        <v>2756071</v>
      </c>
      <c r="AH32" s="15">
        <f t="shared" si="2"/>
        <v>2906731</v>
      </c>
      <c r="AI32" s="15">
        <f>SUM(AI18:AI27)</f>
        <v>3032720</v>
      </c>
      <c r="AJ32" s="15">
        <f>SUM(AJ18:AJ27)</f>
        <v>3174306</v>
      </c>
      <c r="AK32" s="15">
        <f>SUM(AK18:AK27)</f>
        <v>3322045</v>
      </c>
      <c r="AL32" s="15">
        <f>SUM(AL18:AL27)</f>
        <v>3465372</v>
      </c>
    </row>
    <row r="33" spans="1:38" ht="16" customHeight="1" thickBot="1">
      <c r="A33" s="97" t="s">
        <v>19</v>
      </c>
      <c r="B33" s="84" t="s">
        <v>227</v>
      </c>
      <c r="C33" s="84" t="s">
        <v>196</v>
      </c>
      <c r="D33" s="83">
        <f t="shared" ref="D33:AH33" si="3">D28+D29</f>
        <v>410511</v>
      </c>
      <c r="E33" s="83">
        <f t="shared" si="3"/>
        <v>410851</v>
      </c>
      <c r="F33" s="83">
        <f t="shared" si="3"/>
        <v>424612</v>
      </c>
      <c r="G33" s="83">
        <f t="shared" si="3"/>
        <v>452540</v>
      </c>
      <c r="H33" s="83">
        <f t="shared" si="3"/>
        <v>439277</v>
      </c>
      <c r="I33" s="83">
        <f t="shared" si="3"/>
        <v>440106</v>
      </c>
      <c r="J33" s="83">
        <f t="shared" si="3"/>
        <v>516001</v>
      </c>
      <c r="K33" s="83">
        <f t="shared" si="3"/>
        <v>430676</v>
      </c>
      <c r="L33" s="83">
        <f t="shared" si="3"/>
        <v>428771</v>
      </c>
      <c r="M33" s="83">
        <f t="shared" si="3"/>
        <v>437067</v>
      </c>
      <c r="N33" s="83">
        <f t="shared" si="3"/>
        <v>501628</v>
      </c>
      <c r="O33" s="83">
        <f t="shared" si="3"/>
        <v>526210</v>
      </c>
      <c r="P33" s="83">
        <f t="shared" si="3"/>
        <v>578951</v>
      </c>
      <c r="Q33" s="83">
        <f t="shared" si="3"/>
        <v>609485</v>
      </c>
      <c r="R33" s="83">
        <f t="shared" si="3"/>
        <v>652434</v>
      </c>
      <c r="S33" s="83">
        <f t="shared" si="3"/>
        <v>674007</v>
      </c>
      <c r="T33" s="83">
        <f t="shared" si="3"/>
        <v>728371</v>
      </c>
      <c r="U33" s="83">
        <f t="shared" si="3"/>
        <v>778726</v>
      </c>
      <c r="V33" s="83">
        <f t="shared" si="3"/>
        <v>799003</v>
      </c>
      <c r="W33" s="83">
        <f t="shared" si="3"/>
        <v>849286</v>
      </c>
      <c r="X33" s="83">
        <f t="shared" si="3"/>
        <v>940364</v>
      </c>
      <c r="Y33" s="83">
        <f t="shared" si="3"/>
        <v>927143</v>
      </c>
      <c r="Z33" s="83">
        <f t="shared" si="3"/>
        <v>968996</v>
      </c>
      <c r="AA33" s="83">
        <f t="shared" si="3"/>
        <v>1051323</v>
      </c>
      <c r="AB33" s="83">
        <f t="shared" si="3"/>
        <v>1064895</v>
      </c>
      <c r="AC33" s="83">
        <f t="shared" si="3"/>
        <v>1076310</v>
      </c>
      <c r="AD33" s="83">
        <f t="shared" si="3"/>
        <v>1204616</v>
      </c>
      <c r="AE33" s="83">
        <f t="shared" si="3"/>
        <v>1233758</v>
      </c>
      <c r="AF33" s="83">
        <f t="shared" si="3"/>
        <v>1183260</v>
      </c>
      <c r="AG33" s="83">
        <f t="shared" si="3"/>
        <v>1172046</v>
      </c>
      <c r="AH33" s="83">
        <f t="shared" si="3"/>
        <v>1204981</v>
      </c>
      <c r="AI33" s="83">
        <f>AI28+AI29</f>
        <v>1456337</v>
      </c>
      <c r="AJ33" s="83">
        <f>AJ28+AJ29</f>
        <v>1360822</v>
      </c>
      <c r="AK33" s="83">
        <f>AK28+AK29</f>
        <v>1389501</v>
      </c>
      <c r="AL33" s="83">
        <f>AL28+AL29</f>
        <v>1458524</v>
      </c>
    </row>
    <row r="34" spans="1:38" ht="16" customHeight="1">
      <c r="A34" s="96" t="s">
        <v>20</v>
      </c>
      <c r="B34" s="3" t="s">
        <v>229</v>
      </c>
      <c r="C34" s="3" t="s">
        <v>196</v>
      </c>
      <c r="D34" s="15">
        <f t="shared" ref="D34:AK34" si="4">D30+D31+D32+D33</f>
        <v>3251157</v>
      </c>
      <c r="E34" s="15">
        <f t="shared" si="4"/>
        <v>3284215</v>
      </c>
      <c r="F34" s="15">
        <f t="shared" si="4"/>
        <v>3304026</v>
      </c>
      <c r="G34" s="15">
        <f t="shared" si="4"/>
        <v>3318830</v>
      </c>
      <c r="H34" s="15">
        <f t="shared" si="4"/>
        <v>3311022</v>
      </c>
      <c r="I34" s="15">
        <f t="shared" si="4"/>
        <v>3301661</v>
      </c>
      <c r="J34" s="15">
        <f t="shared" si="4"/>
        <v>3390545</v>
      </c>
      <c r="K34" s="15">
        <f t="shared" si="4"/>
        <v>3308252</v>
      </c>
      <c r="L34" s="15">
        <f t="shared" si="4"/>
        <v>3280395</v>
      </c>
      <c r="M34" s="15">
        <f t="shared" si="4"/>
        <v>3266779</v>
      </c>
      <c r="N34" s="15">
        <f t="shared" si="4"/>
        <v>3306589</v>
      </c>
      <c r="O34" s="15">
        <f t="shared" si="4"/>
        <v>3321988</v>
      </c>
      <c r="P34" s="15">
        <f t="shared" si="4"/>
        <v>3385182</v>
      </c>
      <c r="Q34" s="15">
        <f t="shared" si="4"/>
        <v>3415583</v>
      </c>
      <c r="R34" s="15">
        <f t="shared" si="4"/>
        <v>3467507</v>
      </c>
      <c r="S34" s="15">
        <f t="shared" si="4"/>
        <v>3527140</v>
      </c>
      <c r="T34" s="15">
        <f t="shared" si="4"/>
        <v>3700624</v>
      </c>
      <c r="U34" s="15">
        <f t="shared" si="4"/>
        <v>3917290</v>
      </c>
      <c r="V34" s="15">
        <f t="shared" si="4"/>
        <v>4184964</v>
      </c>
      <c r="W34" s="15">
        <f t="shared" si="4"/>
        <v>4419116</v>
      </c>
      <c r="X34" s="15">
        <f t="shared" si="4"/>
        <v>4471957</v>
      </c>
      <c r="Y34" s="15">
        <f t="shared" si="4"/>
        <v>4620138</v>
      </c>
      <c r="Z34" s="15">
        <f t="shared" si="4"/>
        <v>4827973</v>
      </c>
      <c r="AA34" s="15">
        <f t="shared" si="4"/>
        <v>5004537</v>
      </c>
      <c r="AB34" s="15">
        <f t="shared" si="4"/>
        <v>5068419</v>
      </c>
      <c r="AC34" s="15">
        <f t="shared" si="4"/>
        <v>4973874</v>
      </c>
      <c r="AD34" s="15">
        <f t="shared" si="4"/>
        <v>5182457</v>
      </c>
      <c r="AE34" s="15">
        <f t="shared" si="4"/>
        <v>5377186</v>
      </c>
      <c r="AF34" s="15">
        <f t="shared" si="4"/>
        <v>5340450</v>
      </c>
      <c r="AG34" s="15">
        <f t="shared" si="4"/>
        <v>5516966</v>
      </c>
      <c r="AH34" s="15">
        <f t="shared" si="4"/>
        <v>5667768</v>
      </c>
      <c r="AI34" s="15">
        <f t="shared" si="4"/>
        <v>6002637</v>
      </c>
      <c r="AJ34" s="15">
        <f t="shared" si="4"/>
        <v>6053015</v>
      </c>
      <c r="AK34" s="15">
        <f t="shared" si="4"/>
        <v>6214258</v>
      </c>
      <c r="AL34" s="15">
        <f t="shared" ref="AL34" si="5">AL30+AL31+AL32+AL33</f>
        <v>6405664</v>
      </c>
    </row>
    <row r="35" spans="1:38" ht="16" customHeight="1" thickBot="1">
      <c r="A35" s="97" t="s">
        <v>215</v>
      </c>
      <c r="B35" s="80" t="s">
        <v>228</v>
      </c>
      <c r="C35" s="80" t="s">
        <v>196</v>
      </c>
      <c r="D35" s="83">
        <f t="shared" ref="D35:AK35" si="6">D34-D29</f>
        <v>3015652</v>
      </c>
      <c r="E35" s="83">
        <f t="shared" si="6"/>
        <v>3046644</v>
      </c>
      <c r="F35" s="83">
        <f t="shared" si="6"/>
        <v>3065423</v>
      </c>
      <c r="G35" s="83">
        <f t="shared" si="6"/>
        <v>3080227</v>
      </c>
      <c r="H35" s="83">
        <f t="shared" si="6"/>
        <v>3078616</v>
      </c>
      <c r="I35" s="83">
        <f t="shared" si="6"/>
        <v>3066122</v>
      </c>
      <c r="J35" s="83">
        <f t="shared" si="6"/>
        <v>3152213</v>
      </c>
      <c r="K35" s="83">
        <f t="shared" si="6"/>
        <v>3063616</v>
      </c>
      <c r="L35" s="83">
        <f t="shared" si="6"/>
        <v>3026257</v>
      </c>
      <c r="M35" s="83">
        <f t="shared" si="6"/>
        <v>2993976</v>
      </c>
      <c r="N35" s="83">
        <f t="shared" si="6"/>
        <v>3010351</v>
      </c>
      <c r="O35" s="83">
        <f t="shared" si="6"/>
        <v>3012138</v>
      </c>
      <c r="P35" s="83">
        <f t="shared" si="6"/>
        <v>3064367</v>
      </c>
      <c r="Q35" s="83">
        <f t="shared" si="6"/>
        <v>3095962</v>
      </c>
      <c r="R35" s="83">
        <f t="shared" si="6"/>
        <v>3130375</v>
      </c>
      <c r="S35" s="83">
        <f t="shared" si="6"/>
        <v>3177887</v>
      </c>
      <c r="T35" s="83">
        <f t="shared" si="6"/>
        <v>3314512</v>
      </c>
      <c r="U35" s="83">
        <f t="shared" si="6"/>
        <v>3540943</v>
      </c>
      <c r="V35" s="83">
        <f t="shared" si="6"/>
        <v>3805705</v>
      </c>
      <c r="W35" s="83">
        <f t="shared" si="6"/>
        <v>4042409</v>
      </c>
      <c r="X35" s="83">
        <f t="shared" si="6"/>
        <v>4085192</v>
      </c>
      <c r="Y35" s="83">
        <f t="shared" si="6"/>
        <v>4236800</v>
      </c>
      <c r="Z35" s="83">
        <f t="shared" si="6"/>
        <v>4433363</v>
      </c>
      <c r="AA35" s="83">
        <f t="shared" si="6"/>
        <v>4594177</v>
      </c>
      <c r="AB35" s="83">
        <f t="shared" si="6"/>
        <v>4655635</v>
      </c>
      <c r="AC35" s="83">
        <f t="shared" si="6"/>
        <v>4553259</v>
      </c>
      <c r="AD35" s="83">
        <f t="shared" si="6"/>
        <v>4748773</v>
      </c>
      <c r="AE35" s="83">
        <f t="shared" si="6"/>
        <v>4943392</v>
      </c>
      <c r="AF35" s="83">
        <f t="shared" si="6"/>
        <v>4903340</v>
      </c>
      <c r="AG35" s="83">
        <f t="shared" si="6"/>
        <v>5077943</v>
      </c>
      <c r="AH35" s="83">
        <f t="shared" si="6"/>
        <v>5227418</v>
      </c>
      <c r="AI35" s="83">
        <f t="shared" si="6"/>
        <v>5567151</v>
      </c>
      <c r="AJ35" s="83">
        <f t="shared" si="6"/>
        <v>5636269</v>
      </c>
      <c r="AK35" s="83">
        <f t="shared" si="6"/>
        <v>5790221</v>
      </c>
      <c r="AL35" s="83">
        <f t="shared" ref="AL35" si="7">AL34-AL29</f>
        <v>5965473</v>
      </c>
    </row>
    <row r="36" spans="1:38">
      <c r="Q36" s="15"/>
    </row>
    <row r="39" spans="1:38">
      <c r="Z39" s="15"/>
      <c r="AA39" s="15"/>
      <c r="AB39" s="15"/>
    </row>
    <row r="40" spans="1:38">
      <c r="Z40" s="15"/>
      <c r="AA40" s="15"/>
      <c r="AB40" s="15"/>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43" orientation="landscape" r:id="rId1"/>
  <headerFooter alignWithMargins="0"/>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pageSetUpPr fitToPage="1"/>
  </sheetPr>
  <dimension ref="A1:AL40"/>
  <sheetViews>
    <sheetView topLeftCell="C1" zoomScaleNormal="100" workbookViewId="0">
      <selection activeCell="D5" sqref="D5:AL29"/>
    </sheetView>
  </sheetViews>
  <sheetFormatPr baseColWidth="10" defaultColWidth="11.453125" defaultRowHeight="11.5"/>
  <cols>
    <col min="1" max="1" width="5.1796875" style="3" customWidth="1"/>
    <col min="2" max="2" width="35" style="3" customWidth="1"/>
    <col min="3" max="3" width="7.1796875" style="3" bestFit="1" customWidth="1"/>
    <col min="4" max="4" width="8.81640625" style="3" bestFit="1" customWidth="1"/>
    <col min="5" max="5" width="8.453125" style="3" customWidth="1"/>
    <col min="6" max="6" width="8.81640625" style="3" customWidth="1"/>
    <col min="7" max="7" width="8.453125" style="3" customWidth="1"/>
    <col min="8" max="8" width="8.81640625" style="3" customWidth="1"/>
    <col min="9" max="9" width="8.81640625" style="3" bestFit="1" customWidth="1"/>
    <col min="10" max="12" width="8.81640625" style="3" customWidth="1"/>
    <col min="13" max="13" width="8.453125" style="3" customWidth="1"/>
    <col min="14" max="14" width="8.81640625" style="3" bestFit="1" customWidth="1"/>
    <col min="15" max="17" width="8.81640625" style="3" customWidth="1"/>
    <col min="18" max="18" width="8.453125" style="3" customWidth="1"/>
    <col min="19" max="23" width="8.81640625" style="3" bestFit="1" customWidth="1"/>
    <col min="24" max="24" width="8.453125" style="3" bestFit="1" customWidth="1"/>
    <col min="25" max="32" width="8.81640625" style="3" bestFit="1" customWidth="1"/>
    <col min="33" max="33" width="8.453125" style="3" bestFit="1" customWidth="1"/>
    <col min="34" max="38" width="8.81640625" style="3" bestFit="1" customWidth="1"/>
    <col min="39" max="16384" width="11.453125" style="3"/>
  </cols>
  <sheetData>
    <row r="1" spans="1:38" ht="18.75" customHeight="1">
      <c r="A1" s="35" t="str">
        <f>'1'!A1</f>
        <v>Schweizerische Holzenergiestatistik EJ 2024</v>
      </c>
    </row>
    <row r="2" spans="1:38" ht="18.75" customHeight="1">
      <c r="A2" s="34" t="str">
        <f>CONCATENATE(Übersicht!B10,": ",Übersicht!C10)</f>
        <v>Tabelle 3.4: Holzumsatz, Masse, witterungsbereinigt</v>
      </c>
    </row>
    <row r="3" spans="1:38" ht="18.75" customHeight="1">
      <c r="A3" s="38"/>
    </row>
    <row r="4" spans="1:38" ht="18.75" customHeight="1">
      <c r="A4" s="24" t="s">
        <v>0</v>
      </c>
      <c r="B4" s="24" t="s">
        <v>1</v>
      </c>
      <c r="C4" s="24" t="s">
        <v>129</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c r="AL4" s="24">
        <v>2024</v>
      </c>
    </row>
    <row r="5" spans="1:38" ht="14.15" customHeight="1">
      <c r="A5" s="16">
        <v>1</v>
      </c>
      <c r="B5" s="17" t="s">
        <v>2</v>
      </c>
      <c r="C5" s="17" t="s">
        <v>197</v>
      </c>
      <c r="D5" s="15">
        <v>16181</v>
      </c>
      <c r="E5" s="15">
        <v>17272</v>
      </c>
      <c r="F5" s="15">
        <v>18011</v>
      </c>
      <c r="G5" s="15">
        <v>18404</v>
      </c>
      <c r="H5" s="15">
        <v>18572</v>
      </c>
      <c r="I5" s="15">
        <v>18548</v>
      </c>
      <c r="J5" s="15">
        <v>17940</v>
      </c>
      <c r="K5" s="15">
        <v>17191</v>
      </c>
      <c r="L5" s="15">
        <v>16294</v>
      </c>
      <c r="M5" s="15">
        <v>15458</v>
      </c>
      <c r="N5" s="15">
        <v>14549</v>
      </c>
      <c r="O5" s="15">
        <v>14081</v>
      </c>
      <c r="P5" s="15">
        <v>13814</v>
      </c>
      <c r="Q5" s="15">
        <v>13278</v>
      </c>
      <c r="R5" s="15">
        <v>12725</v>
      </c>
      <c r="S5" s="15">
        <v>12295</v>
      </c>
      <c r="T5" s="15">
        <v>12274</v>
      </c>
      <c r="U5" s="15">
        <v>12314</v>
      </c>
      <c r="V5" s="15">
        <v>11765</v>
      </c>
      <c r="W5" s="15">
        <v>10348</v>
      </c>
      <c r="X5" s="15">
        <v>8075</v>
      </c>
      <c r="Y5" s="15">
        <v>6941</v>
      </c>
      <c r="Z5" s="15">
        <v>6082</v>
      </c>
      <c r="AA5" s="15">
        <v>5520</v>
      </c>
      <c r="AB5" s="15">
        <v>5143</v>
      </c>
      <c r="AC5" s="15">
        <v>4917</v>
      </c>
      <c r="AD5" s="15">
        <v>4930</v>
      </c>
      <c r="AE5" s="15">
        <v>4939</v>
      </c>
      <c r="AF5" s="15">
        <v>4947</v>
      </c>
      <c r="AG5" s="15">
        <v>4864</v>
      </c>
      <c r="AH5" s="15">
        <v>4828</v>
      </c>
      <c r="AI5" s="15">
        <v>4224</v>
      </c>
      <c r="AJ5" s="15">
        <v>3551</v>
      </c>
      <c r="AK5" s="15">
        <v>2908</v>
      </c>
      <c r="AL5" s="15">
        <v>2229</v>
      </c>
    </row>
    <row r="6" spans="1:38" ht="14.15" customHeight="1">
      <c r="A6" s="16">
        <v>2</v>
      </c>
      <c r="B6" s="17" t="s">
        <v>3</v>
      </c>
      <c r="C6" s="17" t="s">
        <v>197</v>
      </c>
      <c r="D6" s="15">
        <v>18451</v>
      </c>
      <c r="E6" s="15">
        <v>22896</v>
      </c>
      <c r="F6" s="15">
        <v>27071</v>
      </c>
      <c r="G6" s="15">
        <v>30681</v>
      </c>
      <c r="H6" s="15">
        <v>33977</v>
      </c>
      <c r="I6" s="15">
        <v>37410</v>
      </c>
      <c r="J6" s="15">
        <v>41600</v>
      </c>
      <c r="K6" s="15">
        <v>45831</v>
      </c>
      <c r="L6" s="15">
        <v>50069</v>
      </c>
      <c r="M6" s="15">
        <v>53680</v>
      </c>
      <c r="N6" s="15">
        <v>57023</v>
      </c>
      <c r="O6" s="15">
        <v>59038</v>
      </c>
      <c r="P6" s="15">
        <v>60897</v>
      </c>
      <c r="Q6" s="15">
        <v>62410</v>
      </c>
      <c r="R6" s="15">
        <v>63707</v>
      </c>
      <c r="S6" s="15">
        <v>64897</v>
      </c>
      <c r="T6" s="15">
        <v>68593</v>
      </c>
      <c r="U6" s="15">
        <v>71895</v>
      </c>
      <c r="V6" s="15">
        <v>75521</v>
      </c>
      <c r="W6" s="15">
        <v>79222</v>
      </c>
      <c r="X6" s="15">
        <v>79205</v>
      </c>
      <c r="Y6" s="15">
        <v>77689</v>
      </c>
      <c r="Z6" s="15">
        <v>76428</v>
      </c>
      <c r="AA6" s="15">
        <v>75714</v>
      </c>
      <c r="AB6" s="15">
        <v>74150</v>
      </c>
      <c r="AC6" s="15">
        <v>71441</v>
      </c>
      <c r="AD6" s="15">
        <v>67749</v>
      </c>
      <c r="AE6" s="15">
        <v>64063</v>
      </c>
      <c r="AF6" s="15">
        <v>60356</v>
      </c>
      <c r="AG6" s="15">
        <v>57304</v>
      </c>
      <c r="AH6" s="15">
        <v>54402</v>
      </c>
      <c r="AI6" s="15">
        <v>51993</v>
      </c>
      <c r="AJ6" s="15">
        <v>49757</v>
      </c>
      <c r="AK6" s="15">
        <v>47471</v>
      </c>
      <c r="AL6" s="15">
        <v>44958</v>
      </c>
    </row>
    <row r="7" spans="1:38" ht="14.15" customHeight="1">
      <c r="A7" s="16">
        <v>3</v>
      </c>
      <c r="B7" s="17" t="s">
        <v>4</v>
      </c>
      <c r="C7" s="17" t="s">
        <v>197</v>
      </c>
      <c r="D7" s="15">
        <v>81726</v>
      </c>
      <c r="E7" s="15">
        <v>90670</v>
      </c>
      <c r="F7" s="15">
        <v>98947</v>
      </c>
      <c r="G7" s="15">
        <v>105110</v>
      </c>
      <c r="H7" s="15">
        <v>113417</v>
      </c>
      <c r="I7" s="15">
        <v>121407</v>
      </c>
      <c r="J7" s="15">
        <v>128768</v>
      </c>
      <c r="K7" s="15">
        <v>138205</v>
      </c>
      <c r="L7" s="15">
        <v>148525</v>
      </c>
      <c r="M7" s="15">
        <v>156098</v>
      </c>
      <c r="N7" s="15">
        <v>159977</v>
      </c>
      <c r="O7" s="15">
        <v>156945</v>
      </c>
      <c r="P7" s="15">
        <v>164000</v>
      </c>
      <c r="Q7" s="15">
        <v>172611</v>
      </c>
      <c r="R7" s="15">
        <v>180215</v>
      </c>
      <c r="S7" s="15">
        <v>189974</v>
      </c>
      <c r="T7" s="15">
        <v>204912</v>
      </c>
      <c r="U7" s="15">
        <v>218487</v>
      </c>
      <c r="V7" s="15">
        <v>232265</v>
      </c>
      <c r="W7" s="15">
        <v>245582</v>
      </c>
      <c r="X7" s="15">
        <v>253638</v>
      </c>
      <c r="Y7" s="15">
        <v>254385</v>
      </c>
      <c r="Z7" s="15">
        <v>255740</v>
      </c>
      <c r="AA7" s="15">
        <v>259193</v>
      </c>
      <c r="AB7" s="15">
        <v>258605</v>
      </c>
      <c r="AC7" s="15">
        <v>257992</v>
      </c>
      <c r="AD7" s="15">
        <v>257119</v>
      </c>
      <c r="AE7" s="15">
        <v>254094</v>
      </c>
      <c r="AF7" s="15">
        <v>249033</v>
      </c>
      <c r="AG7" s="15">
        <v>241960</v>
      </c>
      <c r="AH7" s="15">
        <v>237059</v>
      </c>
      <c r="AI7" s="15">
        <v>228559</v>
      </c>
      <c r="AJ7" s="15">
        <v>221642</v>
      </c>
      <c r="AK7" s="15">
        <v>214345</v>
      </c>
      <c r="AL7" s="15">
        <v>207610</v>
      </c>
    </row>
    <row r="8" spans="1:38" ht="14.15" customHeight="1">
      <c r="A8" s="16" t="s">
        <v>27</v>
      </c>
      <c r="B8" s="17" t="s">
        <v>5</v>
      </c>
      <c r="C8" s="17" t="s">
        <v>197</v>
      </c>
      <c r="D8" s="15">
        <v>139652</v>
      </c>
      <c r="E8" s="15">
        <v>136752</v>
      </c>
      <c r="F8" s="15">
        <v>133421</v>
      </c>
      <c r="G8" s="15">
        <v>130253</v>
      </c>
      <c r="H8" s="15">
        <v>126484</v>
      </c>
      <c r="I8" s="15">
        <v>113775</v>
      </c>
      <c r="J8" s="15">
        <v>111850</v>
      </c>
      <c r="K8" s="15">
        <v>107076</v>
      </c>
      <c r="L8" s="15">
        <v>98007</v>
      </c>
      <c r="M8" s="15">
        <v>89389</v>
      </c>
      <c r="N8" s="15">
        <v>80512</v>
      </c>
      <c r="O8" s="15">
        <v>65932</v>
      </c>
      <c r="P8" s="15">
        <v>57596</v>
      </c>
      <c r="Q8" s="15">
        <v>52165</v>
      </c>
      <c r="R8" s="15">
        <v>47254</v>
      </c>
      <c r="S8" s="15">
        <v>42487</v>
      </c>
      <c r="T8" s="15">
        <v>37900</v>
      </c>
      <c r="U8" s="15">
        <v>32910</v>
      </c>
      <c r="V8" s="15">
        <v>27099</v>
      </c>
      <c r="W8" s="15">
        <v>22399</v>
      </c>
      <c r="X8" s="15">
        <v>17754</v>
      </c>
      <c r="Y8" s="15">
        <v>15826</v>
      </c>
      <c r="Z8" s="15">
        <v>14207</v>
      </c>
      <c r="AA8" s="15">
        <v>12490</v>
      </c>
      <c r="AB8" s="15">
        <v>10741</v>
      </c>
      <c r="AC8" s="15">
        <v>9231</v>
      </c>
      <c r="AD8" s="15">
        <v>7919</v>
      </c>
      <c r="AE8" s="15">
        <v>6409</v>
      </c>
      <c r="AF8" s="15">
        <v>6253</v>
      </c>
      <c r="AG8" s="15">
        <v>6158</v>
      </c>
      <c r="AH8" s="15">
        <v>5732</v>
      </c>
      <c r="AI8" s="15">
        <v>5716</v>
      </c>
      <c r="AJ8" s="15">
        <v>6152</v>
      </c>
      <c r="AK8" s="15">
        <v>6437</v>
      </c>
      <c r="AL8" s="15">
        <v>6631</v>
      </c>
    </row>
    <row r="9" spans="1:38" ht="14.15" customHeight="1">
      <c r="A9" s="16" t="s">
        <v>26</v>
      </c>
      <c r="B9" s="17" t="s">
        <v>112</v>
      </c>
      <c r="C9" s="17" t="s">
        <v>197</v>
      </c>
      <c r="D9" s="15">
        <v>0</v>
      </c>
      <c r="E9" s="15">
        <v>0</v>
      </c>
      <c r="F9" s="15">
        <v>0</v>
      </c>
      <c r="G9" s="15">
        <v>0</v>
      </c>
      <c r="H9" s="15">
        <v>0</v>
      </c>
      <c r="I9" s="15">
        <v>0</v>
      </c>
      <c r="J9" s="15">
        <v>0</v>
      </c>
      <c r="K9" s="15">
        <v>0</v>
      </c>
      <c r="L9" s="15">
        <v>168</v>
      </c>
      <c r="M9" s="15">
        <v>281</v>
      </c>
      <c r="N9" s="15">
        <v>518</v>
      </c>
      <c r="O9" s="15">
        <v>870</v>
      </c>
      <c r="P9" s="15">
        <v>1502</v>
      </c>
      <c r="Q9" s="15">
        <v>2016</v>
      </c>
      <c r="R9" s="15">
        <v>2657</v>
      </c>
      <c r="S9" s="15">
        <v>3428</v>
      </c>
      <c r="T9" s="15">
        <v>4908</v>
      </c>
      <c r="U9" s="15">
        <v>6207</v>
      </c>
      <c r="V9" s="15">
        <v>7623</v>
      </c>
      <c r="W9" s="15">
        <v>9013</v>
      </c>
      <c r="X9" s="15">
        <v>10413</v>
      </c>
      <c r="Y9" s="15">
        <v>11430</v>
      </c>
      <c r="Z9" s="15">
        <v>12447</v>
      </c>
      <c r="AA9" s="15">
        <v>13292</v>
      </c>
      <c r="AB9" s="15">
        <v>14045</v>
      </c>
      <c r="AC9" s="15">
        <v>14685</v>
      </c>
      <c r="AD9" s="15">
        <v>15126</v>
      </c>
      <c r="AE9" s="15">
        <v>15338</v>
      </c>
      <c r="AF9" s="15">
        <v>15658</v>
      </c>
      <c r="AG9" s="15">
        <v>15427</v>
      </c>
      <c r="AH9" s="15">
        <v>15490</v>
      </c>
      <c r="AI9" s="15">
        <v>15067</v>
      </c>
      <c r="AJ9" s="15">
        <v>15023</v>
      </c>
      <c r="AK9" s="15">
        <v>14971</v>
      </c>
      <c r="AL9" s="15">
        <v>15113</v>
      </c>
    </row>
    <row r="10" spans="1:38" ht="14.15" customHeight="1">
      <c r="A10" s="16">
        <v>5</v>
      </c>
      <c r="B10" s="17" t="s">
        <v>6</v>
      </c>
      <c r="C10" s="17" t="s">
        <v>197</v>
      </c>
      <c r="D10" s="15">
        <v>308427</v>
      </c>
      <c r="E10" s="15">
        <v>294803</v>
      </c>
      <c r="F10" s="15">
        <v>281003</v>
      </c>
      <c r="G10" s="15">
        <v>267217</v>
      </c>
      <c r="H10" s="15">
        <v>253745</v>
      </c>
      <c r="I10" s="15">
        <v>241890</v>
      </c>
      <c r="J10" s="15">
        <v>233467</v>
      </c>
      <c r="K10" s="15">
        <v>225485</v>
      </c>
      <c r="L10" s="15">
        <v>217044</v>
      </c>
      <c r="M10" s="15">
        <v>211115</v>
      </c>
      <c r="N10" s="15">
        <v>203798</v>
      </c>
      <c r="O10" s="15">
        <v>204108</v>
      </c>
      <c r="P10" s="15">
        <v>203814</v>
      </c>
      <c r="Q10" s="15">
        <v>202633</v>
      </c>
      <c r="R10" s="15">
        <v>200231</v>
      </c>
      <c r="S10" s="15">
        <v>197177</v>
      </c>
      <c r="T10" s="15">
        <v>200392</v>
      </c>
      <c r="U10" s="15">
        <v>202355</v>
      </c>
      <c r="V10" s="15">
        <v>206795</v>
      </c>
      <c r="W10" s="15">
        <v>213878</v>
      </c>
      <c r="X10" s="15">
        <v>221824</v>
      </c>
      <c r="Y10" s="15">
        <v>225362</v>
      </c>
      <c r="Z10" s="15">
        <v>230786</v>
      </c>
      <c r="AA10" s="15">
        <v>236921</v>
      </c>
      <c r="AB10" s="15">
        <v>243142</v>
      </c>
      <c r="AC10" s="15">
        <v>247803</v>
      </c>
      <c r="AD10" s="15">
        <v>249656</v>
      </c>
      <c r="AE10" s="15">
        <v>250555</v>
      </c>
      <c r="AF10" s="15">
        <v>251727</v>
      </c>
      <c r="AG10" s="15">
        <v>252484</v>
      </c>
      <c r="AH10" s="15">
        <v>253650</v>
      </c>
      <c r="AI10" s="15">
        <v>255301</v>
      </c>
      <c r="AJ10" s="15">
        <v>256862</v>
      </c>
      <c r="AK10" s="15">
        <v>260305</v>
      </c>
      <c r="AL10" s="15">
        <v>263542</v>
      </c>
    </row>
    <row r="11" spans="1:38" ht="14.15" customHeight="1">
      <c r="A11" s="16">
        <v>6</v>
      </c>
      <c r="B11" s="17" t="s">
        <v>7</v>
      </c>
      <c r="C11" s="17" t="s">
        <v>197</v>
      </c>
      <c r="D11" s="15">
        <v>295794</v>
      </c>
      <c r="E11" s="15">
        <v>280742</v>
      </c>
      <c r="F11" s="15">
        <v>263080</v>
      </c>
      <c r="G11" s="15">
        <v>244176</v>
      </c>
      <c r="H11" s="15">
        <v>226731</v>
      </c>
      <c r="I11" s="15">
        <v>208190</v>
      </c>
      <c r="J11" s="15">
        <v>194100</v>
      </c>
      <c r="K11" s="15">
        <v>175842</v>
      </c>
      <c r="L11" s="15">
        <v>157607</v>
      </c>
      <c r="M11" s="15">
        <v>141173</v>
      </c>
      <c r="N11" s="15">
        <v>127923</v>
      </c>
      <c r="O11" s="15">
        <v>123287</v>
      </c>
      <c r="P11" s="15">
        <v>118571</v>
      </c>
      <c r="Q11" s="15">
        <v>113838</v>
      </c>
      <c r="R11" s="15">
        <v>108181</v>
      </c>
      <c r="S11" s="15">
        <v>103826</v>
      </c>
      <c r="T11" s="15">
        <v>93629</v>
      </c>
      <c r="U11" s="15">
        <v>84352</v>
      </c>
      <c r="V11" s="15">
        <v>75975</v>
      </c>
      <c r="W11" s="15">
        <v>68653</v>
      </c>
      <c r="X11" s="15">
        <v>59658</v>
      </c>
      <c r="Y11" s="15">
        <v>53634</v>
      </c>
      <c r="Z11" s="15">
        <v>52093</v>
      </c>
      <c r="AA11" s="15">
        <v>49264</v>
      </c>
      <c r="AB11" s="15">
        <v>46064</v>
      </c>
      <c r="AC11" s="15">
        <v>43648</v>
      </c>
      <c r="AD11" s="15">
        <v>40019</v>
      </c>
      <c r="AE11" s="15">
        <v>37094</v>
      </c>
      <c r="AF11" s="15">
        <v>34661</v>
      </c>
      <c r="AG11" s="15">
        <v>32703</v>
      </c>
      <c r="AH11" s="15">
        <v>30825</v>
      </c>
      <c r="AI11" s="15">
        <v>29547</v>
      </c>
      <c r="AJ11" s="15">
        <v>28830</v>
      </c>
      <c r="AK11" s="15">
        <v>26280</v>
      </c>
      <c r="AL11" s="15">
        <v>25220</v>
      </c>
    </row>
    <row r="12" spans="1:38" ht="14.15" customHeight="1">
      <c r="A12" s="31">
        <v>7</v>
      </c>
      <c r="B12" s="33" t="s">
        <v>8</v>
      </c>
      <c r="C12" s="33" t="s">
        <v>197</v>
      </c>
      <c r="D12" s="32">
        <v>354213</v>
      </c>
      <c r="E12" s="32">
        <v>346422</v>
      </c>
      <c r="F12" s="32">
        <v>337019</v>
      </c>
      <c r="G12" s="32">
        <v>327536</v>
      </c>
      <c r="H12" s="32">
        <v>317784</v>
      </c>
      <c r="I12" s="32">
        <v>306178</v>
      </c>
      <c r="J12" s="32">
        <v>294477</v>
      </c>
      <c r="K12" s="32">
        <v>283071</v>
      </c>
      <c r="L12" s="32">
        <v>271236</v>
      </c>
      <c r="M12" s="32">
        <v>259990</v>
      </c>
      <c r="N12" s="32">
        <v>248330</v>
      </c>
      <c r="O12" s="32">
        <v>237036</v>
      </c>
      <c r="P12" s="32">
        <v>225046</v>
      </c>
      <c r="Q12" s="32">
        <v>213185</v>
      </c>
      <c r="R12" s="32">
        <v>200954</v>
      </c>
      <c r="S12" s="32">
        <v>188679</v>
      </c>
      <c r="T12" s="32">
        <v>173888</v>
      </c>
      <c r="U12" s="32">
        <v>154944</v>
      </c>
      <c r="V12" s="32">
        <v>140293</v>
      </c>
      <c r="W12" s="32">
        <v>126641</v>
      </c>
      <c r="X12" s="32">
        <v>104386</v>
      </c>
      <c r="Y12" s="32">
        <v>84977</v>
      </c>
      <c r="Z12" s="32">
        <v>68690</v>
      </c>
      <c r="AA12" s="32">
        <v>53366</v>
      </c>
      <c r="AB12" s="32">
        <v>41119</v>
      </c>
      <c r="AC12" s="32">
        <v>38696</v>
      </c>
      <c r="AD12" s="32">
        <v>36350</v>
      </c>
      <c r="AE12" s="32">
        <v>34236</v>
      </c>
      <c r="AF12" s="32">
        <v>32631</v>
      </c>
      <c r="AG12" s="32">
        <v>30966</v>
      </c>
      <c r="AH12" s="32">
        <v>29700</v>
      </c>
      <c r="AI12" s="32">
        <v>28136</v>
      </c>
      <c r="AJ12" s="32">
        <v>27420</v>
      </c>
      <c r="AK12" s="32">
        <v>26574</v>
      </c>
      <c r="AL12" s="32">
        <v>25621</v>
      </c>
    </row>
    <row r="13" spans="1:38" ht="14.15" customHeight="1">
      <c r="A13" s="16">
        <v>8</v>
      </c>
      <c r="B13" s="17" t="s">
        <v>30</v>
      </c>
      <c r="C13" s="17" t="s">
        <v>197</v>
      </c>
      <c r="D13" s="15">
        <v>397282</v>
      </c>
      <c r="E13" s="15">
        <v>405277</v>
      </c>
      <c r="F13" s="15">
        <v>406558</v>
      </c>
      <c r="G13" s="15">
        <v>406070</v>
      </c>
      <c r="H13" s="15">
        <v>404135</v>
      </c>
      <c r="I13" s="15">
        <v>395938</v>
      </c>
      <c r="J13" s="15">
        <v>397157</v>
      </c>
      <c r="K13" s="15">
        <v>396362</v>
      </c>
      <c r="L13" s="15">
        <v>392874</v>
      </c>
      <c r="M13" s="15">
        <v>387571</v>
      </c>
      <c r="N13" s="15">
        <v>385832</v>
      </c>
      <c r="O13" s="15">
        <v>387088</v>
      </c>
      <c r="P13" s="15">
        <v>384799</v>
      </c>
      <c r="Q13" s="15">
        <v>377872</v>
      </c>
      <c r="R13" s="15">
        <v>371239</v>
      </c>
      <c r="S13" s="15">
        <v>363319</v>
      </c>
      <c r="T13" s="15">
        <v>356509</v>
      </c>
      <c r="U13" s="15">
        <v>348641</v>
      </c>
      <c r="V13" s="15">
        <v>343584</v>
      </c>
      <c r="W13" s="15">
        <v>336426</v>
      </c>
      <c r="X13" s="15">
        <v>313610</v>
      </c>
      <c r="Y13" s="15">
        <v>284253</v>
      </c>
      <c r="Z13" s="15">
        <v>264561</v>
      </c>
      <c r="AA13" s="15">
        <v>246448</v>
      </c>
      <c r="AB13" s="15">
        <v>222666</v>
      </c>
      <c r="AC13" s="15">
        <v>215596</v>
      </c>
      <c r="AD13" s="15">
        <v>207230</v>
      </c>
      <c r="AE13" s="15">
        <v>200381</v>
      </c>
      <c r="AF13" s="15">
        <v>195105</v>
      </c>
      <c r="AG13" s="15">
        <v>192063</v>
      </c>
      <c r="AH13" s="15">
        <v>184200</v>
      </c>
      <c r="AI13" s="15">
        <v>173495</v>
      </c>
      <c r="AJ13" s="15">
        <v>166070</v>
      </c>
      <c r="AK13" s="15">
        <v>162592</v>
      </c>
      <c r="AL13" s="15">
        <v>156904</v>
      </c>
    </row>
    <row r="14" spans="1:38" ht="14.15" customHeight="1">
      <c r="A14" s="16">
        <v>9</v>
      </c>
      <c r="B14" s="17" t="s">
        <v>31</v>
      </c>
      <c r="C14" s="17" t="s">
        <v>197</v>
      </c>
      <c r="D14" s="15">
        <v>6650</v>
      </c>
      <c r="E14" s="15">
        <v>7213</v>
      </c>
      <c r="F14" s="15">
        <v>8136</v>
      </c>
      <c r="G14" s="15">
        <v>9412</v>
      </c>
      <c r="H14" s="15">
        <v>10960</v>
      </c>
      <c r="I14" s="15">
        <v>12754</v>
      </c>
      <c r="J14" s="15">
        <v>14337</v>
      </c>
      <c r="K14" s="15">
        <v>15639</v>
      </c>
      <c r="L14" s="15">
        <v>16765</v>
      </c>
      <c r="M14" s="15">
        <v>17829</v>
      </c>
      <c r="N14" s="15">
        <v>19219</v>
      </c>
      <c r="O14" s="15">
        <v>21401</v>
      </c>
      <c r="P14" s="15">
        <v>22914</v>
      </c>
      <c r="Q14" s="15">
        <v>24022</v>
      </c>
      <c r="R14" s="15">
        <v>25227</v>
      </c>
      <c r="S14" s="15">
        <v>26282</v>
      </c>
      <c r="T14" s="15">
        <v>27118</v>
      </c>
      <c r="U14" s="15">
        <v>27787</v>
      </c>
      <c r="V14" s="15">
        <v>28728</v>
      </c>
      <c r="W14" s="15">
        <v>29176</v>
      </c>
      <c r="X14" s="15">
        <v>29572</v>
      </c>
      <c r="Y14" s="15">
        <v>29651</v>
      </c>
      <c r="Z14" s="15">
        <v>29598</v>
      </c>
      <c r="AA14" s="15">
        <v>29000</v>
      </c>
      <c r="AB14" s="15">
        <v>28191</v>
      </c>
      <c r="AC14" s="15">
        <v>26950</v>
      </c>
      <c r="AD14" s="15">
        <v>25719</v>
      </c>
      <c r="AE14" s="15">
        <v>25059</v>
      </c>
      <c r="AF14" s="15">
        <v>24584</v>
      </c>
      <c r="AG14" s="15">
        <v>23872</v>
      </c>
      <c r="AH14" s="15">
        <v>22579</v>
      </c>
      <c r="AI14" s="15">
        <v>20652</v>
      </c>
      <c r="AJ14" s="15">
        <v>19263</v>
      </c>
      <c r="AK14" s="15">
        <v>18410</v>
      </c>
      <c r="AL14" s="15">
        <v>17275</v>
      </c>
    </row>
    <row r="15" spans="1:38" ht="14.15" customHeight="1">
      <c r="A15" s="16">
        <v>10</v>
      </c>
      <c r="B15" s="17" t="s">
        <v>9</v>
      </c>
      <c r="C15" s="17" t="s">
        <v>197</v>
      </c>
      <c r="D15" s="15">
        <v>149311</v>
      </c>
      <c r="E15" s="15">
        <v>148950</v>
      </c>
      <c r="F15" s="15">
        <v>146578</v>
      </c>
      <c r="G15" s="15">
        <v>142639</v>
      </c>
      <c r="H15" s="15">
        <v>137483</v>
      </c>
      <c r="I15" s="15">
        <v>130626</v>
      </c>
      <c r="J15" s="15">
        <v>122274</v>
      </c>
      <c r="K15" s="15">
        <v>113330</v>
      </c>
      <c r="L15" s="15">
        <v>102825</v>
      </c>
      <c r="M15" s="15">
        <v>90786</v>
      </c>
      <c r="N15" s="15">
        <v>77363</v>
      </c>
      <c r="O15" s="15">
        <v>62691</v>
      </c>
      <c r="P15" s="15">
        <v>52493</v>
      </c>
      <c r="Q15" s="15">
        <v>45014</v>
      </c>
      <c r="R15" s="15">
        <v>39044</v>
      </c>
      <c r="S15" s="15">
        <v>34882</v>
      </c>
      <c r="T15" s="15">
        <v>31421</v>
      </c>
      <c r="U15" s="15">
        <v>28513</v>
      </c>
      <c r="V15" s="15">
        <v>25743</v>
      </c>
      <c r="W15" s="15">
        <v>22194</v>
      </c>
      <c r="X15" s="15">
        <v>19056</v>
      </c>
      <c r="Y15" s="15">
        <v>16539</v>
      </c>
      <c r="Z15" s="15">
        <v>14602</v>
      </c>
      <c r="AA15" s="15">
        <v>12830</v>
      </c>
      <c r="AB15" s="15">
        <v>11091</v>
      </c>
      <c r="AC15" s="15">
        <v>9733</v>
      </c>
      <c r="AD15" s="15">
        <v>8582</v>
      </c>
      <c r="AE15" s="15">
        <v>6960</v>
      </c>
      <c r="AF15" s="15">
        <v>5632</v>
      </c>
      <c r="AG15" s="15">
        <v>4707</v>
      </c>
      <c r="AH15" s="15">
        <v>3786</v>
      </c>
      <c r="AI15" s="15">
        <v>2954</v>
      </c>
      <c r="AJ15" s="15">
        <v>2422</v>
      </c>
      <c r="AK15" s="15">
        <v>1907</v>
      </c>
      <c r="AL15" s="15">
        <v>1488</v>
      </c>
    </row>
    <row r="16" spans="1:38">
      <c r="A16" s="16" t="s">
        <v>29</v>
      </c>
      <c r="B16" s="17" t="s">
        <v>32</v>
      </c>
      <c r="C16" s="17" t="s">
        <v>197</v>
      </c>
      <c r="D16" s="15">
        <v>21328</v>
      </c>
      <c r="E16" s="15">
        <v>26336</v>
      </c>
      <c r="F16" s="15">
        <v>30239</v>
      </c>
      <c r="G16" s="15">
        <v>32765</v>
      </c>
      <c r="H16" s="15">
        <v>35664</v>
      </c>
      <c r="I16" s="15">
        <v>37311</v>
      </c>
      <c r="J16" s="15">
        <v>40679</v>
      </c>
      <c r="K16" s="15">
        <v>44465</v>
      </c>
      <c r="L16" s="15">
        <v>47019</v>
      </c>
      <c r="M16" s="15">
        <v>49689</v>
      </c>
      <c r="N16" s="15">
        <v>51170</v>
      </c>
      <c r="O16" s="15">
        <v>54441</v>
      </c>
      <c r="P16" s="15">
        <v>58237</v>
      </c>
      <c r="Q16" s="15">
        <v>61217</v>
      </c>
      <c r="R16" s="15">
        <v>61678</v>
      </c>
      <c r="S16" s="15">
        <v>64246</v>
      </c>
      <c r="T16" s="15">
        <v>67632</v>
      </c>
      <c r="U16" s="15">
        <v>69927</v>
      </c>
      <c r="V16" s="15">
        <v>74291</v>
      </c>
      <c r="W16" s="15">
        <v>77656</v>
      </c>
      <c r="X16" s="15">
        <v>82694</v>
      </c>
      <c r="Y16" s="15">
        <v>79777</v>
      </c>
      <c r="Z16" s="15">
        <v>78122</v>
      </c>
      <c r="AA16" s="15">
        <v>78379</v>
      </c>
      <c r="AB16" s="15">
        <v>77091</v>
      </c>
      <c r="AC16" s="15">
        <v>75221</v>
      </c>
      <c r="AD16" s="15">
        <v>71951</v>
      </c>
      <c r="AE16" s="15">
        <v>68827</v>
      </c>
      <c r="AF16" s="15">
        <v>66301</v>
      </c>
      <c r="AG16" s="15">
        <v>62766</v>
      </c>
      <c r="AH16" s="15">
        <v>58488</v>
      </c>
      <c r="AI16" s="15">
        <v>52535</v>
      </c>
      <c r="AJ16" s="15">
        <v>48629</v>
      </c>
      <c r="AK16" s="15">
        <v>46784</v>
      </c>
      <c r="AL16" s="15">
        <v>43386</v>
      </c>
    </row>
    <row r="17" spans="1:38" ht="13.5" customHeight="1">
      <c r="A17" s="16" t="s">
        <v>28</v>
      </c>
      <c r="B17" s="17" t="s">
        <v>111</v>
      </c>
      <c r="C17" s="17" t="s">
        <v>197</v>
      </c>
      <c r="D17" s="15">
        <v>0</v>
      </c>
      <c r="E17" s="15">
        <v>0</v>
      </c>
      <c r="F17" s="15">
        <v>0</v>
      </c>
      <c r="G17" s="15">
        <v>0</v>
      </c>
      <c r="H17" s="15">
        <v>0</v>
      </c>
      <c r="I17" s="15">
        <v>0</v>
      </c>
      <c r="J17" s="15">
        <v>0</v>
      </c>
      <c r="K17" s="15">
        <v>0</v>
      </c>
      <c r="L17" s="15">
        <v>694</v>
      </c>
      <c r="M17" s="15">
        <v>1806</v>
      </c>
      <c r="N17" s="15">
        <v>4421</v>
      </c>
      <c r="O17" s="15">
        <v>10265</v>
      </c>
      <c r="P17" s="15">
        <v>17507</v>
      </c>
      <c r="Q17" s="15">
        <v>25834</v>
      </c>
      <c r="R17" s="15">
        <v>36750</v>
      </c>
      <c r="S17" s="15">
        <v>57861</v>
      </c>
      <c r="T17" s="15">
        <v>87719</v>
      </c>
      <c r="U17" s="15">
        <v>101514</v>
      </c>
      <c r="V17" s="15">
        <v>117738</v>
      </c>
      <c r="W17" s="15">
        <v>132013</v>
      </c>
      <c r="X17" s="15">
        <v>145594</v>
      </c>
      <c r="Y17" s="15">
        <v>153122</v>
      </c>
      <c r="Z17" s="15">
        <v>164115</v>
      </c>
      <c r="AA17" s="15">
        <v>175424</v>
      </c>
      <c r="AB17" s="15">
        <v>185314</v>
      </c>
      <c r="AC17" s="15">
        <v>192425</v>
      </c>
      <c r="AD17" s="15">
        <v>198742</v>
      </c>
      <c r="AE17" s="15">
        <v>205327</v>
      </c>
      <c r="AF17" s="15">
        <v>213460</v>
      </c>
      <c r="AG17" s="15">
        <v>220793</v>
      </c>
      <c r="AH17" s="15">
        <v>220926</v>
      </c>
      <c r="AI17" s="15">
        <v>221839</v>
      </c>
      <c r="AJ17" s="15">
        <v>245470</v>
      </c>
      <c r="AK17" s="15">
        <v>250627</v>
      </c>
      <c r="AL17" s="15">
        <v>253845</v>
      </c>
    </row>
    <row r="18" spans="1:38" ht="25.25" customHeight="1">
      <c r="A18" s="31" t="s">
        <v>35</v>
      </c>
      <c r="B18" s="33" t="s">
        <v>33</v>
      </c>
      <c r="C18" s="33" t="s">
        <v>197</v>
      </c>
      <c r="D18" s="32">
        <v>41319</v>
      </c>
      <c r="E18" s="32">
        <v>46677</v>
      </c>
      <c r="F18" s="32">
        <v>51862</v>
      </c>
      <c r="G18" s="32">
        <v>58037</v>
      </c>
      <c r="H18" s="32">
        <v>65090</v>
      </c>
      <c r="I18" s="32">
        <v>73859</v>
      </c>
      <c r="J18" s="32">
        <v>81172</v>
      </c>
      <c r="K18" s="32">
        <v>87889</v>
      </c>
      <c r="L18" s="32">
        <v>95151</v>
      </c>
      <c r="M18" s="32">
        <v>101594</v>
      </c>
      <c r="N18" s="32">
        <v>108127</v>
      </c>
      <c r="O18" s="32">
        <v>120242</v>
      </c>
      <c r="P18" s="32">
        <v>130418</v>
      </c>
      <c r="Q18" s="32">
        <v>138331</v>
      </c>
      <c r="R18" s="32">
        <v>147558</v>
      </c>
      <c r="S18" s="32">
        <v>158959</v>
      </c>
      <c r="T18" s="32">
        <v>177755</v>
      </c>
      <c r="U18" s="32">
        <v>190333</v>
      </c>
      <c r="V18" s="32">
        <v>201980</v>
      </c>
      <c r="W18" s="32">
        <v>211428</v>
      </c>
      <c r="X18" s="32">
        <v>223745</v>
      </c>
      <c r="Y18" s="32">
        <v>234768</v>
      </c>
      <c r="Z18" s="32">
        <v>249258</v>
      </c>
      <c r="AA18" s="32">
        <v>262819</v>
      </c>
      <c r="AB18" s="32">
        <v>275542</v>
      </c>
      <c r="AC18" s="32">
        <v>288881</v>
      </c>
      <c r="AD18" s="32">
        <v>300627</v>
      </c>
      <c r="AE18" s="32">
        <v>311220</v>
      </c>
      <c r="AF18" s="32">
        <v>320657</v>
      </c>
      <c r="AG18" s="32">
        <v>327184</v>
      </c>
      <c r="AH18" s="32">
        <v>335219</v>
      </c>
      <c r="AI18" s="32">
        <v>347213</v>
      </c>
      <c r="AJ18" s="32">
        <v>355302</v>
      </c>
      <c r="AK18" s="32">
        <v>364385</v>
      </c>
      <c r="AL18" s="32">
        <v>369865</v>
      </c>
    </row>
    <row r="19" spans="1:38" ht="13.5" customHeight="1">
      <c r="A19" s="16" t="s">
        <v>36</v>
      </c>
      <c r="B19" s="17" t="s">
        <v>113</v>
      </c>
      <c r="C19" s="17" t="s">
        <v>197</v>
      </c>
      <c r="D19" s="15">
        <v>0</v>
      </c>
      <c r="E19" s="15">
        <v>0</v>
      </c>
      <c r="F19" s="15">
        <v>0</v>
      </c>
      <c r="G19" s="15">
        <v>0</v>
      </c>
      <c r="H19" s="15">
        <v>0</v>
      </c>
      <c r="I19" s="15">
        <v>0</v>
      </c>
      <c r="J19" s="15">
        <v>0</v>
      </c>
      <c r="K19" s="15">
        <v>0</v>
      </c>
      <c r="L19" s="15">
        <v>0</v>
      </c>
      <c r="M19" s="15">
        <v>0</v>
      </c>
      <c r="N19" s="15">
        <v>270</v>
      </c>
      <c r="O19" s="15">
        <v>1029</v>
      </c>
      <c r="P19" s="15">
        <v>1426</v>
      </c>
      <c r="Q19" s="15">
        <v>2018</v>
      </c>
      <c r="R19" s="15">
        <v>3573</v>
      </c>
      <c r="S19" s="15">
        <v>8073</v>
      </c>
      <c r="T19" s="15">
        <v>14358</v>
      </c>
      <c r="U19" s="15">
        <v>22356</v>
      </c>
      <c r="V19" s="15">
        <v>27975</v>
      </c>
      <c r="W19" s="15">
        <v>34393</v>
      </c>
      <c r="X19" s="15">
        <v>40895</v>
      </c>
      <c r="Y19" s="15">
        <v>48476</v>
      </c>
      <c r="Z19" s="15">
        <v>55515</v>
      </c>
      <c r="AA19" s="15">
        <v>63012</v>
      </c>
      <c r="AB19" s="15">
        <v>74159</v>
      </c>
      <c r="AC19" s="15">
        <v>86580</v>
      </c>
      <c r="AD19" s="15">
        <v>96954</v>
      </c>
      <c r="AE19" s="15">
        <v>110614</v>
      </c>
      <c r="AF19" s="15">
        <v>122189</v>
      </c>
      <c r="AG19" s="15">
        <v>131994</v>
      </c>
      <c r="AH19" s="15">
        <v>143838</v>
      </c>
      <c r="AI19" s="15">
        <v>159534</v>
      </c>
      <c r="AJ19" s="15">
        <v>176395</v>
      </c>
      <c r="AK19" s="15">
        <v>191026</v>
      </c>
      <c r="AL19" s="15">
        <v>201292</v>
      </c>
    </row>
    <row r="20" spans="1:38" ht="25.25" customHeight="1">
      <c r="A20" s="16">
        <v>13</v>
      </c>
      <c r="B20" s="17" t="s">
        <v>34</v>
      </c>
      <c r="C20" s="17" t="s">
        <v>197</v>
      </c>
      <c r="D20" s="15">
        <v>66912</v>
      </c>
      <c r="E20" s="15">
        <v>73348</v>
      </c>
      <c r="F20" s="15">
        <v>77184</v>
      </c>
      <c r="G20" s="15">
        <v>80751</v>
      </c>
      <c r="H20" s="15">
        <v>83634</v>
      </c>
      <c r="I20" s="15">
        <v>86720</v>
      </c>
      <c r="J20" s="15">
        <v>90408</v>
      </c>
      <c r="K20" s="15">
        <v>91815</v>
      </c>
      <c r="L20" s="15">
        <v>92283</v>
      </c>
      <c r="M20" s="15">
        <v>93281</v>
      </c>
      <c r="N20" s="15">
        <v>93796</v>
      </c>
      <c r="O20" s="15">
        <v>95435</v>
      </c>
      <c r="P20" s="15">
        <v>96138</v>
      </c>
      <c r="Q20" s="15">
        <v>96812</v>
      </c>
      <c r="R20" s="15">
        <v>96527</v>
      </c>
      <c r="S20" s="15">
        <v>97620</v>
      </c>
      <c r="T20" s="15">
        <v>98898</v>
      </c>
      <c r="U20" s="15">
        <v>100025</v>
      </c>
      <c r="V20" s="15">
        <v>100972</v>
      </c>
      <c r="W20" s="15">
        <v>101929</v>
      </c>
      <c r="X20" s="15">
        <v>102319</v>
      </c>
      <c r="Y20" s="15">
        <v>102671</v>
      </c>
      <c r="Z20" s="15">
        <v>103104</v>
      </c>
      <c r="AA20" s="15">
        <v>103649</v>
      </c>
      <c r="AB20" s="15">
        <v>105107</v>
      </c>
      <c r="AC20" s="15">
        <v>106262</v>
      </c>
      <c r="AD20" s="15">
        <v>106850</v>
      </c>
      <c r="AE20" s="15">
        <v>109624</v>
      </c>
      <c r="AF20" s="15">
        <v>110087</v>
      </c>
      <c r="AG20" s="15">
        <v>110148</v>
      </c>
      <c r="AH20" s="15">
        <v>110800</v>
      </c>
      <c r="AI20" s="15">
        <v>110948</v>
      </c>
      <c r="AJ20" s="15">
        <v>111546</v>
      </c>
      <c r="AK20" s="15">
        <v>112210</v>
      </c>
      <c r="AL20" s="15">
        <v>112681</v>
      </c>
    </row>
    <row r="21" spans="1:38" ht="25.25" customHeight="1">
      <c r="A21" s="16" t="s">
        <v>37</v>
      </c>
      <c r="B21" s="17" t="s">
        <v>10</v>
      </c>
      <c r="C21" s="17" t="s">
        <v>197</v>
      </c>
      <c r="D21" s="15">
        <v>21223</v>
      </c>
      <c r="E21" s="15">
        <v>24770</v>
      </c>
      <c r="F21" s="15">
        <v>30120</v>
      </c>
      <c r="G21" s="15">
        <v>33264</v>
      </c>
      <c r="H21" s="15">
        <v>38724</v>
      </c>
      <c r="I21" s="15">
        <v>44302</v>
      </c>
      <c r="J21" s="15">
        <v>49206</v>
      </c>
      <c r="K21" s="15">
        <v>54247</v>
      </c>
      <c r="L21" s="15">
        <v>58142</v>
      </c>
      <c r="M21" s="15">
        <v>63023</v>
      </c>
      <c r="N21" s="15">
        <v>65803</v>
      </c>
      <c r="O21" s="15">
        <v>68181</v>
      </c>
      <c r="P21" s="15">
        <v>72348</v>
      </c>
      <c r="Q21" s="15">
        <v>75245</v>
      </c>
      <c r="R21" s="15">
        <v>79551</v>
      </c>
      <c r="S21" s="15">
        <v>84123</v>
      </c>
      <c r="T21" s="15">
        <v>91788</v>
      </c>
      <c r="U21" s="15">
        <v>100003</v>
      </c>
      <c r="V21" s="15">
        <v>108058</v>
      </c>
      <c r="W21" s="15">
        <v>115455</v>
      </c>
      <c r="X21" s="15">
        <v>120652</v>
      </c>
      <c r="Y21" s="15">
        <v>129198</v>
      </c>
      <c r="Z21" s="15">
        <v>136467</v>
      </c>
      <c r="AA21" s="15">
        <v>141641</v>
      </c>
      <c r="AB21" s="15">
        <v>147046</v>
      </c>
      <c r="AC21" s="15">
        <v>153590</v>
      </c>
      <c r="AD21" s="15">
        <v>160264</v>
      </c>
      <c r="AE21" s="15">
        <v>165208</v>
      </c>
      <c r="AF21" s="15">
        <v>169907</v>
      </c>
      <c r="AG21" s="15">
        <v>174040</v>
      </c>
      <c r="AH21" s="15">
        <v>178123</v>
      </c>
      <c r="AI21" s="15">
        <v>182488</v>
      </c>
      <c r="AJ21" s="15">
        <v>189350</v>
      </c>
      <c r="AK21" s="15">
        <v>194091</v>
      </c>
      <c r="AL21" s="15">
        <v>195618</v>
      </c>
    </row>
    <row r="22" spans="1:38" ht="13.5" customHeight="1">
      <c r="A22" s="16" t="s">
        <v>38</v>
      </c>
      <c r="B22" s="17" t="s">
        <v>114</v>
      </c>
      <c r="C22" s="17" t="s">
        <v>197</v>
      </c>
      <c r="D22" s="15">
        <v>0</v>
      </c>
      <c r="E22" s="15">
        <v>0</v>
      </c>
      <c r="F22" s="15">
        <v>0</v>
      </c>
      <c r="G22" s="15">
        <v>0</v>
      </c>
      <c r="H22" s="15">
        <v>0</v>
      </c>
      <c r="I22" s="15">
        <v>0</v>
      </c>
      <c r="J22" s="15">
        <v>0</v>
      </c>
      <c r="K22" s="15">
        <v>0</v>
      </c>
      <c r="L22" s="15">
        <v>0</v>
      </c>
      <c r="M22" s="15">
        <v>0</v>
      </c>
      <c r="N22" s="15">
        <v>0</v>
      </c>
      <c r="O22" s="15">
        <v>0</v>
      </c>
      <c r="P22" s="15">
        <v>0</v>
      </c>
      <c r="Q22" s="15">
        <v>431</v>
      </c>
      <c r="R22" s="15">
        <v>431</v>
      </c>
      <c r="S22" s="15">
        <v>1337</v>
      </c>
      <c r="T22" s="15">
        <v>3231</v>
      </c>
      <c r="U22" s="15">
        <v>5258</v>
      </c>
      <c r="V22" s="15">
        <v>8579</v>
      </c>
      <c r="W22" s="15">
        <v>11676</v>
      </c>
      <c r="X22" s="15">
        <v>13293</v>
      </c>
      <c r="Y22" s="15">
        <v>16140</v>
      </c>
      <c r="Z22" s="15">
        <v>18356</v>
      </c>
      <c r="AA22" s="15">
        <v>18518</v>
      </c>
      <c r="AB22" s="15">
        <v>20728</v>
      </c>
      <c r="AC22" s="15">
        <v>22130</v>
      </c>
      <c r="AD22" s="15">
        <v>25183</v>
      </c>
      <c r="AE22" s="15">
        <v>27242</v>
      </c>
      <c r="AF22" s="15">
        <v>28971</v>
      </c>
      <c r="AG22" s="15">
        <v>29456</v>
      </c>
      <c r="AH22" s="15">
        <v>30292</v>
      </c>
      <c r="AI22" s="15">
        <v>33578</v>
      </c>
      <c r="AJ22" s="15">
        <v>34670</v>
      </c>
      <c r="AK22" s="15">
        <v>37165</v>
      </c>
      <c r="AL22" s="15">
        <v>38503</v>
      </c>
    </row>
    <row r="23" spans="1:38" ht="25.25" customHeight="1">
      <c r="A23" s="16">
        <v>15</v>
      </c>
      <c r="B23" s="17" t="s">
        <v>11</v>
      </c>
      <c r="C23" s="17" t="s">
        <v>197</v>
      </c>
      <c r="D23" s="15">
        <v>29587</v>
      </c>
      <c r="E23" s="15">
        <v>32606</v>
      </c>
      <c r="F23" s="15">
        <v>35781</v>
      </c>
      <c r="G23" s="15">
        <v>37505</v>
      </c>
      <c r="H23" s="15">
        <v>38865</v>
      </c>
      <c r="I23" s="15">
        <v>40644</v>
      </c>
      <c r="J23" s="15">
        <v>41111</v>
      </c>
      <c r="K23" s="15">
        <v>42552</v>
      </c>
      <c r="L23" s="15">
        <v>42134</v>
      </c>
      <c r="M23" s="15">
        <v>43246</v>
      </c>
      <c r="N23" s="15">
        <v>44001</v>
      </c>
      <c r="O23" s="15">
        <v>44254</v>
      </c>
      <c r="P23" s="15">
        <v>44423</v>
      </c>
      <c r="Q23" s="15">
        <v>44656</v>
      </c>
      <c r="R23" s="15">
        <v>43966</v>
      </c>
      <c r="S23" s="15">
        <v>43995</v>
      </c>
      <c r="T23" s="15">
        <v>44177</v>
      </c>
      <c r="U23" s="15">
        <v>44702</v>
      </c>
      <c r="V23" s="15">
        <v>45499</v>
      </c>
      <c r="W23" s="15">
        <v>45666</v>
      </c>
      <c r="X23" s="15">
        <v>45966</v>
      </c>
      <c r="Y23" s="15">
        <v>47128</v>
      </c>
      <c r="Z23" s="15">
        <v>46631</v>
      </c>
      <c r="AA23" s="15">
        <v>47033</v>
      </c>
      <c r="AB23" s="15">
        <v>47081</v>
      </c>
      <c r="AC23" s="15">
        <v>45996</v>
      </c>
      <c r="AD23" s="15">
        <v>45938</v>
      </c>
      <c r="AE23" s="15">
        <v>46098</v>
      </c>
      <c r="AF23" s="15">
        <v>46216</v>
      </c>
      <c r="AG23" s="15">
        <v>45890</v>
      </c>
      <c r="AH23" s="15">
        <v>46024</v>
      </c>
      <c r="AI23" s="15">
        <v>45601</v>
      </c>
      <c r="AJ23" s="15">
        <v>44860</v>
      </c>
      <c r="AK23" s="15">
        <v>45214</v>
      </c>
      <c r="AL23" s="15">
        <v>45025</v>
      </c>
    </row>
    <row r="24" spans="1:38" ht="25.25" customHeight="1">
      <c r="A24" s="16" t="s">
        <v>39</v>
      </c>
      <c r="B24" s="17" t="s">
        <v>12</v>
      </c>
      <c r="C24" s="17" t="s">
        <v>197</v>
      </c>
      <c r="D24" s="15">
        <v>30245</v>
      </c>
      <c r="E24" s="15">
        <v>38301</v>
      </c>
      <c r="F24" s="15">
        <v>45466</v>
      </c>
      <c r="G24" s="15">
        <v>50660</v>
      </c>
      <c r="H24" s="15">
        <v>63305</v>
      </c>
      <c r="I24" s="15">
        <v>88519</v>
      </c>
      <c r="J24" s="15">
        <v>107041</v>
      </c>
      <c r="K24" s="15">
        <v>120753</v>
      </c>
      <c r="L24" s="15">
        <v>129379</v>
      </c>
      <c r="M24" s="15">
        <v>141609</v>
      </c>
      <c r="N24" s="15">
        <v>154028</v>
      </c>
      <c r="O24" s="15">
        <v>160452</v>
      </c>
      <c r="P24" s="15">
        <v>170731</v>
      </c>
      <c r="Q24" s="15">
        <v>179936</v>
      </c>
      <c r="R24" s="15">
        <v>189276</v>
      </c>
      <c r="S24" s="15">
        <v>195085</v>
      </c>
      <c r="T24" s="15">
        <v>217443</v>
      </c>
      <c r="U24" s="15">
        <v>241463</v>
      </c>
      <c r="V24" s="15">
        <v>271801</v>
      </c>
      <c r="W24" s="15">
        <v>297730</v>
      </c>
      <c r="X24" s="15">
        <v>322957</v>
      </c>
      <c r="Y24" s="15">
        <v>358687</v>
      </c>
      <c r="Z24" s="15">
        <v>394255</v>
      </c>
      <c r="AA24" s="15">
        <v>427634</v>
      </c>
      <c r="AB24" s="15">
        <v>467986</v>
      </c>
      <c r="AC24" s="15">
        <v>497889</v>
      </c>
      <c r="AD24" s="15">
        <v>530321</v>
      </c>
      <c r="AE24" s="15">
        <v>565920</v>
      </c>
      <c r="AF24" s="15">
        <v>581728</v>
      </c>
      <c r="AG24" s="15">
        <v>608729</v>
      </c>
      <c r="AH24" s="15">
        <v>665729</v>
      </c>
      <c r="AI24" s="15">
        <v>689994</v>
      </c>
      <c r="AJ24" s="15">
        <v>709292</v>
      </c>
      <c r="AK24" s="15">
        <v>740321</v>
      </c>
      <c r="AL24" s="15">
        <v>786482</v>
      </c>
    </row>
    <row r="25" spans="1:38" ht="13.5" customHeight="1">
      <c r="A25" s="16" t="s">
        <v>40</v>
      </c>
      <c r="B25" s="17" t="s">
        <v>115</v>
      </c>
      <c r="C25" s="17" t="s">
        <v>197</v>
      </c>
      <c r="D25" s="15">
        <v>0</v>
      </c>
      <c r="E25" s="15">
        <v>0</v>
      </c>
      <c r="F25" s="15">
        <v>0</v>
      </c>
      <c r="G25" s="15">
        <v>0</v>
      </c>
      <c r="H25" s="15">
        <v>0</v>
      </c>
      <c r="I25" s="15">
        <v>0</v>
      </c>
      <c r="J25" s="15">
        <v>0</v>
      </c>
      <c r="K25" s="15">
        <v>0</v>
      </c>
      <c r="L25" s="15">
        <v>0</v>
      </c>
      <c r="M25" s="15">
        <v>0</v>
      </c>
      <c r="N25" s="15">
        <v>0</v>
      </c>
      <c r="O25" s="15">
        <v>0</v>
      </c>
      <c r="P25" s="15">
        <v>0</v>
      </c>
      <c r="Q25" s="15">
        <v>0</v>
      </c>
      <c r="R25" s="15">
        <v>670</v>
      </c>
      <c r="S25" s="15">
        <v>670</v>
      </c>
      <c r="T25" s="15">
        <v>3713</v>
      </c>
      <c r="U25" s="15">
        <v>6412</v>
      </c>
      <c r="V25" s="15">
        <v>11683</v>
      </c>
      <c r="W25" s="15">
        <v>12799</v>
      </c>
      <c r="X25" s="15">
        <v>13164</v>
      </c>
      <c r="Y25" s="15">
        <v>19020</v>
      </c>
      <c r="Z25" s="15">
        <v>19787</v>
      </c>
      <c r="AA25" s="15">
        <v>20914</v>
      </c>
      <c r="AB25" s="15">
        <v>24858</v>
      </c>
      <c r="AC25" s="15">
        <v>25601</v>
      </c>
      <c r="AD25" s="15">
        <v>27663</v>
      </c>
      <c r="AE25" s="15">
        <v>28255</v>
      </c>
      <c r="AF25" s="15">
        <v>28920</v>
      </c>
      <c r="AG25" s="15">
        <v>30357</v>
      </c>
      <c r="AH25" s="15">
        <v>32622</v>
      </c>
      <c r="AI25" s="15">
        <v>34059</v>
      </c>
      <c r="AJ25" s="15">
        <v>36048</v>
      </c>
      <c r="AK25" s="15">
        <v>37046</v>
      </c>
      <c r="AL25" s="15">
        <v>37610</v>
      </c>
    </row>
    <row r="26" spans="1:38" ht="25.25" customHeight="1">
      <c r="A26" s="16">
        <v>17</v>
      </c>
      <c r="B26" s="17" t="s">
        <v>13</v>
      </c>
      <c r="C26" s="17" t="s">
        <v>197</v>
      </c>
      <c r="D26" s="15">
        <v>100516</v>
      </c>
      <c r="E26" s="15">
        <v>110756</v>
      </c>
      <c r="F26" s="15">
        <v>119073</v>
      </c>
      <c r="G26" s="15">
        <v>126451</v>
      </c>
      <c r="H26" s="15">
        <v>138506</v>
      </c>
      <c r="I26" s="15">
        <v>145538</v>
      </c>
      <c r="J26" s="15">
        <v>149786</v>
      </c>
      <c r="K26" s="15">
        <v>155556</v>
      </c>
      <c r="L26" s="15">
        <v>155718</v>
      </c>
      <c r="M26" s="15">
        <v>160969</v>
      </c>
      <c r="N26" s="15">
        <v>165618</v>
      </c>
      <c r="O26" s="15">
        <v>172001</v>
      </c>
      <c r="P26" s="15">
        <v>174700</v>
      </c>
      <c r="Q26" s="15">
        <v>171546</v>
      </c>
      <c r="R26" s="15">
        <v>171696</v>
      </c>
      <c r="S26" s="15">
        <v>172270</v>
      </c>
      <c r="T26" s="15">
        <v>173918</v>
      </c>
      <c r="U26" s="15">
        <v>178163</v>
      </c>
      <c r="V26" s="15">
        <v>174256</v>
      </c>
      <c r="W26" s="15">
        <v>174650</v>
      </c>
      <c r="X26" s="15">
        <v>180595</v>
      </c>
      <c r="Y26" s="15">
        <v>180458</v>
      </c>
      <c r="Z26" s="15">
        <v>178072</v>
      </c>
      <c r="AA26" s="15">
        <v>177930</v>
      </c>
      <c r="AB26" s="15">
        <v>178810</v>
      </c>
      <c r="AC26" s="15">
        <v>175402</v>
      </c>
      <c r="AD26" s="15">
        <v>172336</v>
      </c>
      <c r="AE26" s="15">
        <v>170458</v>
      </c>
      <c r="AF26" s="15">
        <v>167461</v>
      </c>
      <c r="AG26" s="15">
        <v>171433</v>
      </c>
      <c r="AH26" s="15">
        <v>169858</v>
      </c>
      <c r="AI26" s="15">
        <v>167952</v>
      </c>
      <c r="AJ26" s="15">
        <v>167442</v>
      </c>
      <c r="AK26" s="15">
        <v>175573</v>
      </c>
      <c r="AL26" s="15">
        <v>176311</v>
      </c>
    </row>
    <row r="27" spans="1:38" ht="14.15" customHeight="1">
      <c r="A27" s="16">
        <v>18</v>
      </c>
      <c r="B27" s="17" t="s">
        <v>14</v>
      </c>
      <c r="C27" s="17" t="s">
        <v>197</v>
      </c>
      <c r="D27" s="15">
        <v>0</v>
      </c>
      <c r="E27" s="15">
        <v>0</v>
      </c>
      <c r="F27" s="15">
        <v>0</v>
      </c>
      <c r="G27" s="15">
        <v>0</v>
      </c>
      <c r="H27" s="15">
        <v>0</v>
      </c>
      <c r="I27" s="15">
        <v>296</v>
      </c>
      <c r="J27" s="15">
        <v>1853</v>
      </c>
      <c r="K27" s="15">
        <v>7809</v>
      </c>
      <c r="L27" s="15">
        <v>15736</v>
      </c>
      <c r="M27" s="15">
        <v>15540</v>
      </c>
      <c r="N27" s="15">
        <v>15948</v>
      </c>
      <c r="O27" s="15">
        <v>14623</v>
      </c>
      <c r="P27" s="15">
        <v>11957</v>
      </c>
      <c r="Q27" s="15">
        <v>10067</v>
      </c>
      <c r="R27" s="15">
        <v>10540</v>
      </c>
      <c r="S27" s="15">
        <v>10799</v>
      </c>
      <c r="T27" s="15">
        <v>19409</v>
      </c>
      <c r="U27" s="15">
        <v>101630</v>
      </c>
      <c r="V27" s="15">
        <v>218569</v>
      </c>
      <c r="W27" s="15">
        <v>299805</v>
      </c>
      <c r="X27" s="15">
        <v>263920</v>
      </c>
      <c r="Y27" s="15">
        <v>368264</v>
      </c>
      <c r="Z27" s="15">
        <v>471511</v>
      </c>
      <c r="AA27" s="15">
        <v>504645</v>
      </c>
      <c r="AB27" s="15">
        <v>488321</v>
      </c>
      <c r="AC27" s="15">
        <v>364766</v>
      </c>
      <c r="AD27" s="15">
        <v>382835</v>
      </c>
      <c r="AE27" s="15">
        <v>466126</v>
      </c>
      <c r="AF27" s="15">
        <v>440761</v>
      </c>
      <c r="AG27" s="15">
        <v>539649</v>
      </c>
      <c r="AH27" s="15">
        <v>581527</v>
      </c>
      <c r="AI27" s="15">
        <v>631478</v>
      </c>
      <c r="AJ27" s="15">
        <v>687208</v>
      </c>
      <c r="AK27" s="15">
        <v>724916</v>
      </c>
      <c r="AL27" s="15">
        <v>768553</v>
      </c>
    </row>
    <row r="28" spans="1:38" ht="14.15" customHeight="1">
      <c r="A28" s="31">
        <v>19</v>
      </c>
      <c r="B28" s="33" t="s">
        <v>15</v>
      </c>
      <c r="C28" s="33" t="s">
        <v>197</v>
      </c>
      <c r="D28" s="32">
        <v>131254</v>
      </c>
      <c r="E28" s="32">
        <v>129960</v>
      </c>
      <c r="F28" s="32">
        <v>139507</v>
      </c>
      <c r="G28" s="32">
        <v>160453</v>
      </c>
      <c r="H28" s="32">
        <v>155154</v>
      </c>
      <c r="I28" s="32">
        <v>153425</v>
      </c>
      <c r="J28" s="32">
        <v>208252</v>
      </c>
      <c r="K28" s="32">
        <v>139530</v>
      </c>
      <c r="L28" s="32">
        <v>130975</v>
      </c>
      <c r="M28" s="32">
        <v>123198</v>
      </c>
      <c r="N28" s="32">
        <v>154042</v>
      </c>
      <c r="O28" s="32">
        <v>162270</v>
      </c>
      <c r="P28" s="32">
        <v>193602</v>
      </c>
      <c r="Q28" s="32">
        <v>217398</v>
      </c>
      <c r="R28" s="32">
        <v>236476</v>
      </c>
      <c r="S28" s="32">
        <v>243566</v>
      </c>
      <c r="T28" s="32">
        <v>256694</v>
      </c>
      <c r="U28" s="32">
        <v>301784</v>
      </c>
      <c r="V28" s="32">
        <v>314808</v>
      </c>
      <c r="W28" s="32">
        <v>354434</v>
      </c>
      <c r="X28" s="32">
        <v>415200</v>
      </c>
      <c r="Y28" s="32">
        <v>407853</v>
      </c>
      <c r="Z28" s="32">
        <v>430789</v>
      </c>
      <c r="AA28" s="32">
        <v>480722</v>
      </c>
      <c r="AB28" s="32">
        <v>489083</v>
      </c>
      <c r="AC28" s="32">
        <v>491771</v>
      </c>
      <c r="AD28" s="32">
        <v>578199</v>
      </c>
      <c r="AE28" s="32">
        <v>599973</v>
      </c>
      <c r="AF28" s="32">
        <v>559613</v>
      </c>
      <c r="AG28" s="32">
        <v>549767</v>
      </c>
      <c r="AH28" s="32">
        <v>573474</v>
      </c>
      <c r="AI28" s="32">
        <v>765638</v>
      </c>
      <c r="AJ28" s="32">
        <v>708057</v>
      </c>
      <c r="AK28" s="32">
        <v>724098</v>
      </c>
      <c r="AL28" s="32">
        <v>763750</v>
      </c>
    </row>
    <row r="29" spans="1:38" ht="14.15" customHeight="1" thickBot="1">
      <c r="A29" s="82">
        <v>20</v>
      </c>
      <c r="B29" s="80" t="s">
        <v>116</v>
      </c>
      <c r="C29" s="80" t="s">
        <v>197</v>
      </c>
      <c r="D29" s="83">
        <v>150252</v>
      </c>
      <c r="E29" s="83">
        <v>151570</v>
      </c>
      <c r="F29" s="83">
        <v>152229</v>
      </c>
      <c r="G29" s="83">
        <v>152229</v>
      </c>
      <c r="H29" s="83">
        <v>148275</v>
      </c>
      <c r="I29" s="83">
        <v>150274</v>
      </c>
      <c r="J29" s="83">
        <v>152056</v>
      </c>
      <c r="K29" s="83">
        <v>156078</v>
      </c>
      <c r="L29" s="83">
        <v>162140</v>
      </c>
      <c r="M29" s="83">
        <v>174048</v>
      </c>
      <c r="N29" s="83">
        <v>189000</v>
      </c>
      <c r="O29" s="83">
        <v>197684</v>
      </c>
      <c r="P29" s="83">
        <v>204680</v>
      </c>
      <c r="Q29" s="83">
        <v>203918</v>
      </c>
      <c r="R29" s="83">
        <v>215090</v>
      </c>
      <c r="S29" s="83">
        <v>222824</v>
      </c>
      <c r="T29" s="83">
        <v>246340</v>
      </c>
      <c r="U29" s="83">
        <v>240109</v>
      </c>
      <c r="V29" s="83">
        <v>241967</v>
      </c>
      <c r="W29" s="83">
        <v>240339</v>
      </c>
      <c r="X29" s="83">
        <v>246756</v>
      </c>
      <c r="Y29" s="83">
        <v>244570</v>
      </c>
      <c r="Z29" s="83">
        <v>251761</v>
      </c>
      <c r="AA29" s="83">
        <v>261810</v>
      </c>
      <c r="AB29" s="83">
        <v>263356</v>
      </c>
      <c r="AC29" s="83">
        <v>268352</v>
      </c>
      <c r="AD29" s="83">
        <v>276690</v>
      </c>
      <c r="AE29" s="83">
        <v>276761</v>
      </c>
      <c r="AF29" s="83">
        <v>278876</v>
      </c>
      <c r="AG29" s="83">
        <v>280097</v>
      </c>
      <c r="AH29" s="83">
        <v>280943</v>
      </c>
      <c r="AI29" s="83">
        <v>277840</v>
      </c>
      <c r="AJ29" s="83">
        <v>265884</v>
      </c>
      <c r="AK29" s="83">
        <v>270535</v>
      </c>
      <c r="AL29" s="83">
        <v>280842</v>
      </c>
    </row>
    <row r="30" spans="1:38" ht="16" customHeight="1">
      <c r="A30" s="96" t="s">
        <v>16</v>
      </c>
      <c r="B30" s="3" t="s">
        <v>224</v>
      </c>
      <c r="C30" s="3" t="s">
        <v>197</v>
      </c>
      <c r="D30" s="15">
        <f t="shared" ref="D30:K30" si="0">SUM(D5:D11)</f>
        <v>860231</v>
      </c>
      <c r="E30" s="15">
        <f t="shared" si="0"/>
        <v>843135</v>
      </c>
      <c r="F30" s="15">
        <f t="shared" si="0"/>
        <v>821533</v>
      </c>
      <c r="G30" s="15">
        <f t="shared" si="0"/>
        <v>795841</v>
      </c>
      <c r="H30" s="15">
        <f t="shared" si="0"/>
        <v>772926</v>
      </c>
      <c r="I30" s="15">
        <f t="shared" si="0"/>
        <v>741220</v>
      </c>
      <c r="J30" s="15">
        <f t="shared" si="0"/>
        <v>727725</v>
      </c>
      <c r="K30" s="15">
        <f t="shared" si="0"/>
        <v>709630</v>
      </c>
      <c r="L30" s="15">
        <f>SUM(L5:L11)</f>
        <v>687714</v>
      </c>
      <c r="M30" s="15">
        <f>SUM(M5:M11)</f>
        <v>667194</v>
      </c>
      <c r="N30" s="15">
        <f>SUM(N5:N11)</f>
        <v>644300</v>
      </c>
      <c r="O30" s="15">
        <f>SUM(O5:O11)</f>
        <v>624261</v>
      </c>
      <c r="P30" s="15">
        <f>SUM(P5:P11)</f>
        <v>620194</v>
      </c>
      <c r="Q30" s="15">
        <f t="shared" ref="Q30:AH30" si="1">SUM(Q5:Q11)</f>
        <v>618951</v>
      </c>
      <c r="R30" s="15">
        <f t="shared" si="1"/>
        <v>614970</v>
      </c>
      <c r="S30" s="15">
        <f t="shared" si="1"/>
        <v>614084</v>
      </c>
      <c r="T30" s="15">
        <f t="shared" si="1"/>
        <v>622608</v>
      </c>
      <c r="U30" s="15">
        <f t="shared" si="1"/>
        <v>628520</v>
      </c>
      <c r="V30" s="15">
        <f t="shared" si="1"/>
        <v>637043</v>
      </c>
      <c r="W30" s="15">
        <f t="shared" si="1"/>
        <v>649095</v>
      </c>
      <c r="X30" s="15">
        <f t="shared" si="1"/>
        <v>650567</v>
      </c>
      <c r="Y30" s="15">
        <f t="shared" si="1"/>
        <v>645267</v>
      </c>
      <c r="Z30" s="15">
        <f t="shared" si="1"/>
        <v>647783</v>
      </c>
      <c r="AA30" s="15">
        <f t="shared" si="1"/>
        <v>652394</v>
      </c>
      <c r="AB30" s="15">
        <f t="shared" si="1"/>
        <v>651890</v>
      </c>
      <c r="AC30" s="15">
        <f t="shared" si="1"/>
        <v>649717</v>
      </c>
      <c r="AD30" s="15">
        <f t="shared" si="1"/>
        <v>642518</v>
      </c>
      <c r="AE30" s="15">
        <f t="shared" si="1"/>
        <v>632492</v>
      </c>
      <c r="AF30" s="15">
        <f t="shared" si="1"/>
        <v>622635</v>
      </c>
      <c r="AG30" s="15">
        <f t="shared" si="1"/>
        <v>610900</v>
      </c>
      <c r="AH30" s="15">
        <f t="shared" si="1"/>
        <v>601986</v>
      </c>
      <c r="AI30" s="15">
        <f>SUM(AI5:AI11)</f>
        <v>590407</v>
      </c>
      <c r="AJ30" s="15">
        <f>SUM(AJ5:AJ11)</f>
        <v>581817</v>
      </c>
      <c r="AK30" s="15">
        <f>SUM(AK5:AK11)</f>
        <v>572717</v>
      </c>
      <c r="AL30" s="15">
        <f>SUM(AL5:AL11)</f>
        <v>565303</v>
      </c>
    </row>
    <row r="31" spans="1:38" ht="16" customHeight="1">
      <c r="A31" s="96" t="s">
        <v>17</v>
      </c>
      <c r="B31" s="3" t="s">
        <v>225</v>
      </c>
      <c r="C31" s="3" t="s">
        <v>197</v>
      </c>
      <c r="D31" s="15">
        <f>SUM(D12:D17)</f>
        <v>928784</v>
      </c>
      <c r="E31" s="15">
        <f>SUM(E12:E17)</f>
        <v>934198</v>
      </c>
      <c r="F31" s="15">
        <f t="shared" ref="F31:N31" si="2">SUM(F12:F17)</f>
        <v>928530</v>
      </c>
      <c r="G31" s="15">
        <f t="shared" si="2"/>
        <v>918422</v>
      </c>
      <c r="H31" s="15">
        <f t="shared" si="2"/>
        <v>906026</v>
      </c>
      <c r="I31" s="15">
        <f t="shared" si="2"/>
        <v>882807</v>
      </c>
      <c r="J31" s="15">
        <f t="shared" si="2"/>
        <v>868924</v>
      </c>
      <c r="K31" s="15">
        <f t="shared" si="2"/>
        <v>852867</v>
      </c>
      <c r="L31" s="15">
        <f t="shared" si="2"/>
        <v>831413</v>
      </c>
      <c r="M31" s="15">
        <f t="shared" si="2"/>
        <v>807671</v>
      </c>
      <c r="N31" s="15">
        <f t="shared" si="2"/>
        <v>786335</v>
      </c>
      <c r="O31" s="15">
        <f>SUM(O12:O17)</f>
        <v>772922</v>
      </c>
      <c r="P31" s="15">
        <f>SUM(P12:P17)</f>
        <v>760996</v>
      </c>
      <c r="Q31" s="15">
        <f t="shared" ref="Q31:AH31" si="3">SUM(Q12:Q17)</f>
        <v>747144</v>
      </c>
      <c r="R31" s="15">
        <f t="shared" si="3"/>
        <v>734892</v>
      </c>
      <c r="S31" s="15">
        <f t="shared" si="3"/>
        <v>735269</v>
      </c>
      <c r="T31" s="15">
        <f t="shared" si="3"/>
        <v>744287</v>
      </c>
      <c r="U31" s="15">
        <f t="shared" si="3"/>
        <v>731326</v>
      </c>
      <c r="V31" s="15">
        <f t="shared" si="3"/>
        <v>730377</v>
      </c>
      <c r="W31" s="15">
        <f t="shared" si="3"/>
        <v>724106</v>
      </c>
      <c r="X31" s="15">
        <f t="shared" si="3"/>
        <v>694912</v>
      </c>
      <c r="Y31" s="15">
        <f t="shared" si="3"/>
        <v>648319</v>
      </c>
      <c r="Z31" s="15">
        <f t="shared" si="3"/>
        <v>619688</v>
      </c>
      <c r="AA31" s="15">
        <f t="shared" si="3"/>
        <v>595447</v>
      </c>
      <c r="AB31" s="15">
        <f t="shared" si="3"/>
        <v>565472</v>
      </c>
      <c r="AC31" s="15">
        <f t="shared" si="3"/>
        <v>558621</v>
      </c>
      <c r="AD31" s="15">
        <f t="shared" si="3"/>
        <v>548574</v>
      </c>
      <c r="AE31" s="15">
        <f t="shared" si="3"/>
        <v>540790</v>
      </c>
      <c r="AF31" s="15">
        <f t="shared" si="3"/>
        <v>537713</v>
      </c>
      <c r="AG31" s="15">
        <f t="shared" si="3"/>
        <v>535167</v>
      </c>
      <c r="AH31" s="15">
        <f t="shared" si="3"/>
        <v>519679</v>
      </c>
      <c r="AI31" s="15">
        <f>SUM(AI12:AI17)</f>
        <v>499611</v>
      </c>
      <c r="AJ31" s="15">
        <f>SUM(AJ12:AJ17)</f>
        <v>509274</v>
      </c>
      <c r="AK31" s="15">
        <f>SUM(AK12:AK17)</f>
        <v>506894</v>
      </c>
      <c r="AL31" s="15">
        <f>SUM(AL12:AL17)</f>
        <v>498519</v>
      </c>
    </row>
    <row r="32" spans="1:38" ht="16" customHeight="1">
      <c r="A32" s="96" t="s">
        <v>18</v>
      </c>
      <c r="B32" s="3" t="s">
        <v>226</v>
      </c>
      <c r="C32" s="3" t="s">
        <v>197</v>
      </c>
      <c r="D32" s="15">
        <f t="shared" ref="D32:K32" si="4">SUM(D18:D27)</f>
        <v>289802</v>
      </c>
      <c r="E32" s="15">
        <f t="shared" si="4"/>
        <v>326458</v>
      </c>
      <c r="F32" s="15">
        <f t="shared" si="4"/>
        <v>359486</v>
      </c>
      <c r="G32" s="15">
        <f t="shared" si="4"/>
        <v>386668</v>
      </c>
      <c r="H32" s="15">
        <f t="shared" si="4"/>
        <v>428124</v>
      </c>
      <c r="I32" s="15">
        <f t="shared" si="4"/>
        <v>479878</v>
      </c>
      <c r="J32" s="15">
        <f t="shared" si="4"/>
        <v>520577</v>
      </c>
      <c r="K32" s="15">
        <f t="shared" si="4"/>
        <v>560621</v>
      </c>
      <c r="L32" s="15">
        <f>SUM(L18:L27)</f>
        <v>588543</v>
      </c>
      <c r="M32" s="15">
        <f>SUM(M18:M27)</f>
        <v>619262</v>
      </c>
      <c r="N32" s="15">
        <f>SUM(N18:N27)</f>
        <v>647591</v>
      </c>
      <c r="O32" s="15">
        <f>SUM(O18:O27)</f>
        <v>676217</v>
      </c>
      <c r="P32" s="15">
        <f>SUM(P18:P27)</f>
        <v>702141</v>
      </c>
      <c r="Q32" s="15">
        <f t="shared" ref="Q32:AH32" si="5">SUM(Q18:Q27)</f>
        <v>719042</v>
      </c>
      <c r="R32" s="15">
        <f t="shared" si="5"/>
        <v>743788</v>
      </c>
      <c r="S32" s="15">
        <f t="shared" si="5"/>
        <v>772931</v>
      </c>
      <c r="T32" s="15">
        <f t="shared" si="5"/>
        <v>844690</v>
      </c>
      <c r="U32" s="15">
        <f t="shared" si="5"/>
        <v>990345</v>
      </c>
      <c r="V32" s="15">
        <f t="shared" si="5"/>
        <v>1169372</v>
      </c>
      <c r="W32" s="15">
        <f t="shared" si="5"/>
        <v>1305531</v>
      </c>
      <c r="X32" s="15">
        <f t="shared" si="5"/>
        <v>1327506</v>
      </c>
      <c r="Y32" s="15">
        <f t="shared" si="5"/>
        <v>1504810</v>
      </c>
      <c r="Z32" s="15">
        <f t="shared" si="5"/>
        <v>1672956</v>
      </c>
      <c r="AA32" s="15">
        <f t="shared" si="5"/>
        <v>1767795</v>
      </c>
      <c r="AB32" s="15">
        <f t="shared" si="5"/>
        <v>1829638</v>
      </c>
      <c r="AC32" s="15">
        <f t="shared" si="5"/>
        <v>1767097</v>
      </c>
      <c r="AD32" s="15">
        <f t="shared" si="5"/>
        <v>1848971</v>
      </c>
      <c r="AE32" s="15">
        <f t="shared" si="5"/>
        <v>2000765</v>
      </c>
      <c r="AF32" s="15">
        <f t="shared" si="5"/>
        <v>2016897</v>
      </c>
      <c r="AG32" s="15">
        <f t="shared" si="5"/>
        <v>2168880</v>
      </c>
      <c r="AH32" s="15">
        <f t="shared" si="5"/>
        <v>2294032</v>
      </c>
      <c r="AI32" s="15">
        <f>SUM(AI18:AI27)</f>
        <v>2402845</v>
      </c>
      <c r="AJ32" s="15">
        <f>SUM(AJ18:AJ27)</f>
        <v>2512113</v>
      </c>
      <c r="AK32" s="15">
        <f>SUM(AK18:AK27)</f>
        <v>2621947</v>
      </c>
      <c r="AL32" s="15">
        <f>SUM(AL18:AL27)</f>
        <v>2731940</v>
      </c>
    </row>
    <row r="33" spans="1:38" ht="16" customHeight="1" thickBot="1">
      <c r="A33" s="97" t="s">
        <v>19</v>
      </c>
      <c r="B33" s="84" t="s">
        <v>227</v>
      </c>
      <c r="C33" s="84" t="s">
        <v>197</v>
      </c>
      <c r="D33" s="83">
        <f t="shared" ref="D33:K33" si="6">SUM(D28:D29)</f>
        <v>281506</v>
      </c>
      <c r="E33" s="83">
        <f t="shared" si="6"/>
        <v>281530</v>
      </c>
      <c r="F33" s="83">
        <f t="shared" si="6"/>
        <v>291736</v>
      </c>
      <c r="G33" s="83">
        <f t="shared" si="6"/>
        <v>312682</v>
      </c>
      <c r="H33" s="83">
        <f t="shared" si="6"/>
        <v>303429</v>
      </c>
      <c r="I33" s="83">
        <f t="shared" si="6"/>
        <v>303699</v>
      </c>
      <c r="J33" s="83">
        <f t="shared" si="6"/>
        <v>360308</v>
      </c>
      <c r="K33" s="83">
        <f t="shared" si="6"/>
        <v>295608</v>
      </c>
      <c r="L33" s="83">
        <f>SUM(L28:L29)</f>
        <v>293115</v>
      </c>
      <c r="M33" s="83">
        <f>SUM(M28:M29)</f>
        <v>297246</v>
      </c>
      <c r="N33" s="83">
        <f>SUM(N28:N29)</f>
        <v>343042</v>
      </c>
      <c r="O33" s="83">
        <f>SUM(O28:O29)</f>
        <v>359954</v>
      </c>
      <c r="P33" s="83">
        <f>SUM(P28:P29)</f>
        <v>398282</v>
      </c>
      <c r="Q33" s="83">
        <f t="shared" ref="Q33:AH33" si="7">SUM(Q28:Q29)</f>
        <v>421316</v>
      </c>
      <c r="R33" s="83">
        <f t="shared" si="7"/>
        <v>451566</v>
      </c>
      <c r="S33" s="83">
        <f t="shared" si="7"/>
        <v>466390</v>
      </c>
      <c r="T33" s="83">
        <f t="shared" si="7"/>
        <v>503034</v>
      </c>
      <c r="U33" s="83">
        <f t="shared" si="7"/>
        <v>541893</v>
      </c>
      <c r="V33" s="83">
        <f t="shared" si="7"/>
        <v>556775</v>
      </c>
      <c r="W33" s="83">
        <f t="shared" si="7"/>
        <v>594773</v>
      </c>
      <c r="X33" s="83">
        <f t="shared" si="7"/>
        <v>661956</v>
      </c>
      <c r="Y33" s="83">
        <f t="shared" si="7"/>
        <v>652423</v>
      </c>
      <c r="Z33" s="83">
        <f t="shared" si="7"/>
        <v>682550</v>
      </c>
      <c r="AA33" s="83">
        <f t="shared" si="7"/>
        <v>742532</v>
      </c>
      <c r="AB33" s="83">
        <f t="shared" si="7"/>
        <v>752439</v>
      </c>
      <c r="AC33" s="83">
        <f t="shared" si="7"/>
        <v>760123</v>
      </c>
      <c r="AD33" s="83">
        <f t="shared" si="7"/>
        <v>854889</v>
      </c>
      <c r="AE33" s="83">
        <f t="shared" si="7"/>
        <v>876734</v>
      </c>
      <c r="AF33" s="83">
        <f t="shared" si="7"/>
        <v>838489</v>
      </c>
      <c r="AG33" s="83">
        <f t="shared" si="7"/>
        <v>829864</v>
      </c>
      <c r="AH33" s="83">
        <f t="shared" si="7"/>
        <v>854417</v>
      </c>
      <c r="AI33" s="83">
        <f>SUM(AI28:AI29)</f>
        <v>1043478</v>
      </c>
      <c r="AJ33" s="83">
        <f>SUM(AJ28:AJ29)</f>
        <v>973941</v>
      </c>
      <c r="AK33" s="83">
        <f>SUM(AK28:AK29)</f>
        <v>994633</v>
      </c>
      <c r="AL33" s="83">
        <f>SUM(AL28:AL29)</f>
        <v>1044592</v>
      </c>
    </row>
    <row r="34" spans="1:38" ht="16" customHeight="1">
      <c r="A34" s="96" t="s">
        <v>20</v>
      </c>
      <c r="B34" s="3" t="s">
        <v>229</v>
      </c>
      <c r="C34" s="3" t="s">
        <v>197</v>
      </c>
      <c r="D34" s="15">
        <f t="shared" ref="D34:AK34" si="8">SUM(D30:D33)</f>
        <v>2360323</v>
      </c>
      <c r="E34" s="15">
        <f t="shared" si="8"/>
        <v>2385321</v>
      </c>
      <c r="F34" s="15">
        <f t="shared" si="8"/>
        <v>2401285</v>
      </c>
      <c r="G34" s="15">
        <f t="shared" si="8"/>
        <v>2413613</v>
      </c>
      <c r="H34" s="15">
        <f t="shared" si="8"/>
        <v>2410505</v>
      </c>
      <c r="I34" s="15">
        <f t="shared" si="8"/>
        <v>2407604</v>
      </c>
      <c r="J34" s="15">
        <f t="shared" si="8"/>
        <v>2477534</v>
      </c>
      <c r="K34" s="15">
        <f t="shared" si="8"/>
        <v>2418726</v>
      </c>
      <c r="L34" s="15">
        <f t="shared" si="8"/>
        <v>2400785</v>
      </c>
      <c r="M34" s="15">
        <f t="shared" si="8"/>
        <v>2391373</v>
      </c>
      <c r="N34" s="15">
        <f t="shared" si="8"/>
        <v>2421268</v>
      </c>
      <c r="O34" s="15">
        <f t="shared" si="8"/>
        <v>2433354</v>
      </c>
      <c r="P34" s="15">
        <f t="shared" si="8"/>
        <v>2481613</v>
      </c>
      <c r="Q34" s="15">
        <f t="shared" si="8"/>
        <v>2506453</v>
      </c>
      <c r="R34" s="15">
        <f t="shared" si="8"/>
        <v>2545216</v>
      </c>
      <c r="S34" s="15">
        <f t="shared" si="8"/>
        <v>2588674</v>
      </c>
      <c r="T34" s="15">
        <f t="shared" si="8"/>
        <v>2714619</v>
      </c>
      <c r="U34" s="15">
        <f t="shared" si="8"/>
        <v>2892084</v>
      </c>
      <c r="V34" s="15">
        <f t="shared" si="8"/>
        <v>3093567</v>
      </c>
      <c r="W34" s="15">
        <f t="shared" si="8"/>
        <v>3273505</v>
      </c>
      <c r="X34" s="15">
        <f t="shared" si="8"/>
        <v>3334941</v>
      </c>
      <c r="Y34" s="15">
        <f t="shared" si="8"/>
        <v>3450819</v>
      </c>
      <c r="Z34" s="15">
        <f t="shared" si="8"/>
        <v>3622977</v>
      </c>
      <c r="AA34" s="15">
        <f t="shared" si="8"/>
        <v>3758168</v>
      </c>
      <c r="AB34" s="15">
        <f t="shared" si="8"/>
        <v>3799439</v>
      </c>
      <c r="AC34" s="15">
        <f t="shared" si="8"/>
        <v>3735558</v>
      </c>
      <c r="AD34" s="15">
        <f t="shared" si="8"/>
        <v>3894952</v>
      </c>
      <c r="AE34" s="15">
        <f t="shared" si="8"/>
        <v>4050781</v>
      </c>
      <c r="AF34" s="15">
        <f t="shared" si="8"/>
        <v>4015734</v>
      </c>
      <c r="AG34" s="15">
        <f t="shared" si="8"/>
        <v>4144811</v>
      </c>
      <c r="AH34" s="15">
        <f t="shared" si="8"/>
        <v>4270114</v>
      </c>
      <c r="AI34" s="15">
        <f t="shared" si="8"/>
        <v>4536341</v>
      </c>
      <c r="AJ34" s="15">
        <f t="shared" si="8"/>
        <v>4577145</v>
      </c>
      <c r="AK34" s="15">
        <f t="shared" si="8"/>
        <v>4696191</v>
      </c>
      <c r="AL34" s="15">
        <f t="shared" ref="AL34" si="9">SUM(AL30:AL33)</f>
        <v>4840354</v>
      </c>
    </row>
    <row r="35" spans="1:38" ht="16" customHeight="1" thickBot="1">
      <c r="A35" s="97" t="s">
        <v>215</v>
      </c>
      <c r="B35" s="80" t="s">
        <v>228</v>
      </c>
      <c r="C35" s="80" t="s">
        <v>197</v>
      </c>
      <c r="D35" s="83">
        <f t="shared" ref="D35:AK35" si="10">D34-D29</f>
        <v>2210071</v>
      </c>
      <c r="E35" s="83">
        <f t="shared" si="10"/>
        <v>2233751</v>
      </c>
      <c r="F35" s="83">
        <f t="shared" si="10"/>
        <v>2249056</v>
      </c>
      <c r="G35" s="83">
        <f t="shared" si="10"/>
        <v>2261384</v>
      </c>
      <c r="H35" s="83">
        <f t="shared" si="10"/>
        <v>2262230</v>
      </c>
      <c r="I35" s="83">
        <f t="shared" si="10"/>
        <v>2257330</v>
      </c>
      <c r="J35" s="83">
        <f t="shared" si="10"/>
        <v>2325478</v>
      </c>
      <c r="K35" s="83">
        <f t="shared" si="10"/>
        <v>2262648</v>
      </c>
      <c r="L35" s="83">
        <f t="shared" si="10"/>
        <v>2238645</v>
      </c>
      <c r="M35" s="83">
        <f t="shared" si="10"/>
        <v>2217325</v>
      </c>
      <c r="N35" s="83">
        <f t="shared" si="10"/>
        <v>2232268</v>
      </c>
      <c r="O35" s="83">
        <f t="shared" si="10"/>
        <v>2235670</v>
      </c>
      <c r="P35" s="83">
        <f t="shared" si="10"/>
        <v>2276933</v>
      </c>
      <c r="Q35" s="83">
        <f t="shared" si="10"/>
        <v>2302535</v>
      </c>
      <c r="R35" s="83">
        <f t="shared" si="10"/>
        <v>2330126</v>
      </c>
      <c r="S35" s="83">
        <f t="shared" si="10"/>
        <v>2365850</v>
      </c>
      <c r="T35" s="83">
        <f t="shared" si="10"/>
        <v>2468279</v>
      </c>
      <c r="U35" s="83">
        <f t="shared" si="10"/>
        <v>2651975</v>
      </c>
      <c r="V35" s="83">
        <f t="shared" si="10"/>
        <v>2851600</v>
      </c>
      <c r="W35" s="83">
        <f t="shared" si="10"/>
        <v>3033166</v>
      </c>
      <c r="X35" s="83">
        <f t="shared" si="10"/>
        <v>3088185</v>
      </c>
      <c r="Y35" s="83">
        <f t="shared" si="10"/>
        <v>3206249</v>
      </c>
      <c r="Z35" s="83">
        <f t="shared" si="10"/>
        <v>3371216</v>
      </c>
      <c r="AA35" s="83">
        <f t="shared" si="10"/>
        <v>3496358</v>
      </c>
      <c r="AB35" s="83">
        <f t="shared" si="10"/>
        <v>3536083</v>
      </c>
      <c r="AC35" s="83">
        <f t="shared" si="10"/>
        <v>3467206</v>
      </c>
      <c r="AD35" s="83">
        <f t="shared" si="10"/>
        <v>3618262</v>
      </c>
      <c r="AE35" s="83">
        <f t="shared" si="10"/>
        <v>3774020</v>
      </c>
      <c r="AF35" s="83">
        <f t="shared" si="10"/>
        <v>3736858</v>
      </c>
      <c r="AG35" s="83">
        <f t="shared" si="10"/>
        <v>3864714</v>
      </c>
      <c r="AH35" s="83">
        <f t="shared" si="10"/>
        <v>3989171</v>
      </c>
      <c r="AI35" s="83">
        <f t="shared" si="10"/>
        <v>4258501</v>
      </c>
      <c r="AJ35" s="83">
        <f t="shared" si="10"/>
        <v>4311261</v>
      </c>
      <c r="AK35" s="83">
        <f t="shared" si="10"/>
        <v>4425656</v>
      </c>
      <c r="AL35" s="83">
        <f t="shared" ref="AL35" si="11">AL34-AL29</f>
        <v>4559512</v>
      </c>
    </row>
    <row r="36" spans="1:38">
      <c r="Q36" s="15"/>
    </row>
    <row r="39" spans="1:38">
      <c r="Z39" s="15"/>
      <c r="AA39" s="15"/>
      <c r="AB39" s="15"/>
    </row>
    <row r="40" spans="1:38">
      <c r="Z40" s="15"/>
      <c r="AA40" s="15"/>
      <c r="AB40" s="15"/>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42" orientation="landscape" r:id="rId1"/>
  <headerFooter alignWithMargins="0"/>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0">
    <pageSetUpPr fitToPage="1"/>
  </sheetPr>
  <dimension ref="A1:AL35"/>
  <sheetViews>
    <sheetView zoomScaleNormal="100" workbookViewId="0">
      <selection activeCell="D5" sqref="D5:AL29"/>
    </sheetView>
  </sheetViews>
  <sheetFormatPr baseColWidth="10" defaultColWidth="11.453125" defaultRowHeight="11.5"/>
  <cols>
    <col min="1" max="1" width="5.1796875" style="3" customWidth="1"/>
    <col min="2" max="2" width="35" style="3" customWidth="1"/>
    <col min="3" max="3" width="6.1796875" style="3" bestFit="1" customWidth="1"/>
    <col min="4" max="19" width="8.54296875" style="3" bestFit="1" customWidth="1"/>
    <col min="20" max="20" width="9.54296875" style="3" bestFit="1" customWidth="1"/>
    <col min="21" max="21" width="8.54296875" style="3" bestFit="1" customWidth="1"/>
    <col min="22" max="38" width="9.54296875" style="3" bestFit="1" customWidth="1"/>
    <col min="39" max="16384" width="11.453125" style="3"/>
  </cols>
  <sheetData>
    <row r="1" spans="1:38" ht="18.649999999999999" customHeight="1">
      <c r="A1" s="35" t="str">
        <f>'1'!A1</f>
        <v>Schweizerische Holzenergiestatistik EJ 2024</v>
      </c>
    </row>
    <row r="2" spans="1:38" ht="18.649999999999999" customHeight="1">
      <c r="A2" s="34" t="str">
        <f>CONCATENATE(Übersicht!B12,": ",Übersicht!C12)</f>
        <v>Tabelle 4.1: Bruttoenergieverbrauch Holz, effektiv</v>
      </c>
    </row>
    <row r="3" spans="1:38" ht="18.649999999999999" customHeight="1">
      <c r="A3" s="38"/>
    </row>
    <row r="4" spans="1:38" ht="18.649999999999999" customHeight="1">
      <c r="A4" s="24" t="s">
        <v>0</v>
      </c>
      <c r="B4" s="24" t="s">
        <v>1</v>
      </c>
      <c r="C4" s="24" t="s">
        <v>129</v>
      </c>
      <c r="D4" s="24">
        <v>1990</v>
      </c>
      <c r="E4" s="24">
        <v>1991</v>
      </c>
      <c r="F4" s="24">
        <v>1992</v>
      </c>
      <c r="G4" s="24">
        <v>1993</v>
      </c>
      <c r="H4" s="24">
        <v>1994</v>
      </c>
      <c r="I4" s="24">
        <v>1995</v>
      </c>
      <c r="J4" s="24">
        <v>1996</v>
      </c>
      <c r="K4" s="24">
        <v>1997</v>
      </c>
      <c r="L4" s="24">
        <v>1998</v>
      </c>
      <c r="M4" s="24">
        <v>1999</v>
      </c>
      <c r="N4" s="24">
        <v>2000</v>
      </c>
      <c r="O4" s="24">
        <v>2001</v>
      </c>
      <c r="P4" s="24">
        <v>2002</v>
      </c>
      <c r="Q4" s="24">
        <v>2003</v>
      </c>
      <c r="R4" s="24">
        <v>2004</v>
      </c>
      <c r="S4" s="24">
        <v>2005</v>
      </c>
      <c r="T4" s="24">
        <v>2006</v>
      </c>
      <c r="U4" s="24">
        <v>2007</v>
      </c>
      <c r="V4" s="24">
        <v>2008</v>
      </c>
      <c r="W4" s="24">
        <v>2009</v>
      </c>
      <c r="X4" s="24">
        <v>2010</v>
      </c>
      <c r="Y4" s="24">
        <v>2011</v>
      </c>
      <c r="Z4" s="24">
        <v>2012</v>
      </c>
      <c r="AA4" s="24">
        <v>2013</v>
      </c>
      <c r="AB4" s="24">
        <v>2014</v>
      </c>
      <c r="AC4" s="24">
        <v>2015</v>
      </c>
      <c r="AD4" s="24">
        <v>2016</v>
      </c>
      <c r="AE4" s="24">
        <v>2017</v>
      </c>
      <c r="AF4" s="24">
        <v>2018</v>
      </c>
      <c r="AG4" s="24">
        <v>2019</v>
      </c>
      <c r="AH4" s="24">
        <v>2020</v>
      </c>
      <c r="AI4" s="24">
        <v>2021</v>
      </c>
      <c r="AJ4" s="24">
        <v>2022</v>
      </c>
      <c r="AK4" s="24">
        <v>2023</v>
      </c>
      <c r="AL4" s="24">
        <v>2024</v>
      </c>
    </row>
    <row r="5" spans="1:38" ht="14.15" customHeight="1">
      <c r="A5" s="16">
        <v>1</v>
      </c>
      <c r="B5" s="17" t="s">
        <v>2</v>
      </c>
      <c r="C5" s="17" t="s">
        <v>127</v>
      </c>
      <c r="D5" s="15">
        <v>226</v>
      </c>
      <c r="E5" s="15">
        <v>266</v>
      </c>
      <c r="F5" s="15">
        <v>265</v>
      </c>
      <c r="G5" s="15">
        <v>271</v>
      </c>
      <c r="H5" s="15">
        <v>252</v>
      </c>
      <c r="I5" s="15">
        <v>270</v>
      </c>
      <c r="J5" s="15">
        <v>283</v>
      </c>
      <c r="K5" s="15">
        <v>240.00000000000003</v>
      </c>
      <c r="L5" s="15">
        <v>235</v>
      </c>
      <c r="M5" s="15">
        <v>224</v>
      </c>
      <c r="N5" s="15">
        <v>195</v>
      </c>
      <c r="O5" s="15">
        <v>202</v>
      </c>
      <c r="P5" s="15">
        <v>186</v>
      </c>
      <c r="Q5" s="15">
        <v>191</v>
      </c>
      <c r="R5" s="15">
        <v>181</v>
      </c>
      <c r="S5" s="15">
        <v>181</v>
      </c>
      <c r="T5" s="15">
        <v>176</v>
      </c>
      <c r="U5" s="15">
        <v>159</v>
      </c>
      <c r="V5" s="15">
        <v>165</v>
      </c>
      <c r="W5" s="15">
        <v>143</v>
      </c>
      <c r="X5" s="15">
        <v>124</v>
      </c>
      <c r="Y5" s="15">
        <v>87</v>
      </c>
      <c r="Z5" s="15">
        <v>84</v>
      </c>
      <c r="AA5" s="15">
        <v>84</v>
      </c>
      <c r="AB5" s="15">
        <v>62</v>
      </c>
      <c r="AC5" s="15">
        <v>64</v>
      </c>
      <c r="AD5" s="15">
        <v>68</v>
      </c>
      <c r="AE5" s="15">
        <v>67</v>
      </c>
      <c r="AF5" s="15">
        <v>62</v>
      </c>
      <c r="AG5" s="15">
        <v>62</v>
      </c>
      <c r="AH5" s="15">
        <v>58</v>
      </c>
      <c r="AI5" s="15">
        <v>58.999999999999993</v>
      </c>
      <c r="AJ5" s="15">
        <v>42</v>
      </c>
      <c r="AK5" s="15">
        <v>35</v>
      </c>
      <c r="AL5" s="15">
        <v>27</v>
      </c>
    </row>
    <row r="6" spans="1:38" ht="14.15" customHeight="1">
      <c r="A6" s="16">
        <v>2</v>
      </c>
      <c r="B6" s="17" t="s">
        <v>3</v>
      </c>
      <c r="C6" s="17" t="s">
        <v>127</v>
      </c>
      <c r="D6" s="15">
        <v>258.00000000000006</v>
      </c>
      <c r="E6" s="15">
        <v>352</v>
      </c>
      <c r="F6" s="15">
        <v>398</v>
      </c>
      <c r="G6" s="15">
        <v>453</v>
      </c>
      <c r="H6" s="15">
        <v>461</v>
      </c>
      <c r="I6" s="15">
        <v>545</v>
      </c>
      <c r="J6" s="15">
        <v>657</v>
      </c>
      <c r="K6" s="15">
        <v>639</v>
      </c>
      <c r="L6" s="15">
        <v>722</v>
      </c>
      <c r="M6" s="15">
        <v>777</v>
      </c>
      <c r="N6" s="15">
        <v>766</v>
      </c>
      <c r="O6" s="15">
        <v>846</v>
      </c>
      <c r="P6" s="15">
        <v>822</v>
      </c>
      <c r="Q6" s="15">
        <v>897</v>
      </c>
      <c r="R6" s="15">
        <v>907</v>
      </c>
      <c r="S6" s="15">
        <v>952.99999999999989</v>
      </c>
      <c r="T6" s="15">
        <v>983</v>
      </c>
      <c r="U6" s="15">
        <v>930</v>
      </c>
      <c r="V6" s="15">
        <v>1061</v>
      </c>
      <c r="W6" s="15">
        <v>1096</v>
      </c>
      <c r="X6" s="15">
        <v>1211</v>
      </c>
      <c r="Y6" s="15">
        <v>969.00000000000011</v>
      </c>
      <c r="Z6" s="15">
        <v>1060</v>
      </c>
      <c r="AA6" s="15">
        <v>1146</v>
      </c>
      <c r="AB6" s="15">
        <v>887</v>
      </c>
      <c r="AC6" s="15">
        <v>933</v>
      </c>
      <c r="AD6" s="15">
        <v>941</v>
      </c>
      <c r="AE6" s="15">
        <v>865</v>
      </c>
      <c r="AF6" s="15">
        <v>759</v>
      </c>
      <c r="AG6" s="15">
        <v>735</v>
      </c>
      <c r="AH6" s="15">
        <v>649</v>
      </c>
      <c r="AI6" s="15">
        <v>721</v>
      </c>
      <c r="AJ6" s="15">
        <v>582</v>
      </c>
      <c r="AK6" s="15">
        <v>569</v>
      </c>
      <c r="AL6" s="15">
        <v>547</v>
      </c>
    </row>
    <row r="7" spans="1:38" ht="14.15" customHeight="1">
      <c r="A7" s="16">
        <v>3</v>
      </c>
      <c r="B7" s="17" t="s">
        <v>4</v>
      </c>
      <c r="C7" s="17" t="s">
        <v>127</v>
      </c>
      <c r="D7" s="15">
        <v>1144</v>
      </c>
      <c r="E7" s="15">
        <v>1395</v>
      </c>
      <c r="F7" s="15">
        <v>1455</v>
      </c>
      <c r="G7" s="15">
        <v>1551</v>
      </c>
      <c r="H7" s="15">
        <v>1540</v>
      </c>
      <c r="I7" s="15">
        <v>1769</v>
      </c>
      <c r="J7" s="15">
        <v>2031.9999999999998</v>
      </c>
      <c r="K7" s="15">
        <v>1927</v>
      </c>
      <c r="L7" s="15">
        <v>2141</v>
      </c>
      <c r="M7" s="15">
        <v>2260</v>
      </c>
      <c r="N7" s="15">
        <v>2148</v>
      </c>
      <c r="O7" s="15">
        <v>2248</v>
      </c>
      <c r="P7" s="15">
        <v>2213</v>
      </c>
      <c r="Q7" s="15">
        <v>2482</v>
      </c>
      <c r="R7" s="15">
        <v>2567</v>
      </c>
      <c r="S7" s="15">
        <v>2789</v>
      </c>
      <c r="T7" s="15">
        <v>2937</v>
      </c>
      <c r="U7" s="15">
        <v>2825</v>
      </c>
      <c r="V7" s="15">
        <v>3262</v>
      </c>
      <c r="W7" s="15">
        <v>3396</v>
      </c>
      <c r="X7" s="15">
        <v>3879</v>
      </c>
      <c r="Y7" s="15">
        <v>3174</v>
      </c>
      <c r="Z7" s="15">
        <v>3547</v>
      </c>
      <c r="AA7" s="15">
        <v>3924</v>
      </c>
      <c r="AB7" s="15">
        <v>3094</v>
      </c>
      <c r="AC7" s="15">
        <v>3370</v>
      </c>
      <c r="AD7" s="15">
        <v>3572</v>
      </c>
      <c r="AE7" s="15">
        <v>3429</v>
      </c>
      <c r="AF7" s="15">
        <v>3131</v>
      </c>
      <c r="AG7" s="15">
        <v>3103</v>
      </c>
      <c r="AH7" s="15">
        <v>2829</v>
      </c>
      <c r="AI7" s="15">
        <v>3170</v>
      </c>
      <c r="AJ7" s="15">
        <v>2594</v>
      </c>
      <c r="AK7" s="15">
        <v>2567</v>
      </c>
      <c r="AL7" s="15">
        <v>2526</v>
      </c>
    </row>
    <row r="8" spans="1:38" ht="14.15" customHeight="1">
      <c r="A8" s="16" t="s">
        <v>27</v>
      </c>
      <c r="B8" s="17" t="s">
        <v>5</v>
      </c>
      <c r="C8" s="17" t="s">
        <v>127</v>
      </c>
      <c r="D8" s="15">
        <v>1830</v>
      </c>
      <c r="E8" s="15">
        <v>1970.0000000000002</v>
      </c>
      <c r="F8" s="15">
        <v>1836</v>
      </c>
      <c r="G8" s="15">
        <v>1798</v>
      </c>
      <c r="H8" s="15">
        <v>1608</v>
      </c>
      <c r="I8" s="15">
        <v>1552</v>
      </c>
      <c r="J8" s="15">
        <v>1652</v>
      </c>
      <c r="K8" s="15">
        <v>1397</v>
      </c>
      <c r="L8" s="15">
        <v>1322</v>
      </c>
      <c r="M8" s="15">
        <v>1211</v>
      </c>
      <c r="N8" s="15">
        <v>1012.0000000000001</v>
      </c>
      <c r="O8" s="15">
        <v>884</v>
      </c>
      <c r="P8" s="15">
        <v>727</v>
      </c>
      <c r="Q8" s="15">
        <v>702</v>
      </c>
      <c r="R8" s="15">
        <v>630</v>
      </c>
      <c r="S8" s="15">
        <v>584</v>
      </c>
      <c r="T8" s="15">
        <v>507.99999999999994</v>
      </c>
      <c r="U8" s="15">
        <v>398</v>
      </c>
      <c r="V8" s="15">
        <v>356</v>
      </c>
      <c r="W8" s="15">
        <v>290</v>
      </c>
      <c r="X8" s="15">
        <v>253.99999999999997</v>
      </c>
      <c r="Y8" s="15">
        <v>185</v>
      </c>
      <c r="Z8" s="15">
        <v>184</v>
      </c>
      <c r="AA8" s="15">
        <v>177</v>
      </c>
      <c r="AB8" s="15">
        <v>120.00000000000001</v>
      </c>
      <c r="AC8" s="15">
        <v>113</v>
      </c>
      <c r="AD8" s="15">
        <v>103</v>
      </c>
      <c r="AE8" s="15">
        <v>81</v>
      </c>
      <c r="AF8" s="15">
        <v>74</v>
      </c>
      <c r="AG8" s="15">
        <v>74</v>
      </c>
      <c r="AH8" s="15">
        <v>64</v>
      </c>
      <c r="AI8" s="15">
        <v>74</v>
      </c>
      <c r="AJ8" s="15">
        <v>67</v>
      </c>
      <c r="AK8" s="15">
        <v>72</v>
      </c>
      <c r="AL8" s="15">
        <v>76</v>
      </c>
    </row>
    <row r="9" spans="1:38" ht="14.15" customHeight="1">
      <c r="A9" s="16" t="s">
        <v>26</v>
      </c>
      <c r="B9" s="17" t="s">
        <v>112</v>
      </c>
      <c r="C9" s="17" t="s">
        <v>127</v>
      </c>
      <c r="D9" s="15">
        <v>0</v>
      </c>
      <c r="E9" s="15">
        <v>0</v>
      </c>
      <c r="F9" s="15">
        <v>0</v>
      </c>
      <c r="G9" s="15">
        <v>0</v>
      </c>
      <c r="H9" s="15">
        <v>0</v>
      </c>
      <c r="I9" s="15">
        <v>0</v>
      </c>
      <c r="J9" s="15">
        <v>0</v>
      </c>
      <c r="K9" s="15">
        <v>0</v>
      </c>
      <c r="L9" s="15">
        <v>2</v>
      </c>
      <c r="M9" s="15">
        <v>4</v>
      </c>
      <c r="N9" s="15">
        <v>7</v>
      </c>
      <c r="O9" s="15">
        <v>12</v>
      </c>
      <c r="P9" s="15">
        <v>19</v>
      </c>
      <c r="Q9" s="15">
        <v>27</v>
      </c>
      <c r="R9" s="15">
        <v>36</v>
      </c>
      <c r="S9" s="15">
        <v>48</v>
      </c>
      <c r="T9" s="15">
        <v>67</v>
      </c>
      <c r="U9" s="15">
        <v>76</v>
      </c>
      <c r="V9" s="15">
        <v>101</v>
      </c>
      <c r="W9" s="15">
        <v>117.99999999999999</v>
      </c>
      <c r="X9" s="15">
        <v>151</v>
      </c>
      <c r="Y9" s="15">
        <v>135</v>
      </c>
      <c r="Z9" s="15">
        <v>163</v>
      </c>
      <c r="AA9" s="15">
        <v>190</v>
      </c>
      <c r="AB9" s="15">
        <v>159</v>
      </c>
      <c r="AC9" s="15">
        <v>181</v>
      </c>
      <c r="AD9" s="15">
        <v>199</v>
      </c>
      <c r="AE9" s="15">
        <v>196</v>
      </c>
      <c r="AF9" s="15">
        <v>186</v>
      </c>
      <c r="AG9" s="15">
        <v>187</v>
      </c>
      <c r="AH9" s="15">
        <v>175</v>
      </c>
      <c r="AI9" s="15">
        <v>198</v>
      </c>
      <c r="AJ9" s="15">
        <v>166</v>
      </c>
      <c r="AK9" s="15">
        <v>170</v>
      </c>
      <c r="AL9" s="15">
        <v>174</v>
      </c>
    </row>
    <row r="10" spans="1:38" ht="14.15" customHeight="1">
      <c r="A10" s="16">
        <v>5</v>
      </c>
      <c r="B10" s="17" t="s">
        <v>6</v>
      </c>
      <c r="C10" s="17" t="s">
        <v>127</v>
      </c>
      <c r="D10" s="15">
        <v>4041</v>
      </c>
      <c r="E10" s="15">
        <v>4246</v>
      </c>
      <c r="F10" s="15">
        <v>3868.0000000000005</v>
      </c>
      <c r="G10" s="15">
        <v>3689</v>
      </c>
      <c r="H10" s="15">
        <v>3225</v>
      </c>
      <c r="I10" s="15">
        <v>3300</v>
      </c>
      <c r="J10" s="15">
        <v>3449</v>
      </c>
      <c r="K10" s="15">
        <v>2942</v>
      </c>
      <c r="L10" s="15">
        <v>2928</v>
      </c>
      <c r="M10" s="15">
        <v>2861</v>
      </c>
      <c r="N10" s="15">
        <v>2561</v>
      </c>
      <c r="O10" s="15">
        <v>2737</v>
      </c>
      <c r="P10" s="15">
        <v>2574</v>
      </c>
      <c r="Q10" s="15">
        <v>2727</v>
      </c>
      <c r="R10" s="15">
        <v>2669</v>
      </c>
      <c r="S10" s="15">
        <v>2710</v>
      </c>
      <c r="T10" s="15">
        <v>2688</v>
      </c>
      <c r="U10" s="15">
        <v>2449</v>
      </c>
      <c r="V10" s="15">
        <v>2719</v>
      </c>
      <c r="W10" s="15">
        <v>2769</v>
      </c>
      <c r="X10" s="15">
        <v>3175</v>
      </c>
      <c r="Y10" s="15">
        <v>2632</v>
      </c>
      <c r="Z10" s="15">
        <v>2996</v>
      </c>
      <c r="AA10" s="15">
        <v>3357</v>
      </c>
      <c r="AB10" s="15">
        <v>2723</v>
      </c>
      <c r="AC10" s="15">
        <v>3030</v>
      </c>
      <c r="AD10" s="15">
        <v>3246</v>
      </c>
      <c r="AE10" s="15">
        <v>3165</v>
      </c>
      <c r="AF10" s="15">
        <v>2962</v>
      </c>
      <c r="AG10" s="15">
        <v>3031</v>
      </c>
      <c r="AH10" s="15">
        <v>2833</v>
      </c>
      <c r="AI10" s="15">
        <v>3315</v>
      </c>
      <c r="AJ10" s="15">
        <v>2813</v>
      </c>
      <c r="AK10" s="15">
        <v>2918</v>
      </c>
      <c r="AL10" s="15">
        <v>3001</v>
      </c>
    </row>
    <row r="11" spans="1:38" ht="14.15" customHeight="1">
      <c r="A11" s="16">
        <v>6</v>
      </c>
      <c r="B11" s="17" t="s">
        <v>7</v>
      </c>
      <c r="C11" s="17" t="s">
        <v>127</v>
      </c>
      <c r="D11" s="15">
        <v>3877.0000000000005</v>
      </c>
      <c r="E11" s="15">
        <v>4038.0000000000005</v>
      </c>
      <c r="F11" s="15">
        <v>3620</v>
      </c>
      <c r="G11" s="15">
        <v>3372</v>
      </c>
      <c r="H11" s="15">
        <v>2885</v>
      </c>
      <c r="I11" s="15">
        <v>2840</v>
      </c>
      <c r="J11" s="15">
        <v>2865</v>
      </c>
      <c r="K11" s="15">
        <v>2297</v>
      </c>
      <c r="L11" s="15">
        <v>2126</v>
      </c>
      <c r="M11" s="15">
        <v>1912</v>
      </c>
      <c r="N11" s="15">
        <v>1611</v>
      </c>
      <c r="O11" s="15">
        <v>1653</v>
      </c>
      <c r="P11" s="15">
        <v>1499</v>
      </c>
      <c r="Q11" s="15">
        <v>1531</v>
      </c>
      <c r="R11" s="15">
        <v>1443</v>
      </c>
      <c r="S11" s="15">
        <v>1427</v>
      </c>
      <c r="T11" s="15">
        <v>1258</v>
      </c>
      <c r="U11" s="15">
        <v>1023.0000000000001</v>
      </c>
      <c r="V11" s="15">
        <v>999</v>
      </c>
      <c r="W11" s="15">
        <v>889</v>
      </c>
      <c r="X11" s="15">
        <v>854</v>
      </c>
      <c r="Y11" s="15">
        <v>627</v>
      </c>
      <c r="Z11" s="15">
        <v>676</v>
      </c>
      <c r="AA11" s="15">
        <v>698</v>
      </c>
      <c r="AB11" s="15">
        <v>516.99999999999989</v>
      </c>
      <c r="AC11" s="15">
        <v>533</v>
      </c>
      <c r="AD11" s="15">
        <v>520</v>
      </c>
      <c r="AE11" s="15">
        <v>468</v>
      </c>
      <c r="AF11" s="15">
        <v>408</v>
      </c>
      <c r="AG11" s="15">
        <v>392</v>
      </c>
      <c r="AH11" s="15">
        <v>344</v>
      </c>
      <c r="AI11" s="15">
        <v>383</v>
      </c>
      <c r="AJ11" s="15">
        <v>316</v>
      </c>
      <c r="AK11" s="15">
        <v>293</v>
      </c>
      <c r="AL11" s="15">
        <v>286</v>
      </c>
    </row>
    <row r="12" spans="1:38" ht="14.15" customHeight="1">
      <c r="A12" s="31">
        <v>7</v>
      </c>
      <c r="B12" s="33" t="s">
        <v>8</v>
      </c>
      <c r="C12" s="33" t="s">
        <v>127</v>
      </c>
      <c r="D12" s="32">
        <v>4643</v>
      </c>
      <c r="E12" s="32">
        <v>4982</v>
      </c>
      <c r="F12" s="32">
        <v>4637</v>
      </c>
      <c r="G12" s="32">
        <v>4523</v>
      </c>
      <c r="H12" s="32">
        <v>4044</v>
      </c>
      <c r="I12" s="32">
        <v>4177</v>
      </c>
      <c r="J12" s="32">
        <v>4346</v>
      </c>
      <c r="K12" s="32">
        <v>3698</v>
      </c>
      <c r="L12" s="32">
        <v>3659</v>
      </c>
      <c r="M12" s="32">
        <v>3522</v>
      </c>
      <c r="N12" s="32">
        <v>3126</v>
      </c>
      <c r="O12" s="32">
        <v>3178</v>
      </c>
      <c r="P12" s="32">
        <v>2845</v>
      </c>
      <c r="Q12" s="32">
        <v>2867</v>
      </c>
      <c r="R12" s="32">
        <v>2680</v>
      </c>
      <c r="S12" s="32">
        <v>2593</v>
      </c>
      <c r="T12" s="32">
        <v>2335</v>
      </c>
      <c r="U12" s="32">
        <v>1879</v>
      </c>
      <c r="V12" s="32">
        <v>1844</v>
      </c>
      <c r="W12" s="32">
        <v>1640</v>
      </c>
      <c r="X12" s="32">
        <v>1494</v>
      </c>
      <c r="Y12" s="32">
        <v>994.00000000000011</v>
      </c>
      <c r="Z12" s="32">
        <v>891</v>
      </c>
      <c r="AA12" s="32">
        <v>756</v>
      </c>
      <c r="AB12" s="32">
        <v>461</v>
      </c>
      <c r="AC12" s="32">
        <v>472.99999999999994</v>
      </c>
      <c r="AD12" s="32">
        <v>471.99999999999994</v>
      </c>
      <c r="AE12" s="32">
        <v>432</v>
      </c>
      <c r="AF12" s="32">
        <v>384</v>
      </c>
      <c r="AG12" s="32">
        <v>371</v>
      </c>
      <c r="AH12" s="32">
        <v>331</v>
      </c>
      <c r="AI12" s="32">
        <v>365</v>
      </c>
      <c r="AJ12" s="32">
        <v>301</v>
      </c>
      <c r="AK12" s="32">
        <v>296</v>
      </c>
      <c r="AL12" s="32">
        <v>290</v>
      </c>
    </row>
    <row r="13" spans="1:38" ht="14.15" customHeight="1">
      <c r="A13" s="16">
        <v>8</v>
      </c>
      <c r="B13" s="17" t="s">
        <v>30</v>
      </c>
      <c r="C13" s="17" t="s">
        <v>127</v>
      </c>
      <c r="D13" s="15">
        <v>5219</v>
      </c>
      <c r="E13" s="15">
        <v>5827</v>
      </c>
      <c r="F13" s="15">
        <v>5604</v>
      </c>
      <c r="G13" s="15">
        <v>5606</v>
      </c>
      <c r="H13" s="15">
        <v>5142</v>
      </c>
      <c r="I13" s="15">
        <v>5391</v>
      </c>
      <c r="J13" s="15">
        <v>5841</v>
      </c>
      <c r="K13" s="15">
        <v>5186</v>
      </c>
      <c r="L13" s="15">
        <v>5307</v>
      </c>
      <c r="M13" s="15">
        <v>5266</v>
      </c>
      <c r="N13" s="15">
        <v>4861</v>
      </c>
      <c r="O13" s="15">
        <v>5192</v>
      </c>
      <c r="P13" s="15">
        <v>4861</v>
      </c>
      <c r="Q13" s="15">
        <v>5090</v>
      </c>
      <c r="R13" s="15">
        <v>4951</v>
      </c>
      <c r="S13" s="15">
        <v>4995</v>
      </c>
      <c r="T13" s="15">
        <v>4785</v>
      </c>
      <c r="U13" s="15">
        <v>4228</v>
      </c>
      <c r="V13" s="15">
        <v>4519</v>
      </c>
      <c r="W13" s="15">
        <v>4360</v>
      </c>
      <c r="X13" s="15">
        <v>4488</v>
      </c>
      <c r="Y13" s="15">
        <v>3327</v>
      </c>
      <c r="Z13" s="15">
        <v>3435</v>
      </c>
      <c r="AA13" s="15">
        <v>3491</v>
      </c>
      <c r="AB13" s="15">
        <v>2499</v>
      </c>
      <c r="AC13" s="15">
        <v>2637</v>
      </c>
      <c r="AD13" s="15">
        <v>2695</v>
      </c>
      <c r="AE13" s="15">
        <v>2532</v>
      </c>
      <c r="AF13" s="15">
        <v>2300</v>
      </c>
      <c r="AG13" s="15">
        <v>2306</v>
      </c>
      <c r="AH13" s="15">
        <v>2060.0000000000005</v>
      </c>
      <c r="AI13" s="15">
        <v>2253</v>
      </c>
      <c r="AJ13" s="15">
        <v>1823</v>
      </c>
      <c r="AK13" s="15">
        <v>1822</v>
      </c>
      <c r="AL13" s="15">
        <v>1784</v>
      </c>
    </row>
    <row r="14" spans="1:38" ht="14.15" customHeight="1">
      <c r="A14" s="16">
        <v>9</v>
      </c>
      <c r="B14" s="17" t="s">
        <v>31</v>
      </c>
      <c r="C14" s="17" t="s">
        <v>127</v>
      </c>
      <c r="D14" s="15">
        <v>88</v>
      </c>
      <c r="E14" s="15">
        <v>104</v>
      </c>
      <c r="F14" s="15">
        <v>112</v>
      </c>
      <c r="G14" s="15">
        <v>130</v>
      </c>
      <c r="H14" s="15">
        <v>139</v>
      </c>
      <c r="I14" s="15">
        <v>173</v>
      </c>
      <c r="J14" s="15">
        <v>210</v>
      </c>
      <c r="K14" s="15">
        <v>205</v>
      </c>
      <c r="L14" s="15">
        <v>227</v>
      </c>
      <c r="M14" s="15">
        <v>244.00000000000003</v>
      </c>
      <c r="N14" s="15">
        <v>244.00000000000003</v>
      </c>
      <c r="O14" s="15">
        <v>288</v>
      </c>
      <c r="P14" s="15">
        <v>289</v>
      </c>
      <c r="Q14" s="15">
        <v>326</v>
      </c>
      <c r="R14" s="15">
        <v>338</v>
      </c>
      <c r="S14" s="15">
        <v>362</v>
      </c>
      <c r="T14" s="15">
        <v>364</v>
      </c>
      <c r="U14" s="15">
        <v>341</v>
      </c>
      <c r="V14" s="15">
        <v>380</v>
      </c>
      <c r="W14" s="15">
        <v>383</v>
      </c>
      <c r="X14" s="15">
        <v>421</v>
      </c>
      <c r="Y14" s="15">
        <v>354</v>
      </c>
      <c r="Z14" s="15">
        <v>388</v>
      </c>
      <c r="AA14" s="15">
        <v>410</v>
      </c>
      <c r="AB14" s="15">
        <v>321</v>
      </c>
      <c r="AC14" s="15">
        <v>333</v>
      </c>
      <c r="AD14" s="15">
        <v>337</v>
      </c>
      <c r="AE14" s="15">
        <v>320</v>
      </c>
      <c r="AF14" s="15">
        <v>297</v>
      </c>
      <c r="AG14" s="15">
        <v>290</v>
      </c>
      <c r="AH14" s="15">
        <v>260</v>
      </c>
      <c r="AI14" s="15">
        <v>270</v>
      </c>
      <c r="AJ14" s="15">
        <v>216</v>
      </c>
      <c r="AK14" s="15">
        <v>213</v>
      </c>
      <c r="AL14" s="15">
        <v>202</v>
      </c>
    </row>
    <row r="15" spans="1:38" ht="14.15" customHeight="1">
      <c r="A15" s="16">
        <v>10</v>
      </c>
      <c r="B15" s="17" t="s">
        <v>9</v>
      </c>
      <c r="C15" s="17" t="s">
        <v>127</v>
      </c>
      <c r="D15" s="15">
        <v>1963.9999999999998</v>
      </c>
      <c r="E15" s="15">
        <v>2140</v>
      </c>
      <c r="F15" s="15">
        <v>2022</v>
      </c>
      <c r="G15" s="15">
        <v>1968.9999999999998</v>
      </c>
      <c r="H15" s="15">
        <v>1751</v>
      </c>
      <c r="I15" s="15">
        <v>1777</v>
      </c>
      <c r="J15" s="15">
        <v>1794</v>
      </c>
      <c r="K15" s="15">
        <v>1485</v>
      </c>
      <c r="L15" s="15">
        <v>1390</v>
      </c>
      <c r="M15" s="15">
        <v>1235</v>
      </c>
      <c r="N15" s="15">
        <v>977</v>
      </c>
      <c r="O15" s="15">
        <v>841</v>
      </c>
      <c r="P15" s="15">
        <v>664</v>
      </c>
      <c r="Q15" s="15">
        <v>607</v>
      </c>
      <c r="R15" s="15">
        <v>521</v>
      </c>
      <c r="S15" s="15">
        <v>480.00000000000006</v>
      </c>
      <c r="T15" s="15">
        <v>422</v>
      </c>
      <c r="U15" s="15">
        <v>347</v>
      </c>
      <c r="V15" s="15">
        <v>339</v>
      </c>
      <c r="W15" s="15">
        <v>288</v>
      </c>
      <c r="X15" s="15">
        <v>273</v>
      </c>
      <c r="Y15" s="15">
        <v>194</v>
      </c>
      <c r="Z15" s="15">
        <v>190</v>
      </c>
      <c r="AA15" s="15">
        <v>182</v>
      </c>
      <c r="AB15" s="15">
        <v>124.99999999999999</v>
      </c>
      <c r="AC15" s="15">
        <v>119</v>
      </c>
      <c r="AD15" s="15">
        <v>112</v>
      </c>
      <c r="AE15" s="15">
        <v>88</v>
      </c>
      <c r="AF15" s="15">
        <v>67</v>
      </c>
      <c r="AG15" s="15">
        <v>57</v>
      </c>
      <c r="AH15" s="15">
        <v>42</v>
      </c>
      <c r="AI15" s="15">
        <v>38</v>
      </c>
      <c r="AJ15" s="15">
        <v>27</v>
      </c>
      <c r="AK15" s="15">
        <v>21</v>
      </c>
      <c r="AL15" s="15">
        <v>17</v>
      </c>
    </row>
    <row r="16" spans="1:38">
      <c r="A16" s="16" t="s">
        <v>29</v>
      </c>
      <c r="B16" s="17" t="s">
        <v>32</v>
      </c>
      <c r="C16" s="17" t="s">
        <v>127</v>
      </c>
      <c r="D16" s="15">
        <v>239</v>
      </c>
      <c r="E16" s="15">
        <v>323</v>
      </c>
      <c r="F16" s="15">
        <v>355</v>
      </c>
      <c r="G16" s="15">
        <v>386</v>
      </c>
      <c r="H16" s="15">
        <v>387</v>
      </c>
      <c r="I16" s="15">
        <v>433</v>
      </c>
      <c r="J16" s="15">
        <v>511</v>
      </c>
      <c r="K16" s="15">
        <v>495</v>
      </c>
      <c r="L16" s="15">
        <v>541</v>
      </c>
      <c r="M16" s="15">
        <v>576</v>
      </c>
      <c r="N16" s="15">
        <v>550</v>
      </c>
      <c r="O16" s="15">
        <v>623</v>
      </c>
      <c r="P16" s="15">
        <v>627</v>
      </c>
      <c r="Q16" s="15">
        <v>704</v>
      </c>
      <c r="R16" s="15">
        <v>702</v>
      </c>
      <c r="S16" s="15">
        <v>753</v>
      </c>
      <c r="T16" s="15">
        <v>774</v>
      </c>
      <c r="U16" s="15">
        <v>724</v>
      </c>
      <c r="V16" s="15">
        <v>834</v>
      </c>
      <c r="W16" s="15">
        <v>860</v>
      </c>
      <c r="X16" s="15">
        <v>1008</v>
      </c>
      <c r="Y16" s="15">
        <v>799</v>
      </c>
      <c r="Z16" s="15">
        <v>867</v>
      </c>
      <c r="AA16" s="15">
        <v>945.99999999999989</v>
      </c>
      <c r="AB16" s="15">
        <v>739</v>
      </c>
      <c r="AC16" s="15">
        <v>786</v>
      </c>
      <c r="AD16" s="15">
        <v>798</v>
      </c>
      <c r="AE16" s="15">
        <v>742</v>
      </c>
      <c r="AF16" s="15">
        <v>667</v>
      </c>
      <c r="AG16" s="15">
        <v>644</v>
      </c>
      <c r="AH16" s="15">
        <v>559</v>
      </c>
      <c r="AI16" s="15">
        <v>582</v>
      </c>
      <c r="AJ16" s="15">
        <v>455</v>
      </c>
      <c r="AK16" s="15">
        <v>450</v>
      </c>
      <c r="AL16" s="15">
        <v>424</v>
      </c>
    </row>
    <row r="17" spans="1:38" ht="14.15" customHeight="1">
      <c r="A17" s="16" t="s">
        <v>28</v>
      </c>
      <c r="B17" s="17" t="s">
        <v>111</v>
      </c>
      <c r="C17" s="17" t="s">
        <v>127</v>
      </c>
      <c r="D17" s="15">
        <v>0</v>
      </c>
      <c r="E17" s="15">
        <v>0</v>
      </c>
      <c r="F17" s="15">
        <v>0</v>
      </c>
      <c r="G17" s="15">
        <v>0</v>
      </c>
      <c r="H17" s="15">
        <v>0</v>
      </c>
      <c r="I17" s="15">
        <v>0</v>
      </c>
      <c r="J17" s="15">
        <v>0</v>
      </c>
      <c r="K17" s="15">
        <v>0</v>
      </c>
      <c r="L17" s="15">
        <v>9</v>
      </c>
      <c r="M17" s="15">
        <v>25</v>
      </c>
      <c r="N17" s="15">
        <v>56</v>
      </c>
      <c r="O17" s="15">
        <v>139</v>
      </c>
      <c r="P17" s="15">
        <v>224</v>
      </c>
      <c r="Q17" s="15">
        <v>351</v>
      </c>
      <c r="R17" s="15">
        <v>495</v>
      </c>
      <c r="S17" s="15">
        <v>804</v>
      </c>
      <c r="T17" s="15">
        <v>1190</v>
      </c>
      <c r="U17" s="15">
        <v>1243</v>
      </c>
      <c r="V17" s="15">
        <v>1564</v>
      </c>
      <c r="W17" s="15">
        <v>1727</v>
      </c>
      <c r="X17" s="15">
        <v>2106</v>
      </c>
      <c r="Y17" s="15">
        <v>1809</v>
      </c>
      <c r="Z17" s="15">
        <v>2151</v>
      </c>
      <c r="AA17" s="15">
        <v>2511</v>
      </c>
      <c r="AB17" s="15">
        <v>2099</v>
      </c>
      <c r="AC17" s="15">
        <v>2376</v>
      </c>
      <c r="AD17" s="15">
        <v>2610</v>
      </c>
      <c r="AE17" s="15">
        <v>2619</v>
      </c>
      <c r="AF17" s="15">
        <v>2538</v>
      </c>
      <c r="AG17" s="15">
        <v>2676</v>
      </c>
      <c r="AH17" s="15">
        <v>2489</v>
      </c>
      <c r="AI17" s="15">
        <v>2909</v>
      </c>
      <c r="AJ17" s="15">
        <v>2719</v>
      </c>
      <c r="AK17" s="15">
        <v>2825</v>
      </c>
      <c r="AL17" s="15">
        <v>2904</v>
      </c>
    </row>
    <row r="18" spans="1:38" ht="25.25" customHeight="1">
      <c r="A18" s="31" t="s">
        <v>35</v>
      </c>
      <c r="B18" s="33" t="s">
        <v>33</v>
      </c>
      <c r="C18" s="33" t="s">
        <v>127</v>
      </c>
      <c r="D18" s="32">
        <v>464</v>
      </c>
      <c r="E18" s="32">
        <v>572</v>
      </c>
      <c r="F18" s="32">
        <v>610</v>
      </c>
      <c r="G18" s="32">
        <v>683</v>
      </c>
      <c r="H18" s="32">
        <v>705</v>
      </c>
      <c r="I18" s="32">
        <v>858</v>
      </c>
      <c r="J18" s="32">
        <v>1017.9999999999999</v>
      </c>
      <c r="K18" s="32">
        <v>979.99999999999989</v>
      </c>
      <c r="L18" s="32">
        <v>1096</v>
      </c>
      <c r="M18" s="32">
        <v>1179</v>
      </c>
      <c r="N18" s="32">
        <v>1161</v>
      </c>
      <c r="O18" s="32">
        <v>1376</v>
      </c>
      <c r="P18" s="32">
        <v>1402</v>
      </c>
      <c r="Q18" s="32">
        <v>1592</v>
      </c>
      <c r="R18" s="32">
        <v>1678</v>
      </c>
      <c r="S18" s="32">
        <v>1864</v>
      </c>
      <c r="T18" s="32">
        <v>2031</v>
      </c>
      <c r="U18" s="32">
        <v>1974.0000000000002</v>
      </c>
      <c r="V18" s="32">
        <v>2274</v>
      </c>
      <c r="W18" s="32">
        <v>2348</v>
      </c>
      <c r="X18" s="32">
        <v>2735</v>
      </c>
      <c r="Y18" s="32">
        <v>2351</v>
      </c>
      <c r="Z18" s="32">
        <v>2775</v>
      </c>
      <c r="AA18" s="32">
        <v>3184</v>
      </c>
      <c r="AB18" s="32">
        <v>2645</v>
      </c>
      <c r="AC18" s="32">
        <v>3030</v>
      </c>
      <c r="AD18" s="32">
        <v>3348</v>
      </c>
      <c r="AE18" s="32">
        <v>3370</v>
      </c>
      <c r="AF18" s="32">
        <v>3247</v>
      </c>
      <c r="AG18" s="32">
        <v>3372</v>
      </c>
      <c r="AH18" s="32">
        <v>3230</v>
      </c>
      <c r="AI18" s="32">
        <v>3862</v>
      </c>
      <c r="AJ18" s="32">
        <v>3344</v>
      </c>
      <c r="AK18" s="32">
        <v>3534</v>
      </c>
      <c r="AL18" s="32">
        <v>3642</v>
      </c>
    </row>
    <row r="19" spans="1:38" ht="13.5" customHeight="1">
      <c r="A19" s="16" t="s">
        <v>36</v>
      </c>
      <c r="B19" s="17" t="s">
        <v>113</v>
      </c>
      <c r="C19" s="17" t="s">
        <v>127</v>
      </c>
      <c r="D19" s="15">
        <v>0</v>
      </c>
      <c r="E19" s="15">
        <v>0</v>
      </c>
      <c r="F19" s="15">
        <v>0</v>
      </c>
      <c r="G19" s="15">
        <v>0</v>
      </c>
      <c r="H19" s="15">
        <v>0</v>
      </c>
      <c r="I19" s="15">
        <v>0</v>
      </c>
      <c r="J19" s="15">
        <v>0</v>
      </c>
      <c r="K19" s="15">
        <v>0</v>
      </c>
      <c r="L19" s="15">
        <v>0</v>
      </c>
      <c r="M19" s="15">
        <v>0</v>
      </c>
      <c r="N19" s="15">
        <v>3</v>
      </c>
      <c r="O19" s="15">
        <v>14</v>
      </c>
      <c r="P19" s="15">
        <v>18</v>
      </c>
      <c r="Q19" s="15">
        <v>28</v>
      </c>
      <c r="R19" s="15">
        <v>49</v>
      </c>
      <c r="S19" s="15">
        <v>114</v>
      </c>
      <c r="T19" s="15">
        <v>198</v>
      </c>
      <c r="U19" s="15">
        <v>279</v>
      </c>
      <c r="V19" s="15">
        <v>378</v>
      </c>
      <c r="W19" s="15">
        <v>459</v>
      </c>
      <c r="X19" s="15">
        <v>600</v>
      </c>
      <c r="Y19" s="15">
        <v>585</v>
      </c>
      <c r="Z19" s="15">
        <v>742</v>
      </c>
      <c r="AA19" s="15">
        <v>917</v>
      </c>
      <c r="AB19" s="15">
        <v>857</v>
      </c>
      <c r="AC19" s="15">
        <v>1091</v>
      </c>
      <c r="AD19" s="15">
        <v>1310</v>
      </c>
      <c r="AE19" s="15">
        <v>1451</v>
      </c>
      <c r="AF19" s="15">
        <v>1498</v>
      </c>
      <c r="AG19" s="15">
        <v>1644</v>
      </c>
      <c r="AH19" s="15">
        <v>1674</v>
      </c>
      <c r="AI19" s="15">
        <v>2143</v>
      </c>
      <c r="AJ19" s="15">
        <v>2008</v>
      </c>
      <c r="AK19" s="15">
        <v>2229</v>
      </c>
      <c r="AL19" s="15">
        <v>2382</v>
      </c>
    </row>
    <row r="20" spans="1:38" ht="25.25" customHeight="1">
      <c r="A20" s="16">
        <v>13</v>
      </c>
      <c r="B20" s="17" t="s">
        <v>34</v>
      </c>
      <c r="C20" s="17" t="s">
        <v>127</v>
      </c>
      <c r="D20" s="15">
        <v>895</v>
      </c>
      <c r="E20" s="15">
        <v>1062</v>
      </c>
      <c r="F20" s="15">
        <v>1081</v>
      </c>
      <c r="G20" s="15">
        <v>1126</v>
      </c>
      <c r="H20" s="15">
        <v>1078</v>
      </c>
      <c r="I20" s="15">
        <v>1186</v>
      </c>
      <c r="J20" s="15">
        <v>1327</v>
      </c>
      <c r="K20" s="15">
        <v>1224</v>
      </c>
      <c r="L20" s="15">
        <v>1267</v>
      </c>
      <c r="M20" s="15">
        <v>1298</v>
      </c>
      <c r="N20" s="15">
        <v>1216</v>
      </c>
      <c r="O20" s="15">
        <v>1299</v>
      </c>
      <c r="P20" s="15">
        <v>1231</v>
      </c>
      <c r="Q20" s="15">
        <v>1334</v>
      </c>
      <c r="R20" s="15">
        <v>1310</v>
      </c>
      <c r="S20" s="15">
        <v>1365</v>
      </c>
      <c r="T20" s="15">
        <v>1348</v>
      </c>
      <c r="U20" s="15">
        <v>1313</v>
      </c>
      <c r="V20" s="15">
        <v>1413</v>
      </c>
      <c r="W20" s="15">
        <v>1424</v>
      </c>
      <c r="X20" s="15">
        <v>1533</v>
      </c>
      <c r="Y20" s="15">
        <v>1314</v>
      </c>
      <c r="Z20" s="15">
        <v>1430</v>
      </c>
      <c r="AA20" s="15">
        <v>1539</v>
      </c>
      <c r="AB20" s="15">
        <v>1282</v>
      </c>
      <c r="AC20" s="15">
        <v>1399</v>
      </c>
      <c r="AD20" s="15">
        <v>1488</v>
      </c>
      <c r="AE20" s="15">
        <v>1486</v>
      </c>
      <c r="AF20" s="15">
        <v>1426</v>
      </c>
      <c r="AG20" s="15">
        <v>1421</v>
      </c>
      <c r="AH20" s="15">
        <v>1366</v>
      </c>
      <c r="AI20" s="15">
        <v>1531</v>
      </c>
      <c r="AJ20" s="15">
        <v>1340</v>
      </c>
      <c r="AK20" s="15">
        <v>1389</v>
      </c>
      <c r="AL20" s="15">
        <v>1402</v>
      </c>
    </row>
    <row r="21" spans="1:38" ht="25.25" customHeight="1">
      <c r="A21" s="16" t="s">
        <v>37</v>
      </c>
      <c r="B21" s="17" t="s">
        <v>10</v>
      </c>
      <c r="C21" s="17" t="s">
        <v>127</v>
      </c>
      <c r="D21" s="15">
        <v>237</v>
      </c>
      <c r="E21" s="15">
        <v>309</v>
      </c>
      <c r="F21" s="15">
        <v>358</v>
      </c>
      <c r="G21" s="15">
        <v>395</v>
      </c>
      <c r="H21" s="15">
        <v>421</v>
      </c>
      <c r="I21" s="15">
        <v>521</v>
      </c>
      <c r="J21" s="15">
        <v>627</v>
      </c>
      <c r="K21" s="15">
        <v>614</v>
      </c>
      <c r="L21" s="15">
        <v>681</v>
      </c>
      <c r="M21" s="15">
        <v>743</v>
      </c>
      <c r="N21" s="15">
        <v>713</v>
      </c>
      <c r="O21" s="15">
        <v>792</v>
      </c>
      <c r="P21" s="15">
        <v>788</v>
      </c>
      <c r="Q21" s="15">
        <v>880</v>
      </c>
      <c r="R21" s="15">
        <v>917</v>
      </c>
      <c r="S21" s="15">
        <v>999.99999999999989</v>
      </c>
      <c r="T21" s="15">
        <v>1059</v>
      </c>
      <c r="U21" s="15">
        <v>1044.9999999999998</v>
      </c>
      <c r="V21" s="15">
        <v>1232</v>
      </c>
      <c r="W21" s="15">
        <v>1306</v>
      </c>
      <c r="X21" s="15">
        <v>1503</v>
      </c>
      <c r="Y21" s="15">
        <v>1322</v>
      </c>
      <c r="Z21" s="15">
        <v>1554</v>
      </c>
      <c r="AA21" s="15">
        <v>1751</v>
      </c>
      <c r="AB21" s="15">
        <v>1436</v>
      </c>
      <c r="AC21" s="15">
        <v>1644</v>
      </c>
      <c r="AD21" s="15">
        <v>1818</v>
      </c>
      <c r="AE21" s="15">
        <v>1822</v>
      </c>
      <c r="AF21" s="15">
        <v>1743</v>
      </c>
      <c r="AG21" s="15">
        <v>1820</v>
      </c>
      <c r="AH21" s="15">
        <v>1744</v>
      </c>
      <c r="AI21" s="15">
        <v>2051.0000000000005</v>
      </c>
      <c r="AJ21" s="15">
        <v>1795</v>
      </c>
      <c r="AK21" s="15">
        <v>1917</v>
      </c>
      <c r="AL21" s="15">
        <v>1939</v>
      </c>
    </row>
    <row r="22" spans="1:38" ht="13.5" customHeight="1">
      <c r="A22" s="16" t="s">
        <v>38</v>
      </c>
      <c r="B22" s="17" t="s">
        <v>114</v>
      </c>
      <c r="C22" s="17" t="s">
        <v>127</v>
      </c>
      <c r="D22" s="15">
        <v>0</v>
      </c>
      <c r="E22" s="15">
        <v>0</v>
      </c>
      <c r="F22" s="15">
        <v>0</v>
      </c>
      <c r="G22" s="15">
        <v>0</v>
      </c>
      <c r="H22" s="15">
        <v>0</v>
      </c>
      <c r="I22" s="15">
        <v>0</v>
      </c>
      <c r="J22" s="15">
        <v>0</v>
      </c>
      <c r="K22" s="15">
        <v>0</v>
      </c>
      <c r="L22" s="15">
        <v>0</v>
      </c>
      <c r="M22" s="15">
        <v>0</v>
      </c>
      <c r="N22" s="15">
        <v>0</v>
      </c>
      <c r="O22" s="15">
        <v>0</v>
      </c>
      <c r="P22" s="15">
        <v>0</v>
      </c>
      <c r="Q22" s="15">
        <v>6</v>
      </c>
      <c r="R22" s="15">
        <v>6</v>
      </c>
      <c r="S22" s="15">
        <v>19</v>
      </c>
      <c r="T22" s="15">
        <v>44</v>
      </c>
      <c r="U22" s="15">
        <v>65</v>
      </c>
      <c r="V22" s="15">
        <v>116</v>
      </c>
      <c r="W22" s="15">
        <v>156</v>
      </c>
      <c r="X22" s="15">
        <v>195</v>
      </c>
      <c r="Y22" s="15">
        <v>195</v>
      </c>
      <c r="Z22" s="15">
        <v>246</v>
      </c>
      <c r="AA22" s="15">
        <v>269</v>
      </c>
      <c r="AB22" s="15">
        <v>240.00000000000003</v>
      </c>
      <c r="AC22" s="15">
        <v>279</v>
      </c>
      <c r="AD22" s="15">
        <v>338</v>
      </c>
      <c r="AE22" s="15">
        <v>355</v>
      </c>
      <c r="AF22" s="15">
        <v>354</v>
      </c>
      <c r="AG22" s="15">
        <v>366</v>
      </c>
      <c r="AH22" s="15">
        <v>353</v>
      </c>
      <c r="AI22" s="15">
        <v>449</v>
      </c>
      <c r="AJ22" s="15">
        <v>394</v>
      </c>
      <c r="AK22" s="15">
        <v>437</v>
      </c>
      <c r="AL22" s="15">
        <v>442</v>
      </c>
    </row>
    <row r="23" spans="1:38" ht="25.25" customHeight="1">
      <c r="A23" s="16">
        <v>15</v>
      </c>
      <c r="B23" s="17" t="s">
        <v>11</v>
      </c>
      <c r="C23" s="17" t="s">
        <v>127</v>
      </c>
      <c r="D23" s="15">
        <v>412</v>
      </c>
      <c r="E23" s="15">
        <v>487</v>
      </c>
      <c r="F23" s="15">
        <v>517.99999999999989</v>
      </c>
      <c r="G23" s="15">
        <v>538</v>
      </c>
      <c r="H23" s="15">
        <v>516.00000000000011</v>
      </c>
      <c r="I23" s="15">
        <v>570</v>
      </c>
      <c r="J23" s="15">
        <v>616</v>
      </c>
      <c r="K23" s="15">
        <v>584</v>
      </c>
      <c r="L23" s="15">
        <v>595</v>
      </c>
      <c r="M23" s="15">
        <v>620</v>
      </c>
      <c r="N23" s="15">
        <v>588</v>
      </c>
      <c r="O23" s="15">
        <v>618</v>
      </c>
      <c r="P23" s="15">
        <v>583</v>
      </c>
      <c r="Q23" s="15">
        <v>633</v>
      </c>
      <c r="R23" s="15">
        <v>613</v>
      </c>
      <c r="S23" s="15">
        <v>631</v>
      </c>
      <c r="T23" s="15">
        <v>618</v>
      </c>
      <c r="U23" s="15">
        <v>580</v>
      </c>
      <c r="V23" s="15">
        <v>626</v>
      </c>
      <c r="W23" s="15">
        <v>630</v>
      </c>
      <c r="X23" s="15">
        <v>674</v>
      </c>
      <c r="Y23" s="15">
        <v>598</v>
      </c>
      <c r="Z23" s="15">
        <v>637</v>
      </c>
      <c r="AA23" s="15">
        <v>685</v>
      </c>
      <c r="AB23" s="15">
        <v>570</v>
      </c>
      <c r="AC23" s="15">
        <v>600</v>
      </c>
      <c r="AD23" s="15">
        <v>633</v>
      </c>
      <c r="AE23" s="15">
        <v>623</v>
      </c>
      <c r="AF23" s="15">
        <v>617</v>
      </c>
      <c r="AG23" s="15">
        <v>590</v>
      </c>
      <c r="AH23" s="15">
        <v>569</v>
      </c>
      <c r="AI23" s="15">
        <v>625</v>
      </c>
      <c r="AJ23" s="15">
        <v>540</v>
      </c>
      <c r="AK23" s="15">
        <v>563</v>
      </c>
      <c r="AL23" s="15">
        <v>562</v>
      </c>
    </row>
    <row r="24" spans="1:38" ht="25.25" customHeight="1">
      <c r="A24" s="16" t="s">
        <v>39</v>
      </c>
      <c r="B24" s="17" t="s">
        <v>12</v>
      </c>
      <c r="C24" s="17" t="s">
        <v>127</v>
      </c>
      <c r="D24" s="15">
        <v>314</v>
      </c>
      <c r="E24" s="15">
        <v>456</v>
      </c>
      <c r="F24" s="15">
        <v>531</v>
      </c>
      <c r="G24" s="15">
        <v>586</v>
      </c>
      <c r="H24" s="15">
        <v>677</v>
      </c>
      <c r="I24" s="15">
        <v>1096</v>
      </c>
      <c r="J24" s="15">
        <v>1416</v>
      </c>
      <c r="K24" s="15">
        <v>1423</v>
      </c>
      <c r="L24" s="15">
        <v>1593</v>
      </c>
      <c r="M24" s="15">
        <v>1746</v>
      </c>
      <c r="N24" s="15">
        <v>1736</v>
      </c>
      <c r="O24" s="15">
        <v>1930</v>
      </c>
      <c r="P24" s="15">
        <v>1925.0000000000002</v>
      </c>
      <c r="Q24" s="15">
        <v>2199</v>
      </c>
      <c r="R24" s="15">
        <v>2276</v>
      </c>
      <c r="S24" s="15">
        <v>2416</v>
      </c>
      <c r="T24" s="15">
        <v>2655</v>
      </c>
      <c r="U24" s="15">
        <v>2717</v>
      </c>
      <c r="V24" s="15">
        <v>3410</v>
      </c>
      <c r="W24" s="15">
        <v>3768</v>
      </c>
      <c r="X24" s="15">
        <v>4491</v>
      </c>
      <c r="Y24" s="15">
        <v>4170.9999999999991</v>
      </c>
      <c r="Z24" s="15">
        <v>5046</v>
      </c>
      <c r="AA24" s="15">
        <v>5956</v>
      </c>
      <c r="AB24" s="15">
        <v>5120</v>
      </c>
      <c r="AC24" s="15">
        <v>5931</v>
      </c>
      <c r="AD24" s="15">
        <v>6671</v>
      </c>
      <c r="AE24" s="15">
        <v>6886</v>
      </c>
      <c r="AF24" s="15">
        <v>6647</v>
      </c>
      <c r="AG24" s="15">
        <v>7044</v>
      </c>
      <c r="AH24" s="15">
        <v>7202</v>
      </c>
      <c r="AI24" s="15">
        <v>8540</v>
      </c>
      <c r="AJ24" s="15">
        <v>7428</v>
      </c>
      <c r="AK24" s="15">
        <v>7996</v>
      </c>
      <c r="AL24" s="15">
        <v>7947</v>
      </c>
    </row>
    <row r="25" spans="1:38" ht="13.5" customHeight="1">
      <c r="A25" s="16" t="s">
        <v>40</v>
      </c>
      <c r="B25" s="17" t="s">
        <v>115</v>
      </c>
      <c r="C25" s="17" t="s">
        <v>127</v>
      </c>
      <c r="D25" s="15">
        <v>0</v>
      </c>
      <c r="E25" s="15">
        <v>0</v>
      </c>
      <c r="F25" s="15">
        <v>0</v>
      </c>
      <c r="G25" s="15">
        <v>0</v>
      </c>
      <c r="H25" s="15">
        <v>0</v>
      </c>
      <c r="I25" s="15">
        <v>0</v>
      </c>
      <c r="J25" s="15">
        <v>0</v>
      </c>
      <c r="K25" s="15">
        <v>0</v>
      </c>
      <c r="L25" s="15">
        <v>0</v>
      </c>
      <c r="M25" s="15">
        <v>0</v>
      </c>
      <c r="N25" s="15">
        <v>0</v>
      </c>
      <c r="O25" s="15">
        <v>0</v>
      </c>
      <c r="P25" s="15">
        <v>0</v>
      </c>
      <c r="Q25" s="15">
        <v>0</v>
      </c>
      <c r="R25" s="15">
        <v>9</v>
      </c>
      <c r="S25" s="15">
        <v>9</v>
      </c>
      <c r="T25" s="15">
        <v>44</v>
      </c>
      <c r="U25" s="15">
        <v>73</v>
      </c>
      <c r="V25" s="15">
        <v>151</v>
      </c>
      <c r="W25" s="15">
        <v>164</v>
      </c>
      <c r="X25" s="15">
        <v>186</v>
      </c>
      <c r="Y25" s="15">
        <v>223</v>
      </c>
      <c r="Z25" s="15">
        <v>258.00000000000006</v>
      </c>
      <c r="AA25" s="15">
        <v>297</v>
      </c>
      <c r="AB25" s="15">
        <v>281</v>
      </c>
      <c r="AC25" s="15">
        <v>317</v>
      </c>
      <c r="AD25" s="15">
        <v>364</v>
      </c>
      <c r="AE25" s="15">
        <v>362</v>
      </c>
      <c r="AF25" s="15">
        <v>346</v>
      </c>
      <c r="AG25" s="15">
        <v>370</v>
      </c>
      <c r="AH25" s="15">
        <v>373</v>
      </c>
      <c r="AI25" s="15">
        <v>449</v>
      </c>
      <c r="AJ25" s="15">
        <v>402</v>
      </c>
      <c r="AK25" s="15">
        <v>428</v>
      </c>
      <c r="AL25" s="15">
        <v>426</v>
      </c>
    </row>
    <row r="26" spans="1:38" ht="25.25" customHeight="1">
      <c r="A26" s="16">
        <v>17</v>
      </c>
      <c r="B26" s="17" t="s">
        <v>13</v>
      </c>
      <c r="C26" s="17" t="s">
        <v>127</v>
      </c>
      <c r="D26" s="15">
        <v>1389</v>
      </c>
      <c r="E26" s="15">
        <v>1652</v>
      </c>
      <c r="F26" s="15">
        <v>1707</v>
      </c>
      <c r="G26" s="15">
        <v>1822</v>
      </c>
      <c r="H26" s="15">
        <v>1916.0000000000002</v>
      </c>
      <c r="I26" s="15">
        <v>2128</v>
      </c>
      <c r="J26" s="15">
        <v>2366</v>
      </c>
      <c r="K26" s="15">
        <v>2227</v>
      </c>
      <c r="L26" s="15">
        <v>2297</v>
      </c>
      <c r="M26" s="15">
        <v>2404</v>
      </c>
      <c r="N26" s="15">
        <v>2368</v>
      </c>
      <c r="O26" s="15">
        <v>2641</v>
      </c>
      <c r="P26" s="15">
        <v>2555</v>
      </c>
      <c r="Q26" s="15">
        <v>2715</v>
      </c>
      <c r="R26" s="15">
        <v>2680</v>
      </c>
      <c r="S26" s="15">
        <v>2768</v>
      </c>
      <c r="T26" s="15">
        <v>2722</v>
      </c>
      <c r="U26" s="15">
        <v>2571</v>
      </c>
      <c r="V26" s="15">
        <v>2684</v>
      </c>
      <c r="W26" s="15">
        <v>2692</v>
      </c>
      <c r="X26" s="15">
        <v>2964</v>
      </c>
      <c r="Y26" s="15">
        <v>2535</v>
      </c>
      <c r="Z26" s="15">
        <v>2714</v>
      </c>
      <c r="AA26" s="15">
        <v>2905</v>
      </c>
      <c r="AB26" s="15">
        <v>2394</v>
      </c>
      <c r="AC26" s="15">
        <v>2563</v>
      </c>
      <c r="AD26" s="15">
        <v>2647</v>
      </c>
      <c r="AE26" s="15">
        <v>2540</v>
      </c>
      <c r="AF26" s="15">
        <v>2381</v>
      </c>
      <c r="AG26" s="15">
        <v>2452</v>
      </c>
      <c r="AH26" s="15">
        <v>2324</v>
      </c>
      <c r="AI26" s="15">
        <v>2578</v>
      </c>
      <c r="AJ26" s="15">
        <v>2237</v>
      </c>
      <c r="AK26" s="15">
        <v>2410</v>
      </c>
      <c r="AL26" s="15">
        <v>2119</v>
      </c>
    </row>
    <row r="27" spans="1:38" ht="14.15" customHeight="1">
      <c r="A27" s="16">
        <v>18</v>
      </c>
      <c r="B27" s="17" t="s">
        <v>14</v>
      </c>
      <c r="C27" s="17" t="s">
        <v>127</v>
      </c>
      <c r="D27" s="15">
        <v>0</v>
      </c>
      <c r="E27" s="15">
        <v>0</v>
      </c>
      <c r="F27" s="15">
        <v>0</v>
      </c>
      <c r="G27" s="15">
        <v>0</v>
      </c>
      <c r="H27" s="15">
        <v>0</v>
      </c>
      <c r="I27" s="15">
        <v>3</v>
      </c>
      <c r="J27" s="15">
        <v>22</v>
      </c>
      <c r="K27" s="15">
        <v>91</v>
      </c>
      <c r="L27" s="15">
        <v>184</v>
      </c>
      <c r="M27" s="15">
        <v>181</v>
      </c>
      <c r="N27" s="15">
        <v>186</v>
      </c>
      <c r="O27" s="15">
        <v>171</v>
      </c>
      <c r="P27" s="15">
        <v>140</v>
      </c>
      <c r="Q27" s="15">
        <v>117.99999999999999</v>
      </c>
      <c r="R27" s="15">
        <v>124</v>
      </c>
      <c r="S27" s="15">
        <v>126.99999999999999</v>
      </c>
      <c r="T27" s="15">
        <v>242</v>
      </c>
      <c r="U27" s="15">
        <v>1058</v>
      </c>
      <c r="V27" s="15">
        <v>2465</v>
      </c>
      <c r="W27" s="15">
        <v>3419</v>
      </c>
      <c r="X27" s="15">
        <v>2756</v>
      </c>
      <c r="Y27" s="15">
        <v>3900</v>
      </c>
      <c r="Z27" s="15">
        <v>5005</v>
      </c>
      <c r="AA27" s="15">
        <v>5421</v>
      </c>
      <c r="AB27" s="15">
        <v>5325</v>
      </c>
      <c r="AC27" s="15">
        <v>3829.9999999999995</v>
      </c>
      <c r="AD27" s="15">
        <v>3966.0000000000005</v>
      </c>
      <c r="AE27" s="15">
        <v>4882</v>
      </c>
      <c r="AF27" s="15">
        <v>4696</v>
      </c>
      <c r="AG27" s="15">
        <v>5928</v>
      </c>
      <c r="AH27" s="15">
        <v>6318</v>
      </c>
      <c r="AI27" s="15">
        <v>6792</v>
      </c>
      <c r="AJ27" s="15">
        <v>7300</v>
      </c>
      <c r="AK27" s="15">
        <v>7727.0000000000009</v>
      </c>
      <c r="AL27" s="15">
        <v>8220.0000000000018</v>
      </c>
    </row>
    <row r="28" spans="1:38" ht="14.15" customHeight="1">
      <c r="A28" s="31">
        <v>19</v>
      </c>
      <c r="B28" s="33" t="s">
        <v>15</v>
      </c>
      <c r="C28" s="33" t="s">
        <v>127</v>
      </c>
      <c r="D28" s="32">
        <v>1140</v>
      </c>
      <c r="E28" s="32">
        <v>1123</v>
      </c>
      <c r="F28" s="32">
        <v>1364</v>
      </c>
      <c r="G28" s="32">
        <v>1530</v>
      </c>
      <c r="H28" s="32">
        <v>1670</v>
      </c>
      <c r="I28" s="32">
        <v>1763</v>
      </c>
      <c r="J28" s="32">
        <v>2402</v>
      </c>
      <c r="K28" s="32">
        <v>1735</v>
      </c>
      <c r="L28" s="32">
        <v>1575</v>
      </c>
      <c r="M28" s="32">
        <v>1503</v>
      </c>
      <c r="N28" s="32">
        <v>2012</v>
      </c>
      <c r="O28" s="32">
        <v>2155</v>
      </c>
      <c r="P28" s="32">
        <v>2564</v>
      </c>
      <c r="Q28" s="32">
        <v>2895</v>
      </c>
      <c r="R28" s="32">
        <v>3041</v>
      </c>
      <c r="S28" s="32">
        <v>3157</v>
      </c>
      <c r="T28" s="32">
        <v>3475</v>
      </c>
      <c r="U28" s="32">
        <v>4062</v>
      </c>
      <c r="V28" s="32">
        <v>4214</v>
      </c>
      <c r="W28" s="32">
        <v>4573</v>
      </c>
      <c r="X28" s="32">
        <v>5319</v>
      </c>
      <c r="Y28" s="32">
        <v>5313</v>
      </c>
      <c r="Z28" s="32">
        <v>5543</v>
      </c>
      <c r="AA28" s="32">
        <v>6179</v>
      </c>
      <c r="AB28" s="32">
        <v>6284</v>
      </c>
      <c r="AC28" s="32">
        <v>6265</v>
      </c>
      <c r="AD28" s="32">
        <v>7121</v>
      </c>
      <c r="AE28" s="32">
        <v>7574.0000000000009</v>
      </c>
      <c r="AF28" s="32">
        <v>7024</v>
      </c>
      <c r="AG28" s="32">
        <v>6810</v>
      </c>
      <c r="AH28" s="32">
        <v>7242</v>
      </c>
      <c r="AI28" s="32">
        <v>9466</v>
      </c>
      <c r="AJ28" s="32">
        <v>8963</v>
      </c>
      <c r="AK28" s="32">
        <v>9189</v>
      </c>
      <c r="AL28" s="32">
        <v>9615</v>
      </c>
    </row>
    <row r="29" spans="1:38" ht="14.15" customHeight="1" thickBot="1">
      <c r="A29" s="82">
        <v>20</v>
      </c>
      <c r="B29" s="80" t="s">
        <v>116</v>
      </c>
      <c r="C29" s="80" t="s">
        <v>127</v>
      </c>
      <c r="D29" s="83">
        <v>2229</v>
      </c>
      <c r="E29" s="83">
        <v>2248</v>
      </c>
      <c r="F29" s="83">
        <v>2258</v>
      </c>
      <c r="G29" s="83">
        <v>2258</v>
      </c>
      <c r="H29" s="83">
        <v>2199</v>
      </c>
      <c r="I29" s="83">
        <v>2229</v>
      </c>
      <c r="J29" s="83">
        <v>2255</v>
      </c>
      <c r="K29" s="83">
        <v>2315</v>
      </c>
      <c r="L29" s="83">
        <v>2405</v>
      </c>
      <c r="M29" s="83">
        <v>2581</v>
      </c>
      <c r="N29" s="83">
        <v>2803</v>
      </c>
      <c r="O29" s="83">
        <v>2932</v>
      </c>
      <c r="P29" s="83">
        <v>3036</v>
      </c>
      <c r="Q29" s="83">
        <v>3025</v>
      </c>
      <c r="R29" s="83">
        <v>3190</v>
      </c>
      <c r="S29" s="83">
        <v>3305</v>
      </c>
      <c r="T29" s="83">
        <v>3654</v>
      </c>
      <c r="U29" s="83">
        <v>3561</v>
      </c>
      <c r="V29" s="83">
        <v>3589</v>
      </c>
      <c r="W29" s="83">
        <v>3565</v>
      </c>
      <c r="X29" s="83">
        <v>3660</v>
      </c>
      <c r="Y29" s="83">
        <v>3627</v>
      </c>
      <c r="Z29" s="83">
        <v>3734</v>
      </c>
      <c r="AA29" s="83">
        <v>3882.9999999999995</v>
      </c>
      <c r="AB29" s="83">
        <v>3906</v>
      </c>
      <c r="AC29" s="83">
        <v>3980</v>
      </c>
      <c r="AD29" s="83">
        <v>4104</v>
      </c>
      <c r="AE29" s="83">
        <v>4105</v>
      </c>
      <c r="AF29" s="83">
        <v>4135.9999999999991</v>
      </c>
      <c r="AG29" s="83">
        <v>4153.9999999999991</v>
      </c>
      <c r="AH29" s="83">
        <v>4167</v>
      </c>
      <c r="AI29" s="83">
        <v>4121</v>
      </c>
      <c r="AJ29" s="83">
        <v>3944</v>
      </c>
      <c r="AK29" s="83">
        <v>4013</v>
      </c>
      <c r="AL29" s="83">
        <v>4165.0000000000009</v>
      </c>
    </row>
    <row r="30" spans="1:38" ht="16" customHeight="1">
      <c r="A30" s="96" t="s">
        <v>16</v>
      </c>
      <c r="B30" s="3" t="s">
        <v>224</v>
      </c>
      <c r="C30" s="3" t="s">
        <v>127</v>
      </c>
      <c r="D30" s="15">
        <f>SUM(D5:D11)</f>
        <v>11376</v>
      </c>
      <c r="E30" s="15">
        <f t="shared" ref="E30:AH30" si="0">SUM(E5:E11)</f>
        <v>12267</v>
      </c>
      <c r="F30" s="15">
        <f t="shared" si="0"/>
        <v>11442</v>
      </c>
      <c r="G30" s="15">
        <f t="shared" si="0"/>
        <v>11134</v>
      </c>
      <c r="H30" s="15">
        <f t="shared" si="0"/>
        <v>9971</v>
      </c>
      <c r="I30" s="15">
        <f t="shared" si="0"/>
        <v>10276</v>
      </c>
      <c r="J30" s="15">
        <f t="shared" si="0"/>
        <v>10938</v>
      </c>
      <c r="K30" s="15">
        <f t="shared" si="0"/>
        <v>9442</v>
      </c>
      <c r="L30" s="15">
        <f t="shared" si="0"/>
        <v>9476</v>
      </c>
      <c r="M30" s="15">
        <f t="shared" si="0"/>
        <v>9249</v>
      </c>
      <c r="N30" s="15">
        <f t="shared" si="0"/>
        <v>8300</v>
      </c>
      <c r="O30" s="15">
        <f t="shared" si="0"/>
        <v>8582</v>
      </c>
      <c r="P30" s="15">
        <f t="shared" si="0"/>
        <v>8040</v>
      </c>
      <c r="Q30" s="15">
        <f t="shared" si="0"/>
        <v>8557</v>
      </c>
      <c r="R30" s="15">
        <f t="shared" si="0"/>
        <v>8433</v>
      </c>
      <c r="S30" s="15">
        <f t="shared" si="0"/>
        <v>8692</v>
      </c>
      <c r="T30" s="15">
        <f t="shared" si="0"/>
        <v>8617</v>
      </c>
      <c r="U30" s="15">
        <f t="shared" si="0"/>
        <v>7860</v>
      </c>
      <c r="V30" s="15">
        <f t="shared" si="0"/>
        <v>8663</v>
      </c>
      <c r="W30" s="15">
        <f t="shared" si="0"/>
        <v>8701</v>
      </c>
      <c r="X30" s="15">
        <f t="shared" si="0"/>
        <v>9648</v>
      </c>
      <c r="Y30" s="15">
        <f t="shared" si="0"/>
        <v>7809</v>
      </c>
      <c r="Z30" s="15">
        <f t="shared" si="0"/>
        <v>8710</v>
      </c>
      <c r="AA30" s="15">
        <f t="shared" si="0"/>
        <v>9576</v>
      </c>
      <c r="AB30" s="15">
        <f t="shared" si="0"/>
        <v>7562</v>
      </c>
      <c r="AC30" s="15">
        <f t="shared" si="0"/>
        <v>8224</v>
      </c>
      <c r="AD30" s="15">
        <f t="shared" si="0"/>
        <v>8649</v>
      </c>
      <c r="AE30" s="15">
        <f t="shared" si="0"/>
        <v>8271</v>
      </c>
      <c r="AF30" s="15">
        <f t="shared" si="0"/>
        <v>7582</v>
      </c>
      <c r="AG30" s="15">
        <f t="shared" si="0"/>
        <v>7584</v>
      </c>
      <c r="AH30" s="15">
        <f t="shared" si="0"/>
        <v>6952</v>
      </c>
      <c r="AI30" s="15">
        <f>SUM(AI5:AI11)</f>
        <v>7920</v>
      </c>
      <c r="AJ30" s="15">
        <f>SUM(AJ5:AJ11)</f>
        <v>6580</v>
      </c>
      <c r="AK30" s="15">
        <f>SUM(AK5:AK11)</f>
        <v>6624</v>
      </c>
      <c r="AL30" s="15">
        <f>SUM(AL5:AL11)</f>
        <v>6637</v>
      </c>
    </row>
    <row r="31" spans="1:38" ht="16" customHeight="1">
      <c r="A31" s="96" t="s">
        <v>17</v>
      </c>
      <c r="B31" s="3" t="s">
        <v>225</v>
      </c>
      <c r="C31" s="3" t="s">
        <v>127</v>
      </c>
      <c r="D31" s="15">
        <f t="shared" ref="D31:AH31" si="1">SUM(D12:D17)</f>
        <v>12153</v>
      </c>
      <c r="E31" s="15">
        <f t="shared" si="1"/>
        <v>13376</v>
      </c>
      <c r="F31" s="15">
        <f t="shared" si="1"/>
        <v>12730</v>
      </c>
      <c r="G31" s="15">
        <f t="shared" si="1"/>
        <v>12614</v>
      </c>
      <c r="H31" s="15">
        <f t="shared" si="1"/>
        <v>11463</v>
      </c>
      <c r="I31" s="15">
        <f t="shared" si="1"/>
        <v>11951</v>
      </c>
      <c r="J31" s="15">
        <f t="shared" si="1"/>
        <v>12702</v>
      </c>
      <c r="K31" s="15">
        <f t="shared" si="1"/>
        <v>11069</v>
      </c>
      <c r="L31" s="15">
        <f t="shared" si="1"/>
        <v>11133</v>
      </c>
      <c r="M31" s="15">
        <f t="shared" si="1"/>
        <v>10868</v>
      </c>
      <c r="N31" s="15">
        <f t="shared" si="1"/>
        <v>9814</v>
      </c>
      <c r="O31" s="15">
        <f t="shared" si="1"/>
        <v>10261</v>
      </c>
      <c r="P31" s="15">
        <f t="shared" si="1"/>
        <v>9510</v>
      </c>
      <c r="Q31" s="15">
        <f t="shared" si="1"/>
        <v>9945</v>
      </c>
      <c r="R31" s="15">
        <f t="shared" si="1"/>
        <v>9687</v>
      </c>
      <c r="S31" s="15">
        <f t="shared" si="1"/>
        <v>9987</v>
      </c>
      <c r="T31" s="15">
        <f t="shared" si="1"/>
        <v>9870</v>
      </c>
      <c r="U31" s="15">
        <f t="shared" si="1"/>
        <v>8762</v>
      </c>
      <c r="V31" s="15">
        <f t="shared" si="1"/>
        <v>9480</v>
      </c>
      <c r="W31" s="15">
        <f t="shared" si="1"/>
        <v>9258</v>
      </c>
      <c r="X31" s="15">
        <f t="shared" si="1"/>
        <v>9790</v>
      </c>
      <c r="Y31" s="15">
        <f t="shared" si="1"/>
        <v>7477</v>
      </c>
      <c r="Z31" s="15">
        <f t="shared" si="1"/>
        <v>7922</v>
      </c>
      <c r="AA31" s="15">
        <f t="shared" si="1"/>
        <v>8296</v>
      </c>
      <c r="AB31" s="15">
        <f t="shared" si="1"/>
        <v>6244</v>
      </c>
      <c r="AC31" s="15">
        <f t="shared" si="1"/>
        <v>6724</v>
      </c>
      <c r="AD31" s="15">
        <f t="shared" si="1"/>
        <v>7024</v>
      </c>
      <c r="AE31" s="15">
        <f t="shared" si="1"/>
        <v>6733</v>
      </c>
      <c r="AF31" s="15">
        <f t="shared" si="1"/>
        <v>6253</v>
      </c>
      <c r="AG31" s="15">
        <f t="shared" si="1"/>
        <v>6344</v>
      </c>
      <c r="AH31" s="15">
        <f t="shared" si="1"/>
        <v>5741</v>
      </c>
      <c r="AI31" s="15">
        <f>SUM(AI12:AI17)</f>
        <v>6417</v>
      </c>
      <c r="AJ31" s="15">
        <f>SUM(AJ12:AJ17)</f>
        <v>5541</v>
      </c>
      <c r="AK31" s="15">
        <f>SUM(AK12:AK17)</f>
        <v>5627</v>
      </c>
      <c r="AL31" s="15">
        <f>SUM(AL12:AL17)</f>
        <v>5621</v>
      </c>
    </row>
    <row r="32" spans="1:38" ht="16" customHeight="1">
      <c r="A32" s="96" t="s">
        <v>18</v>
      </c>
      <c r="B32" s="3" t="s">
        <v>226</v>
      </c>
      <c r="C32" s="3" t="s">
        <v>127</v>
      </c>
      <c r="D32" s="15">
        <f t="shared" ref="D32:AH32" si="2">SUM(D18:D27)</f>
        <v>3711</v>
      </c>
      <c r="E32" s="15">
        <f t="shared" si="2"/>
        <v>4538</v>
      </c>
      <c r="F32" s="15">
        <f t="shared" si="2"/>
        <v>4805</v>
      </c>
      <c r="G32" s="15">
        <f t="shared" si="2"/>
        <v>5150</v>
      </c>
      <c r="H32" s="15">
        <f t="shared" si="2"/>
        <v>5313</v>
      </c>
      <c r="I32" s="15">
        <f t="shared" si="2"/>
        <v>6362</v>
      </c>
      <c r="J32" s="15">
        <f t="shared" si="2"/>
        <v>7392</v>
      </c>
      <c r="K32" s="15">
        <f t="shared" si="2"/>
        <v>7143</v>
      </c>
      <c r="L32" s="15">
        <f t="shared" si="2"/>
        <v>7713</v>
      </c>
      <c r="M32" s="15">
        <f t="shared" si="2"/>
        <v>8171</v>
      </c>
      <c r="N32" s="15">
        <f t="shared" si="2"/>
        <v>7971</v>
      </c>
      <c r="O32" s="15">
        <f t="shared" si="2"/>
        <v>8841</v>
      </c>
      <c r="P32" s="15">
        <f t="shared" si="2"/>
        <v>8642</v>
      </c>
      <c r="Q32" s="15">
        <f t="shared" si="2"/>
        <v>9505</v>
      </c>
      <c r="R32" s="15">
        <f t="shared" si="2"/>
        <v>9662</v>
      </c>
      <c r="S32" s="15">
        <f t="shared" si="2"/>
        <v>10313</v>
      </c>
      <c r="T32" s="15">
        <f t="shared" si="2"/>
        <v>10961</v>
      </c>
      <c r="U32" s="15">
        <f t="shared" si="2"/>
        <v>11675</v>
      </c>
      <c r="V32" s="15">
        <f t="shared" si="2"/>
        <v>14749</v>
      </c>
      <c r="W32" s="15">
        <f t="shared" si="2"/>
        <v>16366</v>
      </c>
      <c r="X32" s="15">
        <f t="shared" si="2"/>
        <v>17637</v>
      </c>
      <c r="Y32" s="15">
        <f t="shared" si="2"/>
        <v>17194</v>
      </c>
      <c r="Z32" s="15">
        <f t="shared" si="2"/>
        <v>20407</v>
      </c>
      <c r="AA32" s="15">
        <f t="shared" si="2"/>
        <v>22924</v>
      </c>
      <c r="AB32" s="15">
        <f t="shared" si="2"/>
        <v>20150</v>
      </c>
      <c r="AC32" s="15">
        <f t="shared" si="2"/>
        <v>20684</v>
      </c>
      <c r="AD32" s="15">
        <f t="shared" si="2"/>
        <v>22583</v>
      </c>
      <c r="AE32" s="15">
        <f t="shared" si="2"/>
        <v>23777</v>
      </c>
      <c r="AF32" s="15">
        <f t="shared" si="2"/>
        <v>22955</v>
      </c>
      <c r="AG32" s="15">
        <f t="shared" si="2"/>
        <v>25007</v>
      </c>
      <c r="AH32" s="15">
        <f t="shared" si="2"/>
        <v>25153</v>
      </c>
      <c r="AI32" s="15">
        <f>SUM(AI18:AI27)</f>
        <v>29020</v>
      </c>
      <c r="AJ32" s="15">
        <f>SUM(AJ18:AJ27)</f>
        <v>26788</v>
      </c>
      <c r="AK32" s="15">
        <f>SUM(AK18:AK27)</f>
        <v>28630</v>
      </c>
      <c r="AL32" s="15">
        <f>SUM(AL18:AL27)</f>
        <v>29081</v>
      </c>
    </row>
    <row r="33" spans="1:38" ht="16" customHeight="1" thickBot="1">
      <c r="A33" s="97" t="s">
        <v>19</v>
      </c>
      <c r="B33" s="84" t="s">
        <v>227</v>
      </c>
      <c r="C33" s="84" t="s">
        <v>127</v>
      </c>
      <c r="D33" s="83">
        <f>D28+D29</f>
        <v>3369</v>
      </c>
      <c r="E33" s="83">
        <f t="shared" ref="E33:AH33" si="3">E28+E29</f>
        <v>3371</v>
      </c>
      <c r="F33" s="83">
        <f t="shared" si="3"/>
        <v>3622</v>
      </c>
      <c r="G33" s="83">
        <f t="shared" si="3"/>
        <v>3788</v>
      </c>
      <c r="H33" s="83">
        <f t="shared" si="3"/>
        <v>3869</v>
      </c>
      <c r="I33" s="83">
        <f t="shared" si="3"/>
        <v>3992</v>
      </c>
      <c r="J33" s="83">
        <f t="shared" si="3"/>
        <v>4657</v>
      </c>
      <c r="K33" s="83">
        <f t="shared" si="3"/>
        <v>4050</v>
      </c>
      <c r="L33" s="83">
        <f t="shared" si="3"/>
        <v>3980</v>
      </c>
      <c r="M33" s="83">
        <f t="shared" si="3"/>
        <v>4084</v>
      </c>
      <c r="N33" s="83">
        <f t="shared" si="3"/>
        <v>4815</v>
      </c>
      <c r="O33" s="83">
        <f t="shared" si="3"/>
        <v>5087</v>
      </c>
      <c r="P33" s="83">
        <f t="shared" si="3"/>
        <v>5600</v>
      </c>
      <c r="Q33" s="83">
        <f t="shared" si="3"/>
        <v>5920</v>
      </c>
      <c r="R33" s="83">
        <f t="shared" si="3"/>
        <v>6231</v>
      </c>
      <c r="S33" s="83">
        <f t="shared" si="3"/>
        <v>6462</v>
      </c>
      <c r="T33" s="83">
        <f t="shared" si="3"/>
        <v>7129</v>
      </c>
      <c r="U33" s="83">
        <f t="shared" si="3"/>
        <v>7623</v>
      </c>
      <c r="V33" s="83">
        <f t="shared" si="3"/>
        <v>7803</v>
      </c>
      <c r="W33" s="83">
        <f t="shared" si="3"/>
        <v>8138</v>
      </c>
      <c r="X33" s="83">
        <f t="shared" si="3"/>
        <v>8979</v>
      </c>
      <c r="Y33" s="83">
        <f t="shared" si="3"/>
        <v>8940</v>
      </c>
      <c r="Z33" s="83">
        <f t="shared" si="3"/>
        <v>9277</v>
      </c>
      <c r="AA33" s="83">
        <f t="shared" si="3"/>
        <v>10062</v>
      </c>
      <c r="AB33" s="83">
        <f t="shared" si="3"/>
        <v>10190</v>
      </c>
      <c r="AC33" s="83">
        <f t="shared" si="3"/>
        <v>10245</v>
      </c>
      <c r="AD33" s="83">
        <f t="shared" si="3"/>
        <v>11225</v>
      </c>
      <c r="AE33" s="83">
        <f t="shared" si="3"/>
        <v>11679</v>
      </c>
      <c r="AF33" s="83">
        <f t="shared" si="3"/>
        <v>11160</v>
      </c>
      <c r="AG33" s="83">
        <f t="shared" si="3"/>
        <v>10964</v>
      </c>
      <c r="AH33" s="83">
        <f t="shared" si="3"/>
        <v>11409</v>
      </c>
      <c r="AI33" s="83">
        <f>AI28+AI29</f>
        <v>13587</v>
      </c>
      <c r="AJ33" s="83">
        <f>AJ28+AJ29</f>
        <v>12907</v>
      </c>
      <c r="AK33" s="83">
        <f>AK28+AK29</f>
        <v>13202</v>
      </c>
      <c r="AL33" s="83">
        <f>AL28+AL29</f>
        <v>13780</v>
      </c>
    </row>
    <row r="34" spans="1:38" ht="16" customHeight="1">
      <c r="A34" s="96" t="s">
        <v>20</v>
      </c>
      <c r="B34" s="3" t="s">
        <v>229</v>
      </c>
      <c r="C34" s="3" t="s">
        <v>127</v>
      </c>
      <c r="D34" s="15">
        <f t="shared" ref="D34:AK34" si="4">D30+D31+D32+D33</f>
        <v>30609</v>
      </c>
      <c r="E34" s="15">
        <f t="shared" si="4"/>
        <v>33552</v>
      </c>
      <c r="F34" s="15">
        <f t="shared" si="4"/>
        <v>32599</v>
      </c>
      <c r="G34" s="15">
        <f t="shared" si="4"/>
        <v>32686</v>
      </c>
      <c r="H34" s="15">
        <f t="shared" si="4"/>
        <v>30616</v>
      </c>
      <c r="I34" s="15">
        <f t="shared" si="4"/>
        <v>32581</v>
      </c>
      <c r="J34" s="15">
        <f t="shared" si="4"/>
        <v>35689</v>
      </c>
      <c r="K34" s="15">
        <f t="shared" si="4"/>
        <v>31704</v>
      </c>
      <c r="L34" s="15">
        <f t="shared" si="4"/>
        <v>32302</v>
      </c>
      <c r="M34" s="15">
        <f t="shared" si="4"/>
        <v>32372</v>
      </c>
      <c r="N34" s="15">
        <f t="shared" si="4"/>
        <v>30900</v>
      </c>
      <c r="O34" s="15">
        <f t="shared" si="4"/>
        <v>32771</v>
      </c>
      <c r="P34" s="15">
        <f t="shared" si="4"/>
        <v>31792</v>
      </c>
      <c r="Q34" s="15">
        <f t="shared" si="4"/>
        <v>33927</v>
      </c>
      <c r="R34" s="15">
        <f t="shared" si="4"/>
        <v>34013</v>
      </c>
      <c r="S34" s="15">
        <f t="shared" si="4"/>
        <v>35454</v>
      </c>
      <c r="T34" s="15">
        <f t="shared" si="4"/>
        <v>36577</v>
      </c>
      <c r="U34" s="15">
        <f t="shared" si="4"/>
        <v>35920</v>
      </c>
      <c r="V34" s="15">
        <f t="shared" si="4"/>
        <v>40695</v>
      </c>
      <c r="W34" s="15">
        <f t="shared" si="4"/>
        <v>42463</v>
      </c>
      <c r="X34" s="15">
        <f t="shared" si="4"/>
        <v>46054</v>
      </c>
      <c r="Y34" s="15">
        <f t="shared" si="4"/>
        <v>41420</v>
      </c>
      <c r="Z34" s="15">
        <f t="shared" si="4"/>
        <v>46316</v>
      </c>
      <c r="AA34" s="15">
        <f t="shared" si="4"/>
        <v>50858</v>
      </c>
      <c r="AB34" s="15">
        <f t="shared" si="4"/>
        <v>44146</v>
      </c>
      <c r="AC34" s="15">
        <f t="shared" si="4"/>
        <v>45877</v>
      </c>
      <c r="AD34" s="15">
        <f t="shared" si="4"/>
        <v>49481</v>
      </c>
      <c r="AE34" s="15">
        <f t="shared" si="4"/>
        <v>50460</v>
      </c>
      <c r="AF34" s="15">
        <f t="shared" si="4"/>
        <v>47950</v>
      </c>
      <c r="AG34" s="15">
        <f t="shared" si="4"/>
        <v>49899</v>
      </c>
      <c r="AH34" s="15">
        <f t="shared" si="4"/>
        <v>49255</v>
      </c>
      <c r="AI34" s="15">
        <f t="shared" si="4"/>
        <v>56944</v>
      </c>
      <c r="AJ34" s="15">
        <f t="shared" si="4"/>
        <v>51816</v>
      </c>
      <c r="AK34" s="15">
        <f t="shared" si="4"/>
        <v>54083</v>
      </c>
      <c r="AL34" s="15">
        <f t="shared" ref="AL34" si="5">AL30+AL31+AL32+AL33</f>
        <v>55119</v>
      </c>
    </row>
    <row r="35" spans="1:38" ht="22" customHeight="1" thickBot="1">
      <c r="A35" s="97" t="s">
        <v>215</v>
      </c>
      <c r="B35" s="80" t="s">
        <v>228</v>
      </c>
      <c r="C35" s="80" t="s">
        <v>127</v>
      </c>
      <c r="D35" s="83">
        <f t="shared" ref="D35:AK35" si="6">D34-D29</f>
        <v>28380</v>
      </c>
      <c r="E35" s="83">
        <f t="shared" si="6"/>
        <v>31304</v>
      </c>
      <c r="F35" s="83">
        <f t="shared" si="6"/>
        <v>30341</v>
      </c>
      <c r="G35" s="83">
        <f t="shared" si="6"/>
        <v>30428</v>
      </c>
      <c r="H35" s="83">
        <f t="shared" si="6"/>
        <v>28417</v>
      </c>
      <c r="I35" s="83">
        <f t="shared" si="6"/>
        <v>30352</v>
      </c>
      <c r="J35" s="83">
        <f t="shared" si="6"/>
        <v>33434</v>
      </c>
      <c r="K35" s="83">
        <f t="shared" si="6"/>
        <v>29389</v>
      </c>
      <c r="L35" s="83">
        <f t="shared" si="6"/>
        <v>29897</v>
      </c>
      <c r="M35" s="83">
        <f t="shared" si="6"/>
        <v>29791</v>
      </c>
      <c r="N35" s="83">
        <f t="shared" si="6"/>
        <v>28097</v>
      </c>
      <c r="O35" s="83">
        <f t="shared" si="6"/>
        <v>29839</v>
      </c>
      <c r="P35" s="83">
        <f t="shared" si="6"/>
        <v>28756</v>
      </c>
      <c r="Q35" s="83">
        <f t="shared" si="6"/>
        <v>30902</v>
      </c>
      <c r="R35" s="83">
        <f t="shared" si="6"/>
        <v>30823</v>
      </c>
      <c r="S35" s="83">
        <f t="shared" si="6"/>
        <v>32149</v>
      </c>
      <c r="T35" s="83">
        <f t="shared" si="6"/>
        <v>32923</v>
      </c>
      <c r="U35" s="83">
        <f t="shared" si="6"/>
        <v>32359</v>
      </c>
      <c r="V35" s="83">
        <f t="shared" si="6"/>
        <v>37106</v>
      </c>
      <c r="W35" s="83">
        <f t="shared" si="6"/>
        <v>38898</v>
      </c>
      <c r="X35" s="83">
        <f t="shared" si="6"/>
        <v>42394</v>
      </c>
      <c r="Y35" s="83">
        <f t="shared" si="6"/>
        <v>37793</v>
      </c>
      <c r="Z35" s="83">
        <f t="shared" si="6"/>
        <v>42582</v>
      </c>
      <c r="AA35" s="83">
        <f t="shared" si="6"/>
        <v>46975</v>
      </c>
      <c r="AB35" s="83">
        <f t="shared" si="6"/>
        <v>40240</v>
      </c>
      <c r="AC35" s="83">
        <f t="shared" si="6"/>
        <v>41897</v>
      </c>
      <c r="AD35" s="83">
        <f t="shared" si="6"/>
        <v>45377</v>
      </c>
      <c r="AE35" s="83">
        <f t="shared" si="6"/>
        <v>46355</v>
      </c>
      <c r="AF35" s="83">
        <f t="shared" si="6"/>
        <v>43814</v>
      </c>
      <c r="AG35" s="83">
        <f t="shared" si="6"/>
        <v>45745</v>
      </c>
      <c r="AH35" s="83">
        <f t="shared" si="6"/>
        <v>45088</v>
      </c>
      <c r="AI35" s="83">
        <f t="shared" si="6"/>
        <v>52823</v>
      </c>
      <c r="AJ35" s="83">
        <f t="shared" si="6"/>
        <v>47872</v>
      </c>
      <c r="AK35" s="83">
        <f t="shared" si="6"/>
        <v>50070</v>
      </c>
      <c r="AL35" s="83">
        <f t="shared" ref="AL35" si="7">AL34-AL29</f>
        <v>50954</v>
      </c>
    </row>
  </sheetData>
  <phoneticPr fontId="0" type="noConversion"/>
  <printOptions horizontalCentered="1" verticalCentered="1"/>
  <pageMargins left="0.59055118110236227" right="0.59055118110236227" top="0.94488188976377963" bottom="0.94488188976377963" header="0.51181102362204722" footer="0.43307086614173229"/>
  <pageSetup paperSize="9" scale="53" orientation="landscape" r:id="rId1"/>
  <headerFooter alignWithMargins="0"/>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3313" r:id="rId5" name="Button 1">
              <controlPr defaultSize="0" print="0" autoFill="0" autoPict="0" macro="[0]!Change_Unit">
                <anchor moveWithCells="1" sizeWithCells="1">
                  <from>
                    <xdr:col>5</xdr:col>
                    <xdr:colOff>31750</xdr:colOff>
                    <xdr:row>0</xdr:row>
                    <xdr:rowOff>25400</xdr:rowOff>
                  </from>
                  <to>
                    <xdr:col>7</xdr:col>
                    <xdr:colOff>222250</xdr:colOff>
                    <xdr:row>2</xdr:row>
                    <xdr:rowOff>63500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25</vt:i4>
      </vt:variant>
      <vt:variant>
        <vt:lpstr>Benannte Bereiche</vt:lpstr>
      </vt:variant>
      <vt:variant>
        <vt:i4>45</vt:i4>
      </vt:variant>
    </vt:vector>
  </HeadingPairs>
  <TitlesOfParts>
    <vt:vector size="70" baseType="lpstr">
      <vt:lpstr>Titelblatt</vt:lpstr>
      <vt:lpstr>Übersicht</vt:lpstr>
      <vt:lpstr>1</vt:lpstr>
      <vt:lpstr>2</vt:lpstr>
      <vt:lpstr>3.1</vt:lpstr>
      <vt:lpstr>3.2</vt:lpstr>
      <vt:lpstr>3.3</vt:lpstr>
      <vt:lpstr>3.4</vt:lpstr>
      <vt:lpstr>4.1</vt:lpstr>
      <vt:lpstr>4.2</vt:lpstr>
      <vt:lpstr>5.1</vt:lpstr>
      <vt:lpstr>5.2</vt:lpstr>
      <vt:lpstr>5.3</vt:lpstr>
      <vt:lpstr>5.4</vt:lpstr>
      <vt:lpstr>5.5</vt:lpstr>
      <vt:lpstr>6.1</vt:lpstr>
      <vt:lpstr>6.2</vt:lpstr>
      <vt:lpstr>6.3</vt:lpstr>
      <vt:lpstr>6.4</vt:lpstr>
      <vt:lpstr>7.1</vt:lpstr>
      <vt:lpstr>7.2</vt:lpstr>
      <vt:lpstr>8.1</vt:lpstr>
      <vt:lpstr>9.1</vt:lpstr>
      <vt:lpstr>9.2</vt:lpstr>
      <vt:lpstr>9.3</vt:lpstr>
      <vt:lpstr>'1'!Druckbereich</vt:lpstr>
      <vt:lpstr>'2'!Druckbereich</vt:lpstr>
      <vt:lpstr>'3.1'!Druckbereich</vt:lpstr>
      <vt:lpstr>'3.2'!Druckbereich</vt:lpstr>
      <vt:lpstr>'3.3'!Druckbereich</vt:lpstr>
      <vt:lpstr>'3.4'!Druckbereich</vt:lpstr>
      <vt:lpstr>'4.1'!Druckbereich</vt:lpstr>
      <vt:lpstr>'4.2'!Druckbereich</vt:lpstr>
      <vt:lpstr>'5.1'!Druckbereich</vt:lpstr>
      <vt:lpstr>'5.2'!Druckbereich</vt:lpstr>
      <vt:lpstr>'5.3'!Druckbereich</vt:lpstr>
      <vt:lpstr>'5.4'!Druckbereich</vt:lpstr>
      <vt:lpstr>'5.5'!Druckbereich</vt:lpstr>
      <vt:lpstr>'6.1'!Druckbereich</vt:lpstr>
      <vt:lpstr>'6.2'!Druckbereich</vt:lpstr>
      <vt:lpstr>'6.3'!Druckbereich</vt:lpstr>
      <vt:lpstr>'6.4'!Druckbereich</vt:lpstr>
      <vt:lpstr>'7.1'!Druckbereich</vt:lpstr>
      <vt:lpstr>'7.2'!Druckbereich</vt:lpstr>
      <vt:lpstr>'8.1'!Druckbereich</vt:lpstr>
      <vt:lpstr>'9.1'!Druckbereich</vt:lpstr>
      <vt:lpstr>'9.2'!Druckbereich</vt:lpstr>
      <vt:lpstr>'9.3'!Druckbereich</vt:lpstr>
      <vt:lpstr>Titelblatt!Druckbereich</vt:lpstr>
      <vt:lpstr>'1'!PA</vt:lpstr>
      <vt:lpstr>'2'!PA</vt:lpstr>
      <vt:lpstr>'3.1'!PA</vt:lpstr>
      <vt:lpstr>'3.2'!PA</vt:lpstr>
      <vt:lpstr>'3.3'!PA</vt:lpstr>
      <vt:lpstr>'3.4'!PA</vt:lpstr>
      <vt:lpstr>'4.1'!PA</vt:lpstr>
      <vt:lpstr>'4.2'!PA</vt:lpstr>
      <vt:lpstr>'5.1'!PA</vt:lpstr>
      <vt:lpstr>'5.2'!PA</vt:lpstr>
      <vt:lpstr>'5.3'!PA</vt:lpstr>
      <vt:lpstr>'5.4'!PA</vt:lpstr>
      <vt:lpstr>'5.5'!PA</vt:lpstr>
      <vt:lpstr>'6.1'!PA</vt:lpstr>
      <vt:lpstr>'6.2'!PA</vt:lpstr>
      <vt:lpstr>'6.3'!PA</vt:lpstr>
      <vt:lpstr>'6.4'!PA</vt:lpstr>
      <vt:lpstr>'7.1'!PA</vt:lpstr>
      <vt:lpstr>'7.2'!PA</vt:lpstr>
      <vt:lpstr>'8.1'!PA</vt:lpstr>
      <vt:lpstr>'9.3'!PA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Holzenergiestatistik</dc:title>
  <dc:creator>Basler &amp; Hofmann, A. Primas</dc:creator>
  <cp:lastModifiedBy>Ruoss, Fabian</cp:lastModifiedBy>
  <cp:lastPrinted>2021-06-09T08:10:31Z</cp:lastPrinted>
  <dcterms:created xsi:type="dcterms:W3CDTF">1999-02-03T10:14:47Z</dcterms:created>
  <dcterms:modified xsi:type="dcterms:W3CDTF">2025-06-17T09:39:25Z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c5c8fc13-10ff-486c-8b98-f1c4969692dd_Enabled">
    <vt:lpwstr>true</vt:lpwstr>
  </property>
  <property fmtid="{D5CDD505-2E9C-101B-9397-08002B2CF9AE}" pid="4" name="MSIP_Label_c5c8fc13-10ff-486c-8b98-f1c4969692dd_SetDate">
    <vt:lpwstr>2025-05-14T08:03:56Z</vt:lpwstr>
  </property>
  <property fmtid="{D5CDD505-2E9C-101B-9397-08002B2CF9AE}" pid="5" name="MSIP_Label_c5c8fc13-10ff-486c-8b98-f1c4969692dd_Method">
    <vt:lpwstr>Privileged</vt:lpwstr>
  </property>
  <property fmtid="{D5CDD505-2E9C-101B-9397-08002B2CF9AE}" pid="6" name="MSIP_Label_c5c8fc13-10ff-486c-8b98-f1c4969692dd_Name">
    <vt:lpwstr>L3</vt:lpwstr>
  </property>
  <property fmtid="{D5CDD505-2E9C-101B-9397-08002B2CF9AE}" pid="7" name="MSIP_Label_c5c8fc13-10ff-486c-8b98-f1c4969692dd_SiteId">
    <vt:lpwstr>6ae27add-8276-4a38-88c1-3a9c1f973767</vt:lpwstr>
  </property>
  <property fmtid="{D5CDD505-2E9C-101B-9397-08002B2CF9AE}" pid="8" name="MSIP_Label_c5c8fc13-10ff-486c-8b98-f1c4969692dd_ActionId">
    <vt:lpwstr>83116789-28c1-4ff1-8c31-ba6c69be826b</vt:lpwstr>
  </property>
  <property fmtid="{D5CDD505-2E9C-101B-9397-08002B2CF9AE}" pid="9" name="MSIP_Label_c5c8fc13-10ff-486c-8b98-f1c4969692dd_ContentBits">
    <vt:lpwstr>0</vt:lpwstr>
  </property>
  <property fmtid="{D5CDD505-2E9C-101B-9397-08002B2CF9AE}" pid="10" name="MSIP_Label_c5c8fc13-10ff-486c-8b98-f1c4969692dd_Tag">
    <vt:lpwstr>10, 0, 1, 1</vt:lpwstr>
  </property>
</Properties>
</file>