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mc:AlternateContent xmlns:mc="http://schemas.openxmlformats.org/markup-compatibility/2006">
    <mc:Choice Requires="x15">
      <x15ac:absPath xmlns:x15ac="http://schemas.microsoft.com/office/spreadsheetml/2010/11/ac" url="O:\AP\000 Personen\bat\EP2050+\Publikation Dezember 2021 - korr April 2022\EP2050+_Szenarienergebnisse_WWB\"/>
    </mc:Choice>
  </mc:AlternateContent>
  <bookViews>
    <workbookView xWindow="-120" yWindow="-120" windowWidth="27870" windowHeight="16440"/>
  </bookViews>
  <sheets>
    <sheet name="Titelblatt" sheetId="13" r:id="rId1"/>
    <sheet name="Inhaltsverzeichnis" sheetId="11" r:id="rId2"/>
    <sheet name="00 Storyline" sheetId="1" r:id="rId3"/>
    <sheet name="01 Stromverbrauch" sheetId="2" r:id="rId4"/>
    <sheet name="02 Stromerzeugung" sheetId="3" r:id="rId5"/>
    <sheet name="03 installierte Leistung" sheetId="5" r:id="rId6"/>
    <sheet name="04 Stromerzeugung Winter" sheetId="6" r:id="rId7"/>
    <sheet name="05 Stromerzeugung Sommer" sheetId="7" r:id="rId8"/>
    <sheet name="06 Strompreise" sheetId="8" r:id="rId9"/>
    <sheet name="07 Wärmeerzeugung" sheetId="9" r:id="rId10"/>
    <sheet name="08 PtX" sheetId="10" r:id="rId1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5" i="5" l="1"/>
  <c r="F25" i="5"/>
  <c r="G25" i="5"/>
  <c r="H25" i="5"/>
  <c r="I25" i="5"/>
  <c r="J25" i="5"/>
  <c r="K25" i="5"/>
  <c r="L25" i="5"/>
  <c r="M25" i="5"/>
  <c r="N25" i="5"/>
  <c r="O25" i="5"/>
  <c r="P25" i="5"/>
  <c r="Q25" i="5"/>
  <c r="R25" i="5"/>
  <c r="S25" i="5"/>
  <c r="T25" i="5"/>
  <c r="U25" i="5"/>
  <c r="V25" i="5"/>
  <c r="W25" i="5"/>
  <c r="D25" i="5"/>
  <c r="E23" i="5"/>
  <c r="F23" i="5"/>
  <c r="G23" i="5"/>
  <c r="H23" i="5"/>
  <c r="I23" i="5"/>
  <c r="J23" i="5"/>
  <c r="K23" i="5"/>
  <c r="L23" i="5"/>
  <c r="M23" i="5"/>
  <c r="N23" i="5"/>
  <c r="O23" i="5"/>
  <c r="P23" i="5"/>
  <c r="Q23" i="5"/>
  <c r="R23" i="5"/>
  <c r="S23" i="5"/>
  <c r="T23" i="5"/>
  <c r="U23" i="5"/>
  <c r="E22" i="5"/>
  <c r="F22" i="5"/>
  <c r="G22" i="5"/>
  <c r="H22" i="5"/>
  <c r="I22" i="5"/>
  <c r="J22" i="5"/>
  <c r="K22" i="5"/>
  <c r="L22" i="5"/>
  <c r="M22" i="5"/>
  <c r="N22" i="5"/>
  <c r="O22" i="5"/>
  <c r="P22" i="5"/>
  <c r="Q22" i="5"/>
  <c r="R22" i="5"/>
  <c r="S22" i="5"/>
  <c r="T22" i="5"/>
  <c r="U22" i="5"/>
  <c r="D22" i="5"/>
  <c r="D23" i="5"/>
  <c r="E41" i="5"/>
  <c r="F41" i="5"/>
  <c r="G41" i="5"/>
  <c r="H41" i="5"/>
  <c r="I41" i="5"/>
  <c r="J41" i="5"/>
  <c r="K41" i="5"/>
  <c r="L41" i="5"/>
  <c r="M41" i="5"/>
  <c r="N41" i="5"/>
  <c r="O41" i="5"/>
  <c r="P41" i="5"/>
  <c r="Q41" i="5"/>
  <c r="R41" i="5"/>
  <c r="S41" i="5"/>
  <c r="T41" i="5"/>
  <c r="U41" i="5"/>
  <c r="V41" i="5"/>
  <c r="W41" i="5"/>
  <c r="E35" i="5"/>
  <c r="F35" i="5"/>
  <c r="G35" i="5"/>
  <c r="H35" i="5"/>
  <c r="I35" i="5"/>
  <c r="J35" i="5"/>
  <c r="K35" i="5"/>
  <c r="L35" i="5"/>
  <c r="M35" i="5"/>
  <c r="N35" i="5"/>
  <c r="O35" i="5"/>
  <c r="P35" i="5"/>
  <c r="Q35" i="5"/>
  <c r="R35" i="5"/>
  <c r="S35" i="5"/>
  <c r="T35" i="5"/>
  <c r="U35" i="5"/>
  <c r="V35" i="5"/>
  <c r="W35" i="5"/>
  <c r="D35" i="5"/>
  <c r="D41" i="5"/>
  <c r="W18" i="5"/>
  <c r="V18" i="5"/>
  <c r="BC39" i="6" l="1"/>
  <c r="BG38" i="7"/>
  <c r="BF38" i="7"/>
  <c r="BE38" i="7"/>
  <c r="BG29" i="7"/>
  <c r="BF29" i="7"/>
  <c r="BE29" i="7"/>
  <c r="BB29" i="7"/>
  <c r="BH29" i="7" l="1"/>
  <c r="BH38" i="7"/>
  <c r="BI29" i="7"/>
  <c r="BI38" i="7"/>
  <c r="BJ29" i="7"/>
  <c r="BJ38" i="7"/>
  <c r="BK29" i="7"/>
  <c r="BK38" i="7"/>
  <c r="BK39" i="7" s="1"/>
  <c r="BL29" i="7"/>
  <c r="BL38" i="7"/>
  <c r="BL39" i="7" s="1"/>
  <c r="BC29" i="7"/>
  <c r="BC38" i="7"/>
  <c r="BD29" i="7"/>
  <c r="BD38" i="7"/>
  <c r="BC39" i="7"/>
  <c r="BD39" i="6"/>
  <c r="BD39" i="7"/>
  <c r="BE39" i="6"/>
  <c r="BE39" i="7"/>
  <c r="BF39" i="6"/>
  <c r="BF39" i="7"/>
  <c r="BG39" i="6"/>
  <c r="BG39" i="7"/>
  <c r="BH39" i="6"/>
  <c r="BH39" i="7"/>
  <c r="BI39" i="6"/>
  <c r="BI39" i="7"/>
  <c r="BJ39" i="6"/>
  <c r="BJ39" i="7"/>
  <c r="BK39" i="6"/>
  <c r="BL39" i="6"/>
  <c r="W39" i="6"/>
  <c r="V39" i="6"/>
  <c r="U39" i="6"/>
  <c r="T39" i="6"/>
  <c r="S39" i="6"/>
  <c r="W38" i="7"/>
  <c r="V38" i="7"/>
  <c r="U38" i="7"/>
  <c r="T38" i="7"/>
  <c r="S38" i="7"/>
  <c r="T39" i="7" l="1"/>
  <c r="V39" i="7"/>
  <c r="S39" i="7"/>
  <c r="U39" i="7"/>
  <c r="W39" i="7"/>
  <c r="Y38" i="7"/>
  <c r="Y39" i="7" s="1"/>
  <c r="AA38" i="7"/>
  <c r="AA39" i="7" s="1"/>
  <c r="AC38" i="7"/>
  <c r="AC39" i="7" s="1"/>
  <c r="AE38" i="7"/>
  <c r="AE39" i="7" s="1"/>
  <c r="AG38" i="7"/>
  <c r="AG39" i="7" s="1"/>
  <c r="AI38" i="7"/>
  <c r="AI39" i="7" s="1"/>
  <c r="AK38" i="7"/>
  <c r="AK39" i="7" s="1"/>
  <c r="AM38" i="7"/>
  <c r="AM39" i="7" s="1"/>
  <c r="AO38" i="7"/>
  <c r="AO39" i="7" s="1"/>
  <c r="AQ38" i="7"/>
  <c r="AQ39" i="7" s="1"/>
  <c r="AS38" i="7"/>
  <c r="AS39" i="7" s="1"/>
  <c r="AU38" i="7"/>
  <c r="AU39" i="7" s="1"/>
  <c r="AW38" i="7"/>
  <c r="AW39" i="7" s="1"/>
  <c r="AY38" i="7"/>
  <c r="AY39" i="7" s="1"/>
  <c r="BA38" i="7"/>
  <c r="BA39" i="7" s="1"/>
  <c r="X38" i="7"/>
  <c r="X39" i="7" s="1"/>
  <c r="Z38" i="7"/>
  <c r="Z39" i="7" s="1"/>
  <c r="AB38" i="7"/>
  <c r="AB39" i="7" s="1"/>
  <c r="AD38" i="7"/>
  <c r="AD39" i="7" s="1"/>
  <c r="AF38" i="7"/>
  <c r="AF39" i="7" s="1"/>
  <c r="AH38" i="7"/>
  <c r="AH39" i="7" s="1"/>
  <c r="AJ38" i="7"/>
  <c r="AJ39" i="7" s="1"/>
  <c r="AL38" i="7"/>
  <c r="AL39" i="7" s="1"/>
  <c r="AN38" i="7"/>
  <c r="AN39" i="7" s="1"/>
  <c r="AP38" i="7"/>
  <c r="AP39" i="7" s="1"/>
  <c r="AR38" i="7"/>
  <c r="AR39" i="7" s="1"/>
  <c r="AT38" i="7"/>
  <c r="AT39" i="7" s="1"/>
  <c r="AV38" i="7"/>
  <c r="AV39" i="7" s="1"/>
  <c r="AX38" i="7"/>
  <c r="AX39" i="7" s="1"/>
  <c r="AZ38" i="7"/>
  <c r="AZ39" i="7" s="1"/>
  <c r="BB38" i="7"/>
  <c r="BB39" i="7" s="1"/>
  <c r="B37" i="11"/>
  <c r="B34" i="11"/>
  <c r="B31" i="11"/>
  <c r="B28" i="11"/>
  <c r="B27" i="11"/>
  <c r="B24" i="11"/>
  <c r="B23" i="11"/>
  <c r="B20" i="11"/>
  <c r="B19" i="11"/>
  <c r="B16" i="11"/>
  <c r="B15" i="11"/>
  <c r="B14" i="11"/>
  <c r="B11" i="11"/>
  <c r="BB39" i="6" l="1"/>
  <c r="AZ39" i="6"/>
  <c r="AX39" i="6"/>
  <c r="AV39" i="6"/>
  <c r="AT39" i="6"/>
  <c r="AR39" i="6"/>
  <c r="AP39" i="6"/>
  <c r="AN39" i="6"/>
  <c r="AL39" i="6"/>
  <c r="AJ39" i="6"/>
  <c r="AH39" i="6"/>
  <c r="AF39" i="6"/>
  <c r="AD39" i="6"/>
  <c r="AB39" i="6"/>
  <c r="Z39" i="6"/>
  <c r="X39" i="6"/>
  <c r="BA39" i="6"/>
  <c r="AY39" i="6"/>
  <c r="AW39" i="6"/>
  <c r="AU39" i="6"/>
  <c r="AS39" i="6"/>
  <c r="AQ39" i="6"/>
  <c r="AO39" i="6"/>
  <c r="AM39" i="6"/>
  <c r="AK39" i="6"/>
  <c r="AI39" i="6"/>
  <c r="AG39" i="6"/>
  <c r="AE39" i="6"/>
  <c r="AC39" i="6"/>
  <c r="AA39" i="6"/>
  <c r="Y39" i="6"/>
</calcChain>
</file>

<file path=xl/sharedStrings.xml><?xml version="1.0" encoding="utf-8"?>
<sst xmlns="http://schemas.openxmlformats.org/spreadsheetml/2006/main" count="326" uniqueCount="218">
  <si>
    <t>zurück</t>
  </si>
  <si>
    <t>00 Storyline</t>
  </si>
  <si>
    <r>
      <t>n</t>
    </r>
    <r>
      <rPr>
        <sz val="11"/>
        <color theme="1"/>
        <rFont val="Franklin Gothic Book"/>
        <family val="2"/>
        <scheme val="minor"/>
      </rPr>
      <t xml:space="preserve"> </t>
    </r>
    <r>
      <rPr>
        <sz val="11"/>
        <color theme="1"/>
        <rFont val="Franklin Gothic Demi"/>
        <family val="2"/>
      </rPr>
      <t>Allgemein</t>
    </r>
  </si>
  <si>
    <r>
      <t>n</t>
    </r>
    <r>
      <rPr>
        <sz val="11"/>
        <color theme="1"/>
        <rFont val="Franklin Gothic Book"/>
        <family val="2"/>
        <scheme val="minor"/>
      </rPr>
      <t xml:space="preserve"> THG-Ziele</t>
    </r>
  </si>
  <si>
    <r>
      <t>n</t>
    </r>
    <r>
      <rPr>
        <sz val="11"/>
        <color theme="1"/>
        <rFont val="Franklin Gothic Book"/>
        <family val="2"/>
        <scheme val="minor"/>
      </rPr>
      <t xml:space="preserve"> Biomasse-Potenziale</t>
    </r>
  </si>
  <si>
    <t>Berücksichtigung der Biomasse-Potenziale gemäss WSL/SCCER BIOSWEET (2017): ein Grossteil des Potenzials besteht aus Biogas (v.a. auf Basis von Hofdüngern) und fester Biomasse (Waldholz, Restholz, etc. sowie frei werdende Mengen aus der gegenwärtigen Nutzung von Holz im PHH- und DL-Sektor). Nachhaltiges inländisches Potenzial gesamt: ca. 100 PJ Primärbiomasse, daraus können rund 75 PJ nutzbare Sekundärbiomasse erzeugt werden. Daneben wird ein Importpotenzial (Schwerpunkt gasförmige Biomasse) unter Berücksichtigung eines globalen Nachhaltigkeitsansatzes angenommen. Importpotenzial gesamt: 60 PJ (davon 48 PJ gasförmige Biomasse).
Das Potenzial wird weitgehend ausgeschöpft.</t>
  </si>
  <si>
    <r>
      <t>n</t>
    </r>
    <r>
      <rPr>
        <sz val="11"/>
        <color theme="1"/>
        <rFont val="Franklin Gothic Book"/>
        <family val="2"/>
        <scheme val="minor"/>
      </rPr>
      <t xml:space="preserve"> Sonstiges</t>
    </r>
  </si>
  <si>
    <t>Die Erreichung des THG-Ziels erfolgt unter Berücksichtigung von Potenzialrestriktionen (z.B. Biomasse) und Restriktionen durch die technische Umsetzbarkeit (z.B. Sanierungsraten). Energieeffizienzmassnahmen werden im Zeitverlauf möglichst schnell umgesetzt. Für die Ausgestaltung der Szenarien werden darüber hinaus die Kriterien Kosteneffizienz, Akzeptanz, Versorgungssicherheit und die Robustheit der Zielerreichung berücksichtigt.</t>
  </si>
  <si>
    <r>
      <t>n</t>
    </r>
    <r>
      <rPr>
        <sz val="11"/>
        <color theme="1"/>
        <rFont val="Franklin Gothic Book"/>
        <family val="2"/>
        <scheme val="minor"/>
      </rPr>
      <t xml:space="preserve"> </t>
    </r>
    <r>
      <rPr>
        <sz val="11"/>
        <color theme="1"/>
        <rFont val="Franklin Gothic Demi"/>
        <family val="2"/>
      </rPr>
      <t>Energieumwandlung: Strom</t>
    </r>
  </si>
  <si>
    <r>
      <t>n</t>
    </r>
    <r>
      <rPr>
        <sz val="11"/>
        <color theme="1"/>
        <rFont val="Franklin Gothic Book"/>
        <family val="2"/>
        <scheme val="minor"/>
      </rPr>
      <t xml:space="preserve"> Allgemein</t>
    </r>
  </si>
  <si>
    <r>
      <t>n</t>
    </r>
    <r>
      <rPr>
        <sz val="11"/>
        <color theme="1"/>
        <rFont val="Franklin Gothic Book"/>
        <family val="2"/>
        <scheme val="minor"/>
      </rPr>
      <t xml:space="preserve"> Charakter des Szenarios</t>
    </r>
  </si>
  <si>
    <r>
      <t>n</t>
    </r>
    <r>
      <rPr>
        <sz val="11"/>
        <color theme="1"/>
        <rFont val="Franklin Gothic Book"/>
        <family val="2"/>
        <scheme val="minor"/>
      </rPr>
      <t xml:space="preserve"> Strom- und Fernwärmeverbrauch</t>
    </r>
  </si>
  <si>
    <r>
      <t>n</t>
    </r>
    <r>
      <rPr>
        <sz val="11"/>
        <color theme="1"/>
        <rFont val="Franklin Gothic Book"/>
        <family val="2"/>
        <scheme val="minor"/>
      </rPr>
      <t xml:space="preserve"> Netzverluste</t>
    </r>
  </si>
  <si>
    <r>
      <t>n</t>
    </r>
    <r>
      <rPr>
        <sz val="11"/>
        <color theme="1"/>
        <rFont val="Franklin Gothic Book"/>
        <family val="2"/>
        <scheme val="minor"/>
      </rPr>
      <t xml:space="preserve"> Flexibilität Stromverbrauch</t>
    </r>
  </si>
  <si>
    <r>
      <t>n</t>
    </r>
    <r>
      <rPr>
        <sz val="11"/>
        <color theme="1"/>
        <rFont val="Franklin Gothic Book"/>
        <family val="2"/>
        <scheme val="minor"/>
      </rPr>
      <t xml:space="preserve"> Energiepreise</t>
    </r>
  </si>
  <si>
    <r>
      <t>n</t>
    </r>
    <r>
      <rPr>
        <sz val="11"/>
        <color theme="1"/>
        <rFont val="Franklin Gothic Book"/>
        <family val="2"/>
        <scheme val="minor"/>
      </rPr>
      <t xml:space="preserve"> Kosten</t>
    </r>
  </si>
  <si>
    <r>
      <t>n</t>
    </r>
    <r>
      <rPr>
        <sz val="11"/>
        <color theme="1"/>
        <rFont val="Franklin Gothic Book"/>
        <family val="2"/>
        <scheme val="minor"/>
      </rPr>
      <t xml:space="preserve"> Kernenergie</t>
    </r>
  </si>
  <si>
    <r>
      <t>n</t>
    </r>
    <r>
      <rPr>
        <sz val="11"/>
        <color theme="1"/>
        <rFont val="Franklin Gothic Book"/>
        <family val="2"/>
        <scheme val="minor"/>
      </rPr>
      <t xml:space="preserve"> Technische Nutzungsdauer EE-Anlagen</t>
    </r>
  </si>
  <si>
    <t>Wind Onshore: 20 Jahre, PV: 30 Jahre (ab 2035: 35 Jahre), Biogas/Biomasse: 30 Jahre</t>
  </si>
  <si>
    <r>
      <t>n</t>
    </r>
    <r>
      <rPr>
        <sz val="11"/>
        <color theme="1"/>
        <rFont val="Franklin Gothic Book"/>
        <family val="2"/>
        <scheme val="minor"/>
      </rPr>
      <t xml:space="preserve"> Ausland</t>
    </r>
  </si>
  <si>
    <r>
      <t>n</t>
    </r>
    <r>
      <rPr>
        <sz val="11"/>
        <color theme="1"/>
        <rFont val="Franklin Gothic Book"/>
        <family val="2"/>
        <scheme val="minor"/>
      </rPr>
      <t xml:space="preserve"> Handelskapazitäten (NTC)</t>
    </r>
  </si>
  <si>
    <r>
      <t>n</t>
    </r>
    <r>
      <rPr>
        <sz val="11"/>
        <color theme="1"/>
        <rFont val="Franklin Gothic Book"/>
        <family val="2"/>
        <scheme val="minor"/>
      </rPr>
      <t xml:space="preserve"> Wetterjahr </t>
    </r>
  </si>
  <si>
    <t>Wetterjahr 2012 (EE-Erzeugung, Hydrologie, Lastprofile), Jahreswerte sind auf Erwartungswerte für die Jahreserzeugung bzw. den Jahresverbrauch normiert.</t>
  </si>
  <si>
    <r>
      <t>n</t>
    </r>
    <r>
      <rPr>
        <sz val="11"/>
        <color theme="1"/>
        <rFont val="Franklin Gothic Book"/>
        <family val="2"/>
        <scheme val="minor"/>
      </rPr>
      <t xml:space="preserve"> Stromverbrauch</t>
    </r>
  </si>
  <si>
    <r>
      <t>n</t>
    </r>
    <r>
      <rPr>
        <sz val="11"/>
        <color theme="1"/>
        <rFont val="Franklin Gothic Book"/>
        <family val="2"/>
        <scheme val="minor"/>
      </rPr>
      <t xml:space="preserve"> EEV Strom</t>
    </r>
  </si>
  <si>
    <r>
      <t>n</t>
    </r>
    <r>
      <rPr>
        <sz val="11"/>
        <color theme="1"/>
        <rFont val="Franklin Gothic Book"/>
        <family val="2"/>
        <scheme val="minor"/>
      </rPr>
      <t xml:space="preserve"> Bruttostromverbrauch</t>
    </r>
  </si>
  <si>
    <r>
      <t>n</t>
    </r>
    <r>
      <rPr>
        <sz val="11"/>
        <color theme="1"/>
        <rFont val="Franklin Gothic Book"/>
        <family val="2"/>
        <scheme val="minor"/>
      </rPr>
      <t xml:space="preserve"> Stromerzeugung</t>
    </r>
  </si>
  <si>
    <r>
      <t>n</t>
    </r>
    <r>
      <rPr>
        <sz val="11"/>
        <color theme="1"/>
        <rFont val="Franklin Gothic Book"/>
        <family val="2"/>
        <scheme val="minor"/>
      </rPr>
      <t xml:space="preserve"> Wasserkraft</t>
    </r>
  </si>
  <si>
    <r>
      <t>n</t>
    </r>
    <r>
      <rPr>
        <sz val="11"/>
        <color theme="1"/>
        <rFont val="Franklin Gothic Book"/>
        <family val="2"/>
        <scheme val="minor"/>
      </rPr>
      <t xml:space="preserve"> Gaskraftwerke</t>
    </r>
  </si>
  <si>
    <r>
      <t>n</t>
    </r>
    <r>
      <rPr>
        <sz val="11"/>
        <color theme="1"/>
        <rFont val="Franklin Gothic Book"/>
        <family val="2"/>
        <scheme val="minor"/>
      </rPr>
      <t xml:space="preserve"> Erneuerbare Energien</t>
    </r>
  </si>
  <si>
    <r>
      <t>n</t>
    </r>
    <r>
      <rPr>
        <sz val="11"/>
        <color theme="1"/>
        <rFont val="Franklin Gothic Book"/>
        <family val="2"/>
        <scheme val="minor"/>
      </rPr>
      <t xml:space="preserve"> PV</t>
    </r>
  </si>
  <si>
    <r>
      <t>n</t>
    </r>
    <r>
      <rPr>
        <sz val="11"/>
        <color theme="1"/>
        <rFont val="Franklin Gothic Book"/>
        <family val="2"/>
        <scheme val="minor"/>
      </rPr>
      <t xml:space="preserve"> Wind</t>
    </r>
  </si>
  <si>
    <r>
      <t>n</t>
    </r>
    <r>
      <rPr>
        <sz val="11"/>
        <color theme="1"/>
        <rFont val="Franklin Gothic Book"/>
        <family val="2"/>
        <scheme val="minor"/>
      </rPr>
      <t xml:space="preserve"> Geothermie</t>
    </r>
  </si>
  <si>
    <r>
      <t>n</t>
    </r>
    <r>
      <rPr>
        <sz val="11"/>
        <color theme="1"/>
        <rFont val="Franklin Gothic Book"/>
        <family val="2"/>
        <scheme val="minor"/>
      </rPr>
      <t xml:space="preserve"> Biomasse</t>
    </r>
  </si>
  <si>
    <r>
      <t>n</t>
    </r>
    <r>
      <rPr>
        <sz val="11"/>
        <color theme="1"/>
        <rFont val="Franklin Gothic Book"/>
        <family val="2"/>
        <scheme val="minor"/>
      </rPr>
      <t xml:space="preserve"> KVA</t>
    </r>
  </si>
  <si>
    <r>
      <t>n</t>
    </r>
    <r>
      <rPr>
        <sz val="11"/>
        <color theme="1"/>
        <rFont val="Franklin Gothic Book"/>
        <family val="2"/>
        <scheme val="minor"/>
      </rPr>
      <t xml:space="preserve"> Strompreise</t>
    </r>
  </si>
  <si>
    <r>
      <t>n</t>
    </r>
    <r>
      <rPr>
        <sz val="11"/>
        <color theme="1"/>
        <rFont val="Franklin Gothic Book"/>
        <family val="2"/>
        <scheme val="minor"/>
      </rPr>
      <t xml:space="preserve"> Ausland/Stromimporte:</t>
    </r>
  </si>
  <si>
    <r>
      <t>n</t>
    </r>
    <r>
      <rPr>
        <sz val="11"/>
        <color theme="1"/>
        <rFont val="Franklin Gothic Book"/>
        <family val="2"/>
        <scheme val="minor"/>
      </rPr>
      <t xml:space="preserve"> Stromimporte</t>
    </r>
  </si>
  <si>
    <r>
      <t>n</t>
    </r>
    <r>
      <rPr>
        <sz val="11"/>
        <color theme="1"/>
        <rFont val="Franklin Gothic Book"/>
        <family val="2"/>
        <scheme val="minor"/>
      </rPr>
      <t xml:space="preserve"> Ausland
</t>
    </r>
  </si>
  <si>
    <r>
      <t>n</t>
    </r>
    <r>
      <rPr>
        <sz val="11"/>
        <color theme="1"/>
        <rFont val="Franklin Gothic Book"/>
        <family val="2"/>
        <scheme val="minor"/>
      </rPr>
      <t xml:space="preserve"> THG-Emissionen</t>
    </r>
  </si>
  <si>
    <t>Anm.. Ergebnisse siehe Excel-Files mit sektorübergreifender Zusammenfassung</t>
  </si>
  <si>
    <r>
      <t>n</t>
    </r>
    <r>
      <rPr>
        <sz val="11"/>
        <color theme="1"/>
        <rFont val="Franklin Gothic Book"/>
        <family val="2"/>
        <scheme val="minor"/>
      </rPr>
      <t xml:space="preserve"> Umwandlungssektor allg.</t>
    </r>
  </si>
  <si>
    <r>
      <t>n</t>
    </r>
    <r>
      <rPr>
        <sz val="11"/>
        <color theme="1"/>
        <rFont val="Franklin Gothic Book"/>
        <family val="2"/>
        <scheme val="minor"/>
      </rPr>
      <t xml:space="preserve"> </t>
    </r>
    <r>
      <rPr>
        <sz val="11"/>
        <color theme="1"/>
        <rFont val="Franklin Gothic Demi"/>
        <family val="2"/>
      </rPr>
      <t>Energieumwandlung: Wärmeerzeugung</t>
    </r>
  </si>
  <si>
    <r>
      <t>n</t>
    </r>
    <r>
      <rPr>
        <sz val="11"/>
        <color theme="1"/>
        <rFont val="Franklin Gothic Book"/>
        <family val="2"/>
        <scheme val="minor"/>
      </rPr>
      <t xml:space="preserve"> Fernwärme</t>
    </r>
  </si>
  <si>
    <r>
      <t>n</t>
    </r>
    <r>
      <rPr>
        <sz val="11"/>
        <color theme="1"/>
        <rFont val="Franklin Gothic Book"/>
        <family val="2"/>
        <scheme val="minor"/>
      </rPr>
      <t xml:space="preserve"> </t>
    </r>
    <r>
      <rPr>
        <sz val="11"/>
        <color theme="1"/>
        <rFont val="Franklin Gothic Demi"/>
        <family val="2"/>
      </rPr>
      <t>Energieumwandlung: Sonstige Umwandlung</t>
    </r>
  </si>
  <si>
    <r>
      <t>n</t>
    </r>
    <r>
      <rPr>
        <sz val="11"/>
        <color theme="1"/>
        <rFont val="Franklin Gothic Book"/>
        <family val="2"/>
        <scheme val="minor"/>
      </rPr>
      <t xml:space="preserve"> Raffinerien</t>
    </r>
  </si>
  <si>
    <r>
      <t>n</t>
    </r>
    <r>
      <rPr>
        <sz val="11"/>
        <color theme="1"/>
        <rFont val="Franklin Gothic Book"/>
        <family val="2"/>
        <scheme val="minor"/>
      </rPr>
      <t xml:space="preserve"> PtX/H2
</t>
    </r>
  </si>
  <si>
    <t>01 Stromverbrauch</t>
  </si>
  <si>
    <t>Stromverbrauch - Kalenderjahr</t>
  </si>
  <si>
    <t>Tabelle 01-01: Stromverbrauch nach Kalenderjahr</t>
  </si>
  <si>
    <t>Konventionell</t>
  </si>
  <si>
    <t>Elektrofahrzeuge Strasse</t>
  </si>
  <si>
    <t>Wärmepumpen</t>
  </si>
  <si>
    <t>Sonstiger Stromverbrauch</t>
  </si>
  <si>
    <t>Grosswärmepumpen</t>
  </si>
  <si>
    <t>Elektrolyse</t>
  </si>
  <si>
    <t>Sonstige (inkl. CCS)</t>
  </si>
  <si>
    <t>EEV Strom inkl. sonstiger Stromverbrauch</t>
  </si>
  <si>
    <t>Verluste</t>
  </si>
  <si>
    <t>Landesverbrauch</t>
  </si>
  <si>
    <t>Speicherpumpen</t>
  </si>
  <si>
    <t>davon Verbrauch Zubringerpumpen</t>
  </si>
  <si>
    <t>Bruttoverbrauch</t>
  </si>
  <si>
    <t>Einheit</t>
  </si>
  <si>
    <t>* inkl. Stromverbrauch der Sonstigen Umwandlung (Raffinerien)</t>
  </si>
  <si>
    <t>**Annahme: Anteil konstant bei 7.52%</t>
  </si>
  <si>
    <r>
      <t>Verluste</t>
    </r>
    <r>
      <rPr>
        <vertAlign val="superscript"/>
        <sz val="11"/>
        <color theme="1"/>
        <rFont val="Franklin Gothic Book"/>
        <family val="2"/>
        <scheme val="minor"/>
      </rPr>
      <t>**</t>
    </r>
  </si>
  <si>
    <t>Erzeugung - Kalenderjahr</t>
  </si>
  <si>
    <t>Wasserkraftwerke</t>
  </si>
  <si>
    <t>bestehende Wasserkraft</t>
  </si>
  <si>
    <t>neue Wasserkraft</t>
  </si>
  <si>
    <t>Kernkraftwerke</t>
  </si>
  <si>
    <t>bestehende Kernkraftwerke</t>
  </si>
  <si>
    <t>neue Kernkraftwerke</t>
  </si>
  <si>
    <t>Fossile KW (gekoppelt und ungekoppelt)</t>
  </si>
  <si>
    <t>neue Kombikraftwerke</t>
  </si>
  <si>
    <t>bestehende Erneuerbare</t>
  </si>
  <si>
    <t>neue Erneuerbare (inkl. abgeregelte EE)</t>
  </si>
  <si>
    <t>Mittlere Bruttoerzeugung</t>
  </si>
  <si>
    <t>Verbrauch der Speicherpumpen</t>
  </si>
  <si>
    <t>Mittlere Nettoerzeugung</t>
  </si>
  <si>
    <t>Importsaldo (Importe minus Exporte)</t>
  </si>
  <si>
    <t>bestehende Bezugsrechte</t>
  </si>
  <si>
    <t>bestehende Lieferverpflichtungen</t>
  </si>
  <si>
    <t>Wasserkraft gesamt</t>
  </si>
  <si>
    <t>Laufwasserkraft</t>
  </si>
  <si>
    <t>Pumpspeicher (Erzeugung reiner Pumpbetrieb)</t>
  </si>
  <si>
    <t>Pumpspeicher gesamt</t>
  </si>
  <si>
    <t>nachrichtlich: mittlere erneuerbare Stromproduktion aus Wasserkraft</t>
  </si>
  <si>
    <t>02 Stromerzeugung</t>
  </si>
  <si>
    <t>03 installierte Leistung</t>
  </si>
  <si>
    <t>Installierte Leistung - Kalenderjahr</t>
  </si>
  <si>
    <t>bestehende Wasserkraftwerke</t>
  </si>
  <si>
    <t>neue Wasserkraftwerke</t>
  </si>
  <si>
    <t>Installierte Leistung gesamt</t>
  </si>
  <si>
    <r>
      <t>EEV Strom</t>
    </r>
    <r>
      <rPr>
        <vertAlign val="superscript"/>
        <sz val="11"/>
        <color theme="1"/>
        <rFont val="Franklin Gothic Book"/>
        <family val="2"/>
        <scheme val="minor"/>
      </rPr>
      <t>*</t>
    </r>
  </si>
  <si>
    <t>Erneuerbare gesamt</t>
  </si>
  <si>
    <t>ungekoppelt</t>
  </si>
  <si>
    <t>Photovoltaik</t>
  </si>
  <si>
    <t>Windenergie</t>
  </si>
  <si>
    <t>gekoppelt</t>
  </si>
  <si>
    <t>Biomasse (Holz)</t>
  </si>
  <si>
    <t>Biogas</t>
  </si>
  <si>
    <t>ARA</t>
  </si>
  <si>
    <t>KVA (EE-Anteil)</t>
  </si>
  <si>
    <t>Geothermie</t>
  </si>
  <si>
    <t>04 Stromerzeugung im Winterhalbjahr</t>
  </si>
  <si>
    <t>Tabelle 04-01: Stromerzeugung im Winterhalbjahr nach Kraftwerkstyp je Kalenerjahr</t>
  </si>
  <si>
    <t>Erzeugung - Winter (Kalenderjahr)</t>
  </si>
  <si>
    <t>Tabelle 02-01: Stromerzeugung nach Kraftwerkstyp je Kalenderjahr</t>
  </si>
  <si>
    <t>Tabelle 02-03: Stromerzeugung aus Wasserkraft je Kalenderjahr</t>
  </si>
  <si>
    <t>Tabelle 03-01: Installierte Leistung nach Kraftwerkstyp je Kalenderjahr</t>
  </si>
  <si>
    <t>05 Stromerzeugung im Sommerhalbjahr</t>
  </si>
  <si>
    <t>06 Entwicklung der Strompreise</t>
  </si>
  <si>
    <t>Schweiz</t>
  </si>
  <si>
    <t>Deutschland</t>
  </si>
  <si>
    <t>Frankreich</t>
  </si>
  <si>
    <t>Italien</t>
  </si>
  <si>
    <t>Österreich</t>
  </si>
  <si>
    <t>Land</t>
  </si>
  <si>
    <t>07 Wärmeerzeugung</t>
  </si>
  <si>
    <t>* Holzabfälle aus Sägewerk, Abfälle aus Biodieselherstellung und andere undefinierte Mengen</t>
  </si>
  <si>
    <t>** diverse Abwärmemengen und Heizöl</t>
  </si>
  <si>
    <t>Erdgas</t>
  </si>
  <si>
    <t>PtG</t>
  </si>
  <si>
    <t>Kernenergie</t>
  </si>
  <si>
    <t>KVA</t>
  </si>
  <si>
    <t>biogen</t>
  </si>
  <si>
    <t>fossil</t>
  </si>
  <si>
    <t>Feste Biomasse</t>
  </si>
  <si>
    <t>WP und Elektrokessel</t>
  </si>
  <si>
    <r>
      <t>Sonstige erneuerbare Energien</t>
    </r>
    <r>
      <rPr>
        <vertAlign val="superscript"/>
        <sz val="11"/>
        <color theme="1"/>
        <rFont val="Franklin Gothic Book"/>
        <family val="2"/>
        <scheme val="minor"/>
      </rPr>
      <t>*</t>
    </r>
  </si>
  <si>
    <r>
      <t>Sonstige</t>
    </r>
    <r>
      <rPr>
        <vertAlign val="superscript"/>
        <sz val="11"/>
        <color theme="1"/>
        <rFont val="Franklin Gothic Book"/>
        <family val="2"/>
        <scheme val="minor"/>
      </rPr>
      <t>**</t>
    </r>
  </si>
  <si>
    <t>08 Power-To-X</t>
  </si>
  <si>
    <t>Tabelle 08-01: Inlandserzeugung von Power-To-X-Produkten je Kalenderjahr</t>
  </si>
  <si>
    <t>Kenngrösse</t>
  </si>
  <si>
    <t>Inhaltsverzeichnis</t>
  </si>
  <si>
    <t>Tabelle 07-01: Fernwärmeerzeugung nach Anlagentyp je Kalenderjahr</t>
  </si>
  <si>
    <r>
      <t>00</t>
    </r>
    <r>
      <rPr>
        <u/>
        <sz val="11"/>
        <rFont val="Franklin Gothic Demi"/>
        <family val="2"/>
      </rPr>
      <t xml:space="preserve"> Storyline</t>
    </r>
  </si>
  <si>
    <r>
      <t>01</t>
    </r>
    <r>
      <rPr>
        <u/>
        <sz val="11"/>
        <rFont val="Franklin Gothic Demi"/>
        <family val="2"/>
      </rPr>
      <t xml:space="preserve"> Stromverbrauch</t>
    </r>
  </si>
  <si>
    <r>
      <t>02</t>
    </r>
    <r>
      <rPr>
        <u/>
        <sz val="11"/>
        <rFont val="Franklin Gothic Demi"/>
        <family val="2"/>
      </rPr>
      <t xml:space="preserve"> Stromerzeugung</t>
    </r>
  </si>
  <si>
    <r>
      <t>03</t>
    </r>
    <r>
      <rPr>
        <u/>
        <sz val="11"/>
        <rFont val="Franklin Gothic Demi"/>
        <family val="2"/>
      </rPr>
      <t xml:space="preserve"> installierte Leistung</t>
    </r>
  </si>
  <si>
    <r>
      <t>04</t>
    </r>
    <r>
      <rPr>
        <u/>
        <sz val="11"/>
        <rFont val="Franklin Gothic Demi"/>
        <family val="2"/>
      </rPr>
      <t xml:space="preserve"> Stromerzeugung im Winterhalbjahr</t>
    </r>
  </si>
  <si>
    <r>
      <t>05</t>
    </r>
    <r>
      <rPr>
        <u/>
        <sz val="11"/>
        <rFont val="Franklin Gothic Demi"/>
        <family val="2"/>
      </rPr>
      <t xml:space="preserve"> Stromerzeugung im Sommerhalbjahr</t>
    </r>
  </si>
  <si>
    <r>
      <t>06</t>
    </r>
    <r>
      <rPr>
        <u/>
        <sz val="11"/>
        <rFont val="Franklin Gothic Demi"/>
        <family val="2"/>
      </rPr>
      <t xml:space="preserve"> Entwicklung der Strompreise</t>
    </r>
  </si>
  <si>
    <r>
      <t>07</t>
    </r>
    <r>
      <rPr>
        <u/>
        <sz val="11"/>
        <rFont val="Franklin Gothic Demi"/>
        <family val="2"/>
      </rPr>
      <t xml:space="preserve"> Wärmeerzeugung</t>
    </r>
  </si>
  <si>
    <r>
      <t>08</t>
    </r>
    <r>
      <rPr>
        <u/>
        <sz val="11"/>
        <rFont val="Franklin Gothic Demi"/>
        <family val="2"/>
      </rPr>
      <t xml:space="preserve"> Power-To-X</t>
    </r>
  </si>
  <si>
    <t>Anteil inl. Erzeugung</t>
  </si>
  <si>
    <t>Stromverbrauch Elektrolyseure</t>
  </si>
  <si>
    <r>
      <t>H</t>
    </r>
    <r>
      <rPr>
        <vertAlign val="subscript"/>
        <sz val="11"/>
        <color theme="1"/>
        <rFont val="Franklin Gothic Book"/>
        <family val="2"/>
        <scheme val="minor"/>
      </rPr>
      <t>2</t>
    </r>
    <r>
      <rPr>
        <sz val="11"/>
        <color theme="1"/>
        <rFont val="Franklin Gothic Book"/>
        <family val="2"/>
        <scheme val="minor"/>
      </rPr>
      <t>-Erzeugung im Inland</t>
    </r>
  </si>
  <si>
    <t>Energieperspektiven 2050+</t>
  </si>
  <si>
    <t>KVA (EE-Anteil)*</t>
  </si>
  <si>
    <t>* installierte Leistung der Kehrichtverbrennungsanlagen multipliziert mit dem EE-Anteil der KVA-Stromerzeugung.</t>
  </si>
  <si>
    <t>davon Verluste</t>
  </si>
  <si>
    <t>Installierte Leistung Elektrolyseure</t>
  </si>
  <si>
    <t>Kleinwasserkraft*</t>
  </si>
  <si>
    <t>* Erzeugungsleistung &lt; 300 kW.</t>
  </si>
  <si>
    <t>bestehende fossile KW</t>
  </si>
  <si>
    <t>neue KW fossil/PtG</t>
  </si>
  <si>
    <t>neue Erneuerbare</t>
  </si>
  <si>
    <r>
      <rPr>
        <sz val="16"/>
        <color theme="1"/>
        <rFont val="Franklin Gothic Demi"/>
        <family val="2"/>
      </rPr>
      <t xml:space="preserve">Inhalt:  </t>
    </r>
    <r>
      <rPr>
        <sz val="16"/>
        <color theme="1"/>
        <rFont val="Franklin Gothic Book"/>
        <family val="2"/>
        <scheme val="minor"/>
      </rPr>
      <t>Hauptergebnisse Umwandlungssektor</t>
    </r>
  </si>
  <si>
    <t>Tabelle 06-01: Entwicklung der länderspezifischen Stromgrosshandelspreise je Kalenerjahr</t>
  </si>
  <si>
    <t>Übrige Erneuerbare (gekoppelt und ungekoppelt)</t>
  </si>
  <si>
    <t>Tabelle 02-02: Stromerzeugung aus erneuerbaren Energien ohne Wasserkraft nach Kraftwerkstyp je Kalenderjahr</t>
  </si>
  <si>
    <t>Tabelle 03-02: Installierte Leistung erneuerbarer Energien ohne Wasserkraft nach Kraftwerkstyp je Kalenderjahr</t>
  </si>
  <si>
    <t>Tabelle 04-02: Stromerzeugung aus erneuerbaren Energien ohne Wasserkraft im Winterhalbjahr je Kalenderjahr</t>
  </si>
  <si>
    <t>** bis 2019 inkl. Erzeugung aus Pumpspeicherkraftwerken</t>
  </si>
  <si>
    <t>Speicherkraftwerke**</t>
  </si>
  <si>
    <t>Erneuerbare gesamt (ohne EE-Abregelung)</t>
  </si>
  <si>
    <t>EE-Abregelung</t>
  </si>
  <si>
    <t>davon Endverbrauch Nachfragesektoren</t>
  </si>
  <si>
    <t>davon Verbrauch im Umwandlungssektor (CCS)</t>
  </si>
  <si>
    <t>Energieverbrauch Fernwärme</t>
  </si>
  <si>
    <t>Laufzeiten von 50 Jahren, Ausnahme Beznau 1 (53 Jahre) und Mühleberg (47 Jahre, im Jahr 2019 ausser Betrieb genommen).
Beschränkte Flexibilität der Kernkraftwerke wird mitberücksichtigt.</t>
  </si>
  <si>
    <t>Szenario WWB: bestehende Markt- und politische Rahmenbedingungen werden beibehalten.
Zubau der Erzeugungstechnologien aufgrund einzelwirtschaftlicher Rentabilität (abgesehen von bestehenden Fördermechanismen).
EE-Ausbau: bestehende (und auslaufende Förderinstrumente), davon abgesehen kommt es zu einem EE-Ausbau falls dieser aus einzelwirtschaftlicher Sicht rentabel ist.
Wasserkraft: Ausbau bzw. Betrieb unter heutigen Rahmenbedingungen (BFE-Studie: aktualisiertes Wasserkraftpotenzial, 2019).</t>
  </si>
  <si>
    <t>Gemäss Entwicklung in den Nachfragesektoren im Szenario WWB</t>
  </si>
  <si>
    <t>Anteil von 7.52 % am Endenergieverbrauch, Annahme: im Betrachtungszeitraum konstant</t>
  </si>
  <si>
    <t>Elektrofahrzeuge: Anteil flexibler Ladevorgänge steigt auf 20% in 2050, Speicherkapazität 100 kWh pro Batterie, Ladeleistung auf ca. 8 kW steigend.
Wärmepumpen: teilweise verfügen Gebäude über Pufferspeicher von 10 kWh, daneben akzeptierte Temperaturvariation in Gebäuden von max. 1°C, Flexibilität kann über wenige Stunden bereitgestellt werden.
Beschränkungen in der Flexibilität durch heutige Rahmenbedingungen für Lastmanagement und geringe Akzeptanz.</t>
  </si>
  <si>
    <t>Gemäss WEO 2018, Szenario "New Policies".</t>
  </si>
  <si>
    <t>Kosten erneuerbarer Energien mehrheitlich gem. PSI (2019 und 2017), sonstige Kostendaten (Kernenergie, Wasserkraft, WKK) weitestgehend auf Basis EPCH 2050. Detaillierte Kostenannahmen zu WKK-Anlagen und für Technologien zur Fernwärmeerzeugung wurden mit dem BFE abgestimmt. Bewertung der Netzinfrastruktur-Kosten gem. Consentec (2015).</t>
  </si>
  <si>
    <t>Die Stromerzeugung in Europa wird auf Basis bestehender Rahmenbedingungen und nationaler Strategien modelliert: kein forcierter Kohleausstieg (u.a. Empfehlungen der Kohlekommission in DE nicht berücksichtigt), EE-Ausbau auf Basis bestehender Ziele und Fördermechanismen, langfristig Ausbau aufgrund von Wirtschaftlichkeit.
Reduktion der Stromerzeugung aus Kernenergie: kein Neubau (mit Ausnahme von Hinkley Point C, Flamanville), Reduktion der Kernenergie-Erzeugung in Frankreich auf 50% in 2035 gem. aktueller Planungen.</t>
  </si>
  <si>
    <t>Gemäss TYNDP (2018) der entso-e, Szenario "Sustainable Transition" bis 2040, danach konstant.
Anm.: der TYNDP (2020) konnte aufgrund des Zeitplans in den EPCH 2050+ nicht mehr berücksichtigt werden (wie abgestimmt).</t>
  </si>
  <si>
    <t xml:space="preserve">Das Stromsystem der Schweiz beruht langfristig praktisch vollständig auf Wasserkrafterzeugung und erneuerbaren Energien, der Strombedarf wird durch zusätzliche Stromimporte gedeckt.
Nach Ausserbetriebnahme der Kernkraftwerke tritt ein Importsaldo von rund 20 TWh in 2034 auf, dieser Importsaldo bleibt auch langfristig aufgrund wenig tiefgreifender Stromeffizienz-Massnahmen und des geringen Zubaus von Wasserkraftanlagen und erneuerbaren Energien bestehen (2050: 21 TWh). </t>
  </si>
  <si>
    <t>Leicht sinkende Stromerzeugung durch Wasserkraftwerke ggü. heute.
Stromerzeugung von Speicherkraftwerken und Pumpspeicherkraftwerken mit leichten Schwankungen zwischen den Jahren durch individuelle Gebotsstrategien und unterschiedliche Strompreisstruktur.
Die Ziele (Richtwert 2035 bzw. Ausbauziele 2050) zum Ausbau der Wasserkraft werden nicht erreicht.</t>
  </si>
  <si>
    <t>Der Zubau von Gaskraftwerken in der Schweiz ist aus betriebswirtschaftlichen Überlegungen nicht attraktiv: hohe Kosten (Fixkosten, aber auch hohe Brennstoffkosten) und relativ tiefe Strompreise im Vgl. zu anderen europäischen Ländern (z.B. Italien) sowie mögliche Akzeptanzprobleme in der Schweiz machen eine Investition uninteressant.</t>
  </si>
  <si>
    <t>Die Ziele (Richtwert 2035 bzw. Ausbauziele 2050) zum Ausbau erneuerbarer Energien werden nicht erreicht.</t>
  </si>
  <si>
    <t>Windkraftanlagen werden dann zugebaut, wenn genügend Erlöse am Grosshandelsmarkt realisiert werden können um die Kosten zu decken (unter Berücksichtigung der mit der Investition verbundenen Risiken, u.a. möglicher Einsprachen und verzögerter Bau/Inbetriebnahme, etc.). Der Zubau von Windkraftanlagen ist auch langfristig nicht attraktiv. Hohe Gestehungskosten in der Schweiz machen den Zubau wirtschaftlich unattraktiv, langfristig steigende EE-Anteile (insb. auch Onshore-Wind in den Nachbarländern) reduzieren den Marktwert von Windenergie und erschweren eine Finanzierung über den Grosshandelsmarkt. Der Zubau ist zudem durch Verzögerungen in der Bewilligung, fehlender Akzeptanz etc. unter bestehenden Rahmenbedingungen hohen Risiken ausgesetzt.
Lediglich der Retrofit bestehender Anlagen ist langfristig interessant, damit resultiert eine nur geringfügig steigende Wind-Erzeugung bis 2060.</t>
  </si>
  <si>
    <t>Es findet nur ein geringer Zubau durch geplante Projekte bis 2030 und ein geringfüger Zubau weiterer Projekte statt. Über den gesamten Betrachtungszeitraum ist die Wirtschaftlichkeit insb. aufgrund von Unsicherheiten hinsichtlich Findungsrisiken/Akzeptanz/Realisierung/Kosten nicht gegeben.</t>
  </si>
  <si>
    <t>Kein Zubau aufgrund ausbleibender Wirtschaftlichkeit. Erdgas bleibt für WKK-Anlagen aus Kostengründen attraktiver. Aufgrund des geringen Fernwärmebedarfs und geringer Wärmeerlöse findet jedoch auch hier kein wesentlicher Zubau statt.</t>
  </si>
  <si>
    <t>Annahme: Einsatz v.a. in Abhängigkeit von verfügbaren Müllmengen, diese werden als steigend angenommen (VBSA-Studie 2017, Basisszenario), damit leicht steigender Einsatz von KVA zur Strom- und Wärmeerzeugung.</t>
  </si>
  <si>
    <t>v.a. nach Ausserbetriebnahme von Leibstadt hohe Nettoimporte von rund 20 TWh p.a., diese bleiben langfristig in etwa konstant.</t>
  </si>
  <si>
    <t>Langfristig Reduktion der THG-Emissionen, Klimaziele gem. Pariser Klimaabkommen werden aber nicht erreicht.
Stromerzeugung aus erneuerbaren Energien steigt in den Nachbarländern der Schweiz auf fast 1.100 TWh, Schwerpunkt Wind Onshore und PV in den Nachbarländern der Schweiz.
Gaskraftwerke dienen zusätzlich zur Spitzenlastabdeckung.</t>
  </si>
  <si>
    <t>Fernwärme-Erzeugung ist durch die folgenden Energieträger geprägt:
- bestehende Erdgas-WKK und Zubau von Erdgas-WKK
- bestehende KVA
- bestehende Biomasse-Kraftwerke</t>
  </si>
  <si>
    <t>Die Raffinerie Cressier bleibt aufgrund der betehenden inländischen Bedarfs an Mineralöl bestehen</t>
  </si>
  <si>
    <t>H2: vollständige inländische Herstellung der notwendigen H2-Mengen durch Elektrolyse auf Basis von Stromerzeugung durch Niederdruck-Laufwasserkraftwerke mit Gestehungskosten &lt; 6 Rp/kWh.</t>
  </si>
  <si>
    <t xml:space="preserve">CO2-Emissionen aus fossilen WKK und KVA steigen langfristig leicht an, v.a. durch die leicht höhere Erzeugung von Wärme und Strom durch Erdgas-WKK und sinkende erneuerbare Anteile des Mülls. </t>
  </si>
  <si>
    <r>
      <rPr>
        <sz val="16"/>
        <color theme="1"/>
        <rFont val="Franklin Gothic Demi"/>
        <family val="2"/>
      </rPr>
      <t xml:space="preserve">Szenario:  </t>
    </r>
    <r>
      <rPr>
        <sz val="16"/>
        <color theme="1"/>
        <rFont val="Franklin Gothic Book"/>
        <family val="2"/>
        <scheme val="minor"/>
      </rPr>
      <t>Weiter wie bisher, Strategievariante "aktuelle Rahmenbedingungen", KKW-Laufzeit 50 Jahre</t>
    </r>
  </si>
  <si>
    <t>Strategievariante "aktuelle Rahmenbedingungen", KKW-Laufzeit 50 Jahre</t>
  </si>
  <si>
    <t>Szenario Weiter wie bisher</t>
  </si>
  <si>
    <t>Szenarienergebnisse 2000–2060</t>
  </si>
  <si>
    <t>März 2021, erweitert Dezember 2021</t>
  </si>
  <si>
    <t>Prognos, TEP Energy, Infras, Ecoplan (2021) Energieperspektiven 2050+ Szenarienergebnisse, i.A. des Bundesamts für Energie BFE, Bern.</t>
  </si>
  <si>
    <t>Moderater Anstieg des Stromverbrauchs durch geringere Stromeffizienz als im Klimazielszenario und zusätzlichen Stromverbrauch von Wärmepumpen und Elektrofahrzeugen (Anstieg von ca. 10 % bis 2060).
Stromverbrauch Wärmepumpen ca. 6 TWh in 2050, Elektrofahrzeuge (Strassenverkehr) ca. 7 TWh in 2050, Der konventionelle Stromverbrauch sinkt im Betrachtungszeitraum um ca. 9 %</t>
  </si>
  <si>
    <t>Annahme Netzverluste: Anteil konstant bei ca. 7.52 %
Eigenverbrauch des Umwandlungssektors: Anstieg durch inländische H2-Erzeugung, tendenziell steigende Auslastung der bestehenden Pumpspeicherkraftwerke.
Bruttoverbrauch steigt damit bis 2060 um ca. 15%</t>
  </si>
  <si>
    <t>Der Zubau von PV-Anlagen findet aufgrund von Eigenwirtschaftlichkeit basierend auf der Entwicklung von PV-Kosten und vermiedenen Stromtarifen und bestehender Fördermechanismen statt. Wesentliches Kriterium für den Zubau ist die Amortisationszeit (damit zusammenhängend auch eine positive Verzinsung des Projekts). Ausgehend von einer Amortisationszeit von weniger als 15 Jahren für eine positive Investitionsentscheidung am aktuellen Rand wird eine erforderliche Amortisationszeit bis zum Ende des Betrachtungszeitraums von 7 Jahren angenommen. Damit wird die absehbare Veränderung im Investorenverhalten mitberücksichtigt (Haushalte, welche dem PV-Ausbau gegenüber positiv eingestellt sind nehmen aktuell eine höhere Amortisationszeit in Kauf als Unternehmen/Haushalte die später investieren).
Bis 2030 zeigen sich ansteigende Zubauraten aufgrund bestehender Fördermechanismen bei gleichzeitig sinkenden Modulkosten. Nach 2030 sinken die jährlichen Zubaumengen aufgrund der auslaufenden Förderung deutlich. Ab ca. 2045 bis 2060 steigt der jährliche Zubau aufgrund steigender Strompreise (und damit auch steigender Endverbraucherpreise) bei weiterhin sinkenden Modulkosten und sinkenden Kosten für Batteriespeicher wieder deutlich an.
Vor allem langfristig bestehen hohe Unsicherheiten im Zubau aufgrund des tatsächlich eintretenden Strompreisniveaus, der Kostenentwicklung bei PV-Modulen und Batterien und insbesondere auch der Wirtschaftlichkeitsanfordernisse und des Verhaltens der potenziellen Investoren.</t>
  </si>
  <si>
    <t>Kurzfristig (bis 2025) tritt ein leichter Anstieg der Grosshandelspreise in der Schweiz und in Europa durch den Kernenergieausstieg (in DE), die Ausserbetriebnahme von Kernkraftwerken in FR und die Ausserbetriebnahme von Kohlekraftwerken in DE auf. Durch den Anstieg der CO2-Preise und der Energieppreise steigen die Strompreise bis 2040  an. Danach kommt es durch den Ausbau erneuerbarer Energien im Zeitraum bis 2060 zu einer Dämpfung des Anstiegs der Strompreise.
Die Strompreise in der Schweiz liegen im Betrachtungszeitraum zwischen den Preisen der Nachbarländer.</t>
  </si>
  <si>
    <t>Entwicklung im Zeitraum 2000 bis 2060,  in TWh</t>
  </si>
  <si>
    <t>Entwicklung im Zeitraum 2000 bis 2060,  in GW</t>
  </si>
  <si>
    <t>Entwicklung im Zeitraum 2000 bis 2060,  in CHF/MWh</t>
  </si>
  <si>
    <t>Entwicklung im Zeitraum 2020 bis 2060</t>
  </si>
  <si>
    <t xml:space="preserve">Im Szenario WWB wird keine Erreichung der THG-Reduktionsziele angestrebt.
Die bestehenden Markt- und politische Rahmenbedingungen werden beibehalten.  
Betrachtung aller THG-Emissionen, Modellierung fokusiert auf die energiebedingten CO2-Emissionen und Prozessemissionen </t>
  </si>
  <si>
    <t>Tabelle 05-01: Stromerzeugung im Sommerhalbjahr nach Kraftwerkstyp je Kalenerjahr</t>
  </si>
  <si>
    <t>Erzeugung - Sommer (Kalenderjahr)</t>
  </si>
  <si>
    <t>Tabelle 05-02: Stromerzeugung aus erneuerbaren Energien ohne Wasserkraft im Sommerhalbjahr je Kalenderjahr</t>
  </si>
  <si>
    <t>PJ</t>
  </si>
  <si>
    <t>%</t>
  </si>
  <si>
    <t>TWh</t>
  </si>
  <si>
    <t>GW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</si>
</sst>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1"/>
      <color theme="1"/>
      <name val="Franklin Gothic Book"/>
      <family val="2"/>
      <scheme val="minor"/>
    </font>
    <font>
      <sz val="11"/>
      <color theme="1"/>
      <name val="Franklin Gothic Book"/>
      <family val="2"/>
      <scheme val="minor"/>
    </font>
    <font>
      <u/>
      <sz val="11"/>
      <color theme="10"/>
      <name val="Franklin Gothic Book"/>
      <family val="2"/>
      <scheme val="minor"/>
    </font>
    <font>
      <u/>
      <sz val="9"/>
      <color rgb="FFE40019"/>
      <name val="Franklin Gothic Book"/>
      <family val="2"/>
      <scheme val="minor"/>
    </font>
    <font>
      <sz val="16"/>
      <color theme="0"/>
      <name val="Franklin Gothic Demi"/>
      <family val="2"/>
    </font>
    <font>
      <sz val="16"/>
      <color rgb="FF404040"/>
      <name val="Franklin Gothic Book"/>
      <family val="2"/>
      <scheme val="minor"/>
    </font>
    <font>
      <sz val="14"/>
      <color theme="1"/>
      <name val="Franklin Gothic Book"/>
      <family val="2"/>
      <scheme val="minor"/>
    </font>
    <font>
      <sz val="11"/>
      <color theme="0" tint="-0.249977111117893"/>
      <name val="Franklin Gothic Book"/>
      <family val="2"/>
      <scheme val="minor"/>
    </font>
    <font>
      <sz val="7"/>
      <color rgb="FFE40019"/>
      <name val="Wingdings"/>
      <charset val="2"/>
    </font>
    <font>
      <sz val="11"/>
      <color theme="1"/>
      <name val="Franklin Gothic Demi"/>
      <family val="2"/>
    </font>
    <font>
      <b/>
      <sz val="16"/>
      <color rgb="FF404040"/>
      <name val="Times New Roman"/>
      <family val="1"/>
    </font>
    <font>
      <sz val="12"/>
      <color rgb="FF404040"/>
      <name val="Franklin Gothic Book"/>
      <family val="2"/>
      <scheme val="minor"/>
    </font>
    <font>
      <sz val="9"/>
      <color rgb="FF404040"/>
      <name val="Franklin Gothic Book"/>
      <family val="2"/>
      <scheme val="minor"/>
    </font>
    <font>
      <vertAlign val="superscript"/>
      <sz val="11"/>
      <color theme="1"/>
      <name val="Franklin Gothic Book"/>
      <family val="2"/>
      <scheme val="minor"/>
    </font>
    <font>
      <u/>
      <sz val="11"/>
      <color rgb="FF2E92D0"/>
      <name val="Franklin Gothic Book"/>
      <family val="2"/>
      <scheme val="minor"/>
    </font>
    <font>
      <u/>
      <sz val="11"/>
      <name val="Franklin Gothic Demi"/>
      <family val="2"/>
    </font>
    <font>
      <u/>
      <sz val="11"/>
      <color rgb="FFE40019"/>
      <name val="Franklin Gothic Demi"/>
      <family val="2"/>
    </font>
    <font>
      <vertAlign val="subscript"/>
      <sz val="11"/>
      <color theme="1"/>
      <name val="Franklin Gothic Book"/>
      <family val="2"/>
      <scheme val="minor"/>
    </font>
    <font>
      <sz val="28"/>
      <color rgb="FFE40019"/>
      <name val="Franklin Gothic Book"/>
      <family val="2"/>
      <scheme val="minor"/>
    </font>
    <font>
      <sz val="24"/>
      <color theme="9"/>
      <name val="Franklin Gothic Book"/>
      <family val="2"/>
      <scheme val="minor"/>
    </font>
    <font>
      <sz val="33"/>
      <color rgb="FFB7BCBF"/>
      <name val="Franklin Gothic Book"/>
      <family val="2"/>
      <scheme val="minor"/>
    </font>
    <font>
      <sz val="16"/>
      <color rgb="FFFF0000"/>
      <name val="Franklin Gothic Book"/>
      <family val="2"/>
      <scheme val="minor"/>
    </font>
    <font>
      <sz val="16"/>
      <color theme="1"/>
      <name val="Franklin Gothic Book"/>
      <family val="2"/>
      <scheme val="minor"/>
    </font>
    <font>
      <sz val="16"/>
      <color theme="1"/>
      <name val="Franklin Gothic Demi"/>
      <family val="2"/>
    </font>
  </fonts>
  <fills count="9">
    <fill>
      <patternFill patternType="none"/>
    </fill>
    <fill>
      <patternFill patternType="gray125"/>
    </fill>
    <fill>
      <patternFill patternType="solid">
        <fgColor rgb="FFADF9E5"/>
        <bgColor indexed="64"/>
      </patternFill>
    </fill>
    <fill>
      <patternFill patternType="solid">
        <fgColor rgb="FFDFE1E3"/>
        <bgColor indexed="64"/>
      </patternFill>
    </fill>
    <fill>
      <patternFill patternType="solid">
        <fgColor rgb="FFF0F1F2"/>
        <bgColor indexed="64"/>
      </patternFill>
    </fill>
    <fill>
      <patternFill patternType="darkDown">
        <fgColor theme="9" tint="-0.24994659260841701"/>
        <bgColor indexed="65"/>
      </patternFill>
    </fill>
    <fill>
      <patternFill patternType="solid">
        <fgColor theme="0"/>
        <bgColor indexed="64"/>
      </patternFill>
    </fill>
    <fill>
      <patternFill patternType="solid">
        <fgColor rgb="FF666F77"/>
        <bgColor indexed="64"/>
      </patternFill>
    </fill>
    <fill>
      <patternFill patternType="solid">
        <fgColor rgb="FFD9DBDD"/>
        <bgColor indexed="64"/>
      </patternFill>
    </fill>
  </fills>
  <borders count="18">
    <border>
      <left/>
      <right/>
      <top/>
      <bottom/>
      <diagonal/>
    </border>
    <border>
      <left/>
      <right/>
      <top style="thin">
        <color rgb="FF666F77"/>
      </top>
      <bottom/>
      <diagonal/>
    </border>
    <border>
      <left/>
      <right/>
      <top/>
      <bottom style="thin">
        <color rgb="FFB7BCBF"/>
      </bottom>
      <diagonal/>
    </border>
    <border>
      <left/>
      <right/>
      <top style="thin">
        <color rgb="FFB7BCBF"/>
      </top>
      <bottom style="thin">
        <color rgb="FFB7BCBF"/>
      </bottom>
      <diagonal/>
    </border>
    <border>
      <left/>
      <right/>
      <top style="thin">
        <color rgb="FFB7BCBF"/>
      </top>
      <bottom/>
      <diagonal/>
    </border>
    <border>
      <left/>
      <right/>
      <top style="medium">
        <color rgb="FF666F77"/>
      </top>
      <bottom/>
      <diagonal/>
    </border>
    <border>
      <left/>
      <right/>
      <top/>
      <bottom style="medium">
        <color rgb="FF666F77"/>
      </bottom>
      <diagonal/>
    </border>
    <border>
      <left/>
      <right/>
      <top style="medium">
        <color rgb="FF666F77"/>
      </top>
      <bottom style="medium">
        <color rgb="FF666F77"/>
      </bottom>
      <diagonal/>
    </border>
    <border>
      <left/>
      <right style="medium">
        <color rgb="FF666F77"/>
      </right>
      <top style="medium">
        <color rgb="FF666F77"/>
      </top>
      <bottom style="medium">
        <color rgb="FF666F77"/>
      </bottom>
      <diagonal/>
    </border>
    <border>
      <left/>
      <right style="medium">
        <color rgb="FF666F77"/>
      </right>
      <top style="medium">
        <color rgb="FF666F77"/>
      </top>
      <bottom/>
      <diagonal/>
    </border>
    <border>
      <left/>
      <right style="medium">
        <color rgb="FF666F77"/>
      </right>
      <top/>
      <bottom/>
      <diagonal/>
    </border>
    <border>
      <left/>
      <right style="medium">
        <color rgb="FF666F77"/>
      </right>
      <top/>
      <bottom style="medium">
        <color rgb="FF666F77"/>
      </bottom>
      <diagonal/>
    </border>
    <border>
      <left/>
      <right/>
      <top style="medium">
        <color rgb="FFB7BCBF"/>
      </top>
      <bottom/>
      <diagonal/>
    </border>
    <border>
      <left/>
      <right style="medium">
        <color rgb="FF666F77"/>
      </right>
      <top style="medium">
        <color rgb="FFB7BCBF"/>
      </top>
      <bottom/>
      <diagonal/>
    </border>
    <border>
      <left/>
      <right/>
      <top style="medium">
        <color rgb="FFB7BCBF"/>
      </top>
      <bottom style="medium">
        <color rgb="FFB7BCBF"/>
      </bottom>
      <diagonal/>
    </border>
    <border>
      <left/>
      <right style="medium">
        <color rgb="FF666F77"/>
      </right>
      <top style="medium">
        <color rgb="FFB7BCBF"/>
      </top>
      <bottom style="medium">
        <color rgb="FFB7BCBF"/>
      </bottom>
      <diagonal/>
    </border>
    <border>
      <left/>
      <right/>
      <top style="thin">
        <color indexed="64"/>
      </top>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5" fillId="2" borderId="0"/>
  </cellStyleXfs>
  <cellXfs count="114">
    <xf numFmtId="0" fontId="0" fillId="0" borderId="0" xfId="0"/>
    <xf numFmtId="0" fontId="3" fillId="0" borderId="0" xfId="2" applyFont="1" applyAlignment="1">
      <alignment vertical="top"/>
    </xf>
    <xf numFmtId="0" fontId="0" fillId="0" borderId="0" xfId="0" applyAlignment="1">
      <alignment vertical="top"/>
    </xf>
    <xf numFmtId="0" fontId="6" fillId="3" borderId="0" xfId="0" applyFont="1" applyFill="1" applyAlignment="1">
      <alignment vertical="top"/>
    </xf>
    <xf numFmtId="0" fontId="6" fillId="0" borderId="0" xfId="0" applyFont="1" applyAlignment="1">
      <alignment vertical="top"/>
    </xf>
    <xf numFmtId="0" fontId="7" fillId="0" borderId="0" xfId="0" applyFont="1" applyAlignment="1">
      <alignment vertical="top"/>
    </xf>
    <xf numFmtId="0" fontId="8" fillId="0" borderId="1" xfId="0" applyFont="1" applyBorder="1" applyAlignment="1">
      <alignment horizontal="left" vertical="top"/>
    </xf>
    <xf numFmtId="0" fontId="0" fillId="0" borderId="1" xfId="0" applyBorder="1" applyAlignment="1">
      <alignment vertical="top"/>
    </xf>
    <xf numFmtId="0" fontId="8" fillId="0" borderId="2" xfId="0" applyFont="1" applyBorder="1" applyAlignment="1">
      <alignment horizontal="left" vertical="top" indent="2"/>
    </xf>
    <xf numFmtId="0" fontId="0" fillId="0" borderId="2" xfId="0" applyBorder="1" applyAlignment="1">
      <alignment vertical="top" wrapText="1"/>
    </xf>
    <xf numFmtId="0" fontId="8" fillId="0" borderId="3" xfId="0" applyFont="1" applyBorder="1" applyAlignment="1">
      <alignment horizontal="left" vertical="top" indent="2"/>
    </xf>
    <xf numFmtId="0" fontId="0" fillId="0" borderId="3" xfId="0" applyBorder="1" applyAlignment="1">
      <alignment vertical="top" wrapText="1"/>
    </xf>
    <xf numFmtId="0" fontId="8" fillId="0" borderId="4" xfId="0" applyFont="1" applyBorder="1" applyAlignment="1">
      <alignment horizontal="left" vertical="top" indent="2"/>
    </xf>
    <xf numFmtId="0" fontId="0" fillId="0" borderId="4" xfId="0" applyBorder="1" applyAlignment="1">
      <alignment vertical="top" wrapText="1"/>
    </xf>
    <xf numFmtId="0" fontId="0" fillId="0" borderId="0" xfId="0" applyAlignment="1">
      <alignment vertical="top" wrapText="1"/>
    </xf>
    <xf numFmtId="0" fontId="8" fillId="0" borderId="1" xfId="0" applyFont="1" applyBorder="1" applyAlignment="1">
      <alignment vertical="top"/>
    </xf>
    <xf numFmtId="0" fontId="0" fillId="0" borderId="1" xfId="0" applyBorder="1" applyAlignment="1">
      <alignment vertical="top" wrapText="1"/>
    </xf>
    <xf numFmtId="0" fontId="8" fillId="0" borderId="0" xfId="0" applyFont="1" applyAlignment="1">
      <alignment horizontal="left" vertical="top" indent="1"/>
    </xf>
    <xf numFmtId="0" fontId="8" fillId="0" borderId="3" xfId="0" applyFont="1" applyBorder="1" applyAlignment="1">
      <alignment horizontal="left" vertical="top" wrapText="1" indent="2"/>
    </xf>
    <xf numFmtId="0" fontId="8" fillId="0" borderId="0" xfId="0" applyFont="1" applyAlignment="1">
      <alignment horizontal="left" vertical="top" indent="2"/>
    </xf>
    <xf numFmtId="0" fontId="8" fillId="0" borderId="4" xfId="0" applyFont="1" applyBorder="1" applyAlignment="1">
      <alignment horizontal="left" vertical="top" wrapText="1" indent="2"/>
    </xf>
    <xf numFmtId="3" fontId="0" fillId="0" borderId="0" xfId="0" applyNumberFormat="1" applyFont="1"/>
    <xf numFmtId="3" fontId="0" fillId="0" borderId="0" xfId="0" applyNumberFormat="1" applyFont="1" applyAlignment="1">
      <alignment horizontal="left" indent="1"/>
    </xf>
    <xf numFmtId="0" fontId="10" fillId="0" borderId="5" xfId="0" applyFont="1" applyBorder="1"/>
    <xf numFmtId="0" fontId="11" fillId="0" borderId="0" xfId="0" applyFont="1" applyBorder="1"/>
    <xf numFmtId="0" fontId="9" fillId="0" borderId="7" xfId="0" applyFont="1" applyBorder="1"/>
    <xf numFmtId="0" fontId="12" fillId="0" borderId="5" xfId="0" applyFont="1" applyBorder="1"/>
    <xf numFmtId="0" fontId="9" fillId="0" borderId="5" xfId="0" applyFont="1" applyBorder="1"/>
    <xf numFmtId="0" fontId="12" fillId="0" borderId="0" xfId="0" applyFont="1" applyBorder="1"/>
    <xf numFmtId="3" fontId="0" fillId="0" borderId="9" xfId="0" applyNumberFormat="1" applyFont="1" applyBorder="1"/>
    <xf numFmtId="3" fontId="0" fillId="0" borderId="10" xfId="0" applyNumberFormat="1" applyFont="1" applyBorder="1"/>
    <xf numFmtId="3" fontId="0" fillId="0" borderId="0" xfId="0" applyNumberFormat="1" applyFont="1" applyBorder="1"/>
    <xf numFmtId="3" fontId="0" fillId="0" borderId="0" xfId="0" applyNumberFormat="1" applyFont="1" applyBorder="1" applyAlignment="1">
      <alignment horizontal="left" indent="1"/>
    </xf>
    <xf numFmtId="3" fontId="9" fillId="4" borderId="5" xfId="0" applyNumberFormat="1" applyFont="1" applyFill="1" applyBorder="1"/>
    <xf numFmtId="3" fontId="9" fillId="4" borderId="9" xfId="0" applyNumberFormat="1" applyFont="1" applyFill="1" applyBorder="1"/>
    <xf numFmtId="3" fontId="9" fillId="0" borderId="5" xfId="0" applyNumberFormat="1" applyFont="1" applyFill="1" applyBorder="1"/>
    <xf numFmtId="3" fontId="9" fillId="0" borderId="9" xfId="0" applyNumberFormat="1" applyFont="1" applyFill="1" applyBorder="1"/>
    <xf numFmtId="3" fontId="9" fillId="4" borderId="7" xfId="0" applyNumberFormat="1" applyFont="1" applyFill="1" applyBorder="1"/>
    <xf numFmtId="3" fontId="9" fillId="4" borderId="8" xfId="0" applyNumberFormat="1" applyFont="1" applyFill="1" applyBorder="1"/>
    <xf numFmtId="4" fontId="0" fillId="0" borderId="0" xfId="0" applyNumberFormat="1" applyFont="1" applyBorder="1"/>
    <xf numFmtId="4" fontId="9" fillId="0" borderId="5" xfId="0" applyNumberFormat="1" applyFont="1" applyFill="1" applyBorder="1"/>
    <xf numFmtId="4" fontId="9" fillId="4" borderId="7" xfId="0" applyNumberFormat="1" applyFont="1" applyFill="1" applyBorder="1"/>
    <xf numFmtId="3" fontId="0" fillId="4" borderId="9" xfId="0" applyNumberFormat="1" applyFont="1" applyFill="1" applyBorder="1"/>
    <xf numFmtId="4" fontId="0" fillId="4" borderId="0" xfId="0" applyNumberFormat="1" applyFont="1" applyFill="1" applyBorder="1"/>
    <xf numFmtId="4" fontId="9" fillId="4" borderId="5" xfId="0" applyNumberFormat="1" applyFont="1" applyFill="1" applyBorder="1"/>
    <xf numFmtId="3" fontId="0" fillId="4" borderId="5" xfId="0" applyNumberFormat="1" applyFont="1" applyFill="1" applyBorder="1"/>
    <xf numFmtId="3" fontId="0" fillId="4" borderId="0" xfId="0" applyNumberFormat="1" applyFont="1" applyFill="1"/>
    <xf numFmtId="4" fontId="0" fillId="4" borderId="0" xfId="0" applyNumberFormat="1" applyFont="1" applyFill="1"/>
    <xf numFmtId="4" fontId="0" fillId="0" borderId="0" xfId="0" applyNumberFormat="1" applyFont="1"/>
    <xf numFmtId="3" fontId="0" fillId="4" borderId="12" xfId="0" applyNumberFormat="1" applyFont="1" applyFill="1" applyBorder="1"/>
    <xf numFmtId="3" fontId="0" fillId="4" borderId="13" xfId="0" applyNumberFormat="1" applyFont="1" applyFill="1" applyBorder="1"/>
    <xf numFmtId="4" fontId="0" fillId="4" borderId="12" xfId="0" applyNumberFormat="1" applyFont="1" applyFill="1" applyBorder="1"/>
    <xf numFmtId="3" fontId="0" fillId="4" borderId="6" xfId="0" applyNumberFormat="1" applyFont="1" applyFill="1" applyBorder="1"/>
    <xf numFmtId="3" fontId="0" fillId="4" borderId="11" xfId="0" applyNumberFormat="1" applyFont="1" applyFill="1" applyBorder="1"/>
    <xf numFmtId="4" fontId="0" fillId="4" borderId="6" xfId="0" applyNumberFormat="1" applyFont="1" applyFill="1" applyBorder="1"/>
    <xf numFmtId="4" fontId="0" fillId="0" borderId="9" xfId="0" applyNumberFormat="1" applyFont="1" applyBorder="1"/>
    <xf numFmtId="4" fontId="0" fillId="0" borderId="10" xfId="0" applyNumberFormat="1" applyFont="1" applyBorder="1"/>
    <xf numFmtId="4" fontId="0" fillId="0" borderId="11" xfId="0" applyNumberFormat="1" applyFont="1" applyBorder="1"/>
    <xf numFmtId="4" fontId="0" fillId="0" borderId="0" xfId="0" applyNumberFormat="1" applyFont="1" applyAlignment="1">
      <alignment horizontal="left" indent="1"/>
    </xf>
    <xf numFmtId="4" fontId="9" fillId="4" borderId="8" xfId="0" applyNumberFormat="1" applyFont="1" applyFill="1" applyBorder="1"/>
    <xf numFmtId="4" fontId="0" fillId="4" borderId="9" xfId="0" applyNumberFormat="1" applyFont="1" applyFill="1" applyBorder="1"/>
    <xf numFmtId="4" fontId="0" fillId="4" borderId="10" xfId="0" applyNumberFormat="1" applyFont="1" applyFill="1" applyBorder="1"/>
    <xf numFmtId="4" fontId="0" fillId="4" borderId="13" xfId="0" applyNumberFormat="1" applyFont="1" applyFill="1" applyBorder="1"/>
    <xf numFmtId="4" fontId="9" fillId="0" borderId="9" xfId="0" applyNumberFormat="1" applyFont="1" applyFill="1" applyBorder="1"/>
    <xf numFmtId="4" fontId="0" fillId="0" borderId="0" xfId="0" applyNumberFormat="1" applyFont="1" applyFill="1"/>
    <xf numFmtId="4" fontId="0" fillId="0" borderId="10" xfId="0" applyNumberFormat="1" applyFont="1" applyFill="1" applyBorder="1"/>
    <xf numFmtId="4" fontId="0" fillId="0" borderId="5" xfId="0" applyNumberFormat="1" applyFont="1" applyFill="1" applyBorder="1"/>
    <xf numFmtId="4" fontId="0" fillId="0" borderId="9" xfId="0" applyNumberFormat="1" applyFont="1" applyFill="1" applyBorder="1"/>
    <xf numFmtId="4" fontId="0" fillId="0" borderId="0" xfId="0" applyNumberFormat="1" applyFont="1" applyFill="1" applyBorder="1"/>
    <xf numFmtId="4" fontId="0" fillId="0" borderId="6" xfId="0" applyNumberFormat="1" applyFont="1" applyFill="1" applyBorder="1"/>
    <xf numFmtId="4" fontId="0" fillId="0" borderId="11" xfId="0" applyNumberFormat="1" applyFont="1" applyFill="1" applyBorder="1"/>
    <xf numFmtId="9" fontId="0" fillId="0" borderId="0" xfId="1" applyFont="1"/>
    <xf numFmtId="4" fontId="0" fillId="0" borderId="14" xfId="0" applyNumberFormat="1" applyFont="1" applyBorder="1"/>
    <xf numFmtId="4" fontId="0" fillId="0" borderId="15" xfId="0" applyNumberFormat="1" applyFont="1" applyBorder="1"/>
    <xf numFmtId="4" fontId="9" fillId="0" borderId="0" xfId="0" applyNumberFormat="1" applyFont="1" applyFill="1" applyBorder="1"/>
    <xf numFmtId="4" fontId="9" fillId="0" borderId="10" xfId="0" applyNumberFormat="1" applyFont="1" applyFill="1" applyBorder="1"/>
    <xf numFmtId="0" fontId="16" fillId="0" borderId="0" xfId="2" applyFont="1"/>
    <xf numFmtId="0" fontId="14" fillId="0" borderId="0" xfId="2" applyFont="1" applyAlignment="1">
      <alignment horizontal="left" indent="1"/>
    </xf>
    <xf numFmtId="49" fontId="0" fillId="0" borderId="0" xfId="0" applyNumberFormat="1"/>
    <xf numFmtId="0" fontId="0" fillId="6" borderId="0" xfId="0" applyFill="1"/>
    <xf numFmtId="0" fontId="0" fillId="6" borderId="16" xfId="0" applyFill="1" applyBorder="1"/>
    <xf numFmtId="0" fontId="18" fillId="6" borderId="0" xfId="0" applyFont="1" applyFill="1"/>
    <xf numFmtId="0" fontId="19" fillId="6" borderId="0" xfId="0" applyFont="1" applyFill="1"/>
    <xf numFmtId="0" fontId="0" fillId="6" borderId="0" xfId="0" applyFill="1" applyAlignment="1">
      <alignment wrapText="1"/>
    </xf>
    <xf numFmtId="0" fontId="20" fillId="6" borderId="0" xfId="0" applyFont="1" applyFill="1"/>
    <xf numFmtId="0" fontId="21" fillId="6" borderId="17" xfId="0" applyFont="1" applyFill="1" applyBorder="1"/>
    <xf numFmtId="0" fontId="22" fillId="6" borderId="0" xfId="0" applyFont="1" applyFill="1"/>
    <xf numFmtId="0" fontId="0" fillId="0" borderId="0" xfId="0" quotePrefix="1"/>
    <xf numFmtId="164" fontId="0" fillId="4" borderId="5" xfId="0" applyNumberFormat="1" applyFont="1" applyFill="1" applyBorder="1"/>
    <xf numFmtId="164" fontId="0" fillId="0" borderId="0" xfId="0" applyNumberFormat="1" applyFont="1" applyBorder="1"/>
    <xf numFmtId="164" fontId="0" fillId="4" borderId="12" xfId="0" applyNumberFormat="1" applyFont="1" applyFill="1" applyBorder="1"/>
    <xf numFmtId="164" fontId="9" fillId="0" borderId="5" xfId="0" applyNumberFormat="1" applyFont="1" applyFill="1" applyBorder="1"/>
    <xf numFmtId="164" fontId="9" fillId="4" borderId="7" xfId="0" applyNumberFormat="1" applyFont="1" applyFill="1" applyBorder="1"/>
    <xf numFmtId="164" fontId="0" fillId="4" borderId="0" xfId="0" applyNumberFormat="1" applyFont="1" applyFill="1"/>
    <xf numFmtId="164" fontId="0" fillId="0" borderId="0" xfId="0" applyNumberFormat="1" applyFont="1"/>
    <xf numFmtId="164" fontId="0" fillId="0" borderId="5" xfId="0" applyNumberFormat="1" applyFont="1" applyFill="1" applyBorder="1"/>
    <xf numFmtId="164" fontId="0" fillId="0" borderId="0" xfId="0" applyNumberFormat="1" applyFont="1" applyFill="1" applyBorder="1"/>
    <xf numFmtId="164" fontId="0" fillId="0" borderId="6" xfId="0" applyNumberFormat="1" applyFont="1" applyFill="1" applyBorder="1"/>
    <xf numFmtId="164" fontId="0" fillId="0" borderId="0" xfId="0" applyNumberFormat="1" applyFont="1" applyFill="1"/>
    <xf numFmtId="164" fontId="0" fillId="5" borderId="0" xfId="0" applyNumberFormat="1" applyFont="1" applyFill="1"/>
    <xf numFmtId="164" fontId="0" fillId="0" borderId="14" xfId="0" applyNumberFormat="1" applyFont="1" applyBorder="1"/>
    <xf numFmtId="164" fontId="0" fillId="4" borderId="0" xfId="0" applyNumberFormat="1" applyFont="1" applyFill="1" applyBorder="1"/>
    <xf numFmtId="164" fontId="9" fillId="0" borderId="0" xfId="0" applyNumberFormat="1" applyFont="1" applyFill="1" applyBorder="1"/>
    <xf numFmtId="1" fontId="9" fillId="0" borderId="5" xfId="0" applyNumberFormat="1" applyFont="1" applyBorder="1"/>
    <xf numFmtId="1" fontId="9" fillId="0" borderId="7" xfId="0" applyNumberFormat="1" applyFont="1" applyBorder="1"/>
    <xf numFmtId="4" fontId="9" fillId="4" borderId="9" xfId="0" applyNumberFormat="1" applyFont="1" applyFill="1" applyBorder="1"/>
    <xf numFmtId="164" fontId="9" fillId="4" borderId="5" xfId="0" applyNumberFormat="1" applyFont="1" applyFill="1" applyBorder="1"/>
    <xf numFmtId="4" fontId="0" fillId="4" borderId="5" xfId="0" applyNumberFormat="1" applyFont="1" applyFill="1" applyBorder="1" applyAlignment="1">
      <alignment horizontal="left" indent="1"/>
    </xf>
    <xf numFmtId="4" fontId="0" fillId="4" borderId="6" xfId="0" applyNumberFormat="1" applyFont="1" applyFill="1" applyBorder="1" applyAlignment="1">
      <alignment horizontal="left" indent="1"/>
    </xf>
    <xf numFmtId="4" fontId="0" fillId="4" borderId="11" xfId="0" applyNumberFormat="1" applyFont="1" applyFill="1" applyBorder="1"/>
    <xf numFmtId="164" fontId="0" fillId="4" borderId="6" xfId="0" applyNumberFormat="1" applyFont="1" applyFill="1" applyBorder="1"/>
    <xf numFmtId="0" fontId="0" fillId="0" borderId="0" xfId="0" applyNumberFormat="1"/>
    <xf numFmtId="0" fontId="4" fillId="7" borderId="0" xfId="0" applyFont="1" applyFill="1" applyAlignment="1">
      <alignment vertical="center"/>
    </xf>
    <xf numFmtId="0" fontId="5" fillId="8" borderId="0" xfId="3" applyFill="1" applyAlignment="1">
      <alignment vertical="top"/>
    </xf>
  </cellXfs>
  <cellStyles count="4">
    <cellStyle name="Link" xfId="2" builtinId="8"/>
    <cellStyle name="Prozent" xfId="1" builtinId="5"/>
    <cellStyle name="Standard" xfId="0" builtinId="0"/>
    <cellStyle name="Untertitel" xfId="3"/>
  </cellStyles>
  <dxfs count="0"/>
  <tableStyles count="0" defaultTableStyle="TableStyleMedium2" defaultPivotStyle="PivotStyleLight16"/>
  <colors>
    <mruColors>
      <color rgb="FFD9DBDD"/>
      <color rgb="FFF0F1F2"/>
      <color rgb="FFB7BCBF"/>
      <color rgb="FF2E92D0"/>
      <color rgb="FFE4001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107244</xdr:colOff>
      <xdr:row>0</xdr:row>
      <xdr:rowOff>0</xdr:rowOff>
    </xdr:from>
    <xdr:to>
      <xdr:col>0</xdr:col>
      <xdr:colOff>8050132</xdr:colOff>
      <xdr:row>4</xdr:row>
      <xdr:rowOff>151770</xdr:rowOff>
    </xdr:to>
    <xdr:grpSp>
      <xdr:nvGrpSpPr>
        <xdr:cNvPr id="2" name="Gruppieren 1">
          <a:extLst>
            <a:ext uri="{FF2B5EF4-FFF2-40B4-BE49-F238E27FC236}">
              <a16:creationId xmlns:a16="http://schemas.microsoft.com/office/drawing/2014/main" id="{9BF50D5F-F1A4-4C3E-8897-2C41747B7CC8}"/>
            </a:ext>
          </a:extLst>
        </xdr:cNvPr>
        <xdr:cNvGrpSpPr/>
      </xdr:nvGrpSpPr>
      <xdr:grpSpPr>
        <a:xfrm>
          <a:off x="107244" y="0"/>
          <a:ext cx="7942888" cy="958594"/>
          <a:chOff x="107244" y="0"/>
          <a:chExt cx="7942888" cy="930703"/>
        </a:xfrm>
      </xdr:grpSpPr>
      <xdr:pic>
        <xdr:nvPicPr>
          <xdr:cNvPr id="3" name="Grafik 2">
            <a:extLst>
              <a:ext uri="{FF2B5EF4-FFF2-40B4-BE49-F238E27FC236}">
                <a16:creationId xmlns:a16="http://schemas.microsoft.com/office/drawing/2014/main" id="{FD7C1177-0814-4CBA-8837-B4AB016BB46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9700" r="19900" b="18300"/>
          <a:stretch/>
        </xdr:blipFill>
        <xdr:spPr bwMode="auto">
          <a:xfrm>
            <a:off x="3771829" y="91722"/>
            <a:ext cx="1436370" cy="322792"/>
          </a:xfrm>
          <a:prstGeom prst="rect">
            <a:avLst/>
          </a:prstGeom>
          <a:ln>
            <a:noFill/>
          </a:ln>
          <a:extLst>
            <a:ext uri="{53640926-AAD7-44D8-BBD7-CCE9431645EC}">
              <a14:shadowObscured xmlns:a14="http://schemas.microsoft.com/office/drawing/2010/main"/>
            </a:ext>
          </a:extLst>
        </xdr:spPr>
      </xdr:pic>
      <xdr:pic>
        <xdr:nvPicPr>
          <xdr:cNvPr id="4" name="Picture 15" descr="Image result for tep energy">
            <a:extLst>
              <a:ext uri="{FF2B5EF4-FFF2-40B4-BE49-F238E27FC236}">
                <a16:creationId xmlns:a16="http://schemas.microsoft.com/office/drawing/2014/main" id="{7C8DFB74-E5B6-4314-9177-3385287F521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5233" t="35157" r="14080" b="30674"/>
          <a:stretch/>
        </xdr:blipFill>
        <xdr:spPr bwMode="auto">
          <a:xfrm>
            <a:off x="107244" y="118392"/>
            <a:ext cx="598805" cy="286597"/>
          </a:xfrm>
          <a:prstGeom prst="rect">
            <a:avLst/>
          </a:prstGeom>
          <a:noFill/>
        </xdr:spPr>
      </xdr:pic>
      <xdr:pic>
        <xdr:nvPicPr>
          <xdr:cNvPr id="5" name="Grafik 4">
            <a:extLst>
              <a:ext uri="{FF2B5EF4-FFF2-40B4-BE49-F238E27FC236}">
                <a16:creationId xmlns:a16="http://schemas.microsoft.com/office/drawing/2014/main" id="{F2600745-AF20-4378-BACA-A06695DE8AED}"/>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1" r="48907" b="-4576"/>
          <a:stretch/>
        </xdr:blipFill>
        <xdr:spPr bwMode="auto">
          <a:xfrm>
            <a:off x="1992207" y="127494"/>
            <a:ext cx="1464310" cy="286597"/>
          </a:xfrm>
          <a:prstGeom prst="rect">
            <a:avLst/>
          </a:prstGeom>
          <a:noFill/>
          <a:ln>
            <a:noFill/>
          </a:ln>
          <a:extLst>
            <a:ext uri="{53640926-AAD7-44D8-BBD7-CCE9431645EC}">
              <a14:shadowObscured xmlns:a14="http://schemas.microsoft.com/office/drawing/2010/main"/>
            </a:ext>
          </a:extLst>
        </xdr:spPr>
      </xdr:pic>
      <xdr:pic>
        <xdr:nvPicPr>
          <xdr:cNvPr id="6" name="Picture 15" descr="Image result for infras ag">
            <a:extLst>
              <a:ext uri="{FF2B5EF4-FFF2-40B4-BE49-F238E27FC236}">
                <a16:creationId xmlns:a16="http://schemas.microsoft.com/office/drawing/2014/main" id="{CF6C624B-5AF7-41A1-BC57-D251DB4B70AD}"/>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6719" y="132363"/>
            <a:ext cx="591820" cy="286597"/>
          </a:xfrm>
          <a:prstGeom prst="rect">
            <a:avLst/>
          </a:prstGeom>
          <a:noFill/>
        </xdr:spPr>
      </xdr:pic>
      <xdr:pic>
        <xdr:nvPicPr>
          <xdr:cNvPr id="7" name="Grafik 6">
            <a:extLst>
              <a:ext uri="{FF2B5EF4-FFF2-40B4-BE49-F238E27FC236}">
                <a16:creationId xmlns:a16="http://schemas.microsoft.com/office/drawing/2014/main" id="{F44E74F4-819F-4DB7-8F69-2D1466EB5B96}"/>
              </a:ext>
            </a:extLst>
          </xdr:cNvPr>
          <xdr:cNvPicPr>
            <a:picLocks noChangeAspect="1"/>
          </xdr:cNvPicPr>
        </xdr:nvPicPr>
        <xdr:blipFill>
          <a:blip xmlns:r="http://schemas.openxmlformats.org/officeDocument/2006/relationships" r:embed="rId5"/>
          <a:stretch>
            <a:fillRect/>
          </a:stretch>
        </xdr:blipFill>
        <xdr:spPr>
          <a:xfrm>
            <a:off x="5580945" y="0"/>
            <a:ext cx="2469187" cy="930703"/>
          </a:xfrm>
          <a:prstGeom prst="rect">
            <a:avLst/>
          </a:prstGeom>
        </xdr:spPr>
      </xdr:pic>
    </xdr:grpSp>
    <xdr:clientData/>
  </xdr:twoCellAnchor>
</xdr:wsDr>
</file>

<file path=xl/theme/theme1.xml><?xml version="1.0" encoding="utf-8"?>
<a:theme xmlns:a="http://schemas.openxmlformats.org/drawingml/2006/main" name="Prognos">
  <a:themeElements>
    <a:clrScheme name="prognos">
      <a:dk1>
        <a:sysClr val="windowText" lastClr="000000"/>
      </a:dk1>
      <a:lt1>
        <a:sysClr val="window" lastClr="FFFFFF"/>
      </a:lt1>
      <a:dk2>
        <a:srgbClr val="E40019"/>
      </a:dk2>
      <a:lt2>
        <a:srgbClr val="666F77"/>
      </a:lt2>
      <a:accent1>
        <a:srgbClr val="2E92D0"/>
      </a:accent1>
      <a:accent2>
        <a:srgbClr val="155091"/>
      </a:accent2>
      <a:accent3>
        <a:srgbClr val="009EE3"/>
      </a:accent3>
      <a:accent4>
        <a:srgbClr val="70B7E1"/>
      </a:accent4>
      <a:accent5>
        <a:srgbClr val="008DCA"/>
      </a:accent5>
      <a:accent6>
        <a:srgbClr val="B7BCBF"/>
      </a:accent6>
      <a:hlink>
        <a:srgbClr val="000000"/>
      </a:hlink>
      <a:folHlink>
        <a:srgbClr val="000000"/>
      </a:folHlink>
    </a:clrScheme>
    <a:fontScheme name="prognos">
      <a:majorFont>
        <a:latin typeface="Times New Roman"/>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custClrLst>
    <a:custClr name="Prognos Rot">
      <a:srgbClr val="E40019"/>
    </a:custClr>
    <a:custClr name="Prognos Grau - SK, Wind-Onshore">
      <a:srgbClr val="B7BCBF"/>
    </a:custClr>
    <a:custClr name="Prognos Anthrazit - SK, Wind-Offshore">
      <a:srgbClr val="666F77"/>
    </a:custClr>
    <a:custClr name="Hellgrauer Hintergrund">
      <a:srgbClr val="F0F0F0"/>
    </a:custClr>
    <a:custClr name="1 / 1 - Kernkraft, Strom, Wasser">
      <a:srgbClr val="2E92D0"/>
    </a:custClr>
    <a:custClr name="1 / 2">
      <a:srgbClr val="70B7E1"/>
    </a:custClr>
    <a:custClr name="1 / 3 - FW, Speicher">
      <a:srgbClr val="155091"/>
    </a:custClr>
    <a:custClr name="1 / 4">
      <a:srgbClr val="008DCA"/>
    </a:custClr>
    <a:custClr name="1 / 5 - Highlightfarbe">
      <a:srgbClr val="009EE3"/>
    </a:custClr>
    <a:custClr name="2 / 1">
      <a:srgbClr val="A6CFC8"/>
    </a:custClr>
    <a:custClr name="2 / 2">
      <a:srgbClr val="0096B1"/>
    </a:custClr>
    <a:custClr name="3 / 1">
      <a:srgbClr val="DC5D89"/>
    </a:custClr>
    <a:custClr name="3 / 2 - EE, Biomasse">
      <a:srgbClr val="94BB1B"/>
    </a:custClr>
    <a:custClr name="3 / 3 - Erdgas / Solar">
      <a:srgbClr val="E0B900"/>
    </a:custClr>
    <a:custClr name="3 / 4 - BK">
      <a:srgbClr val="F18700"/>
    </a:custClr>
    <a:custClr name="3 / 5 - Erdöl / Geothermie">
      <a:srgbClr val="C54323"/>
    </a:custClr>
    <a:custClr name="3 / 6 - BK">
      <a:srgbClr val="623D29"/>
    </a:custClr>
  </a:custClr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7:B21"/>
  <sheetViews>
    <sheetView tabSelected="1" zoomScale="85" zoomScaleNormal="85" zoomScalePageLayoutView="85" workbookViewId="0">
      <selection activeCell="A22" sqref="A22"/>
    </sheetView>
  </sheetViews>
  <sheetFormatPr baseColWidth="10" defaultColWidth="11.5546875" defaultRowHeight="15.75" x14ac:dyDescent="0.3"/>
  <cols>
    <col min="1" max="1" width="129.88671875" style="79" bestFit="1" customWidth="1"/>
    <col min="2" max="16384" width="11.5546875" style="79"/>
  </cols>
  <sheetData>
    <row r="7" spans="1:1" x14ac:dyDescent="0.3">
      <c r="A7" s="78" t="s">
        <v>200</v>
      </c>
    </row>
    <row r="8" spans="1:1" x14ac:dyDescent="0.3">
      <c r="A8" s="80"/>
    </row>
    <row r="9" spans="1:1" ht="40.5" x14ac:dyDescent="0.5">
      <c r="A9" s="84" t="s">
        <v>150</v>
      </c>
    </row>
    <row r="10" spans="1:1" ht="34.5" x14ac:dyDescent="0.45">
      <c r="A10" s="81" t="s">
        <v>199</v>
      </c>
    </row>
    <row r="11" spans="1:1" ht="21" x14ac:dyDescent="0.35">
      <c r="A11" s="85"/>
    </row>
    <row r="13" spans="1:1" ht="21" x14ac:dyDescent="0.35">
      <c r="A13" s="86" t="s">
        <v>196</v>
      </c>
    </row>
    <row r="15" spans="1:1" ht="21" x14ac:dyDescent="0.35">
      <c r="A15" s="86" t="s">
        <v>160</v>
      </c>
    </row>
    <row r="16" spans="1:1" ht="30" x14ac:dyDescent="0.4">
      <c r="A16" s="82"/>
    </row>
    <row r="21" spans="1:2" x14ac:dyDescent="0.3">
      <c r="A21" s="83" t="s">
        <v>201</v>
      </c>
      <c r="B21" s="87"/>
    </row>
  </sheetData>
  <pageMargins left="1" right="1.1145833333333333" top="1" bottom="1" header="0.5" footer="0.5"/>
  <pageSetup paperSize="9" orientation="portrait" r:id="rId1"/>
  <customProperties>
    <customPr name="EpmWorksheetKeyString_GU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BL31"/>
  <sheetViews>
    <sheetView showGridLines="0" topLeftCell="A10" zoomScale="85" zoomScaleNormal="85" workbookViewId="0">
      <selection activeCell="N22" sqref="N22"/>
    </sheetView>
  </sheetViews>
  <sheetFormatPr baseColWidth="10" defaultRowHeight="15.75" outlineLevelCol="1" x14ac:dyDescent="0.3"/>
  <cols>
    <col min="2" max="3" width="19.5546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198</v>
      </c>
    </row>
    <row r="3" spans="1:64" s="113" customFormat="1" ht="21" x14ac:dyDescent="0.3">
      <c r="A3" s="113" t="s">
        <v>197</v>
      </c>
    </row>
    <row r="4" spans="1:64" s="2" customFormat="1" x14ac:dyDescent="0.3"/>
    <row r="5" spans="1:64" s="3" customFormat="1" ht="19.5" x14ac:dyDescent="0.3">
      <c r="A5" s="3" t="s">
        <v>120</v>
      </c>
    </row>
    <row r="8" spans="1:64" ht="16.5" thickBot="1" x14ac:dyDescent="0.35"/>
    <row r="9" spans="1:64" ht="20.25" x14ac:dyDescent="0.3">
      <c r="B9" s="23" t="s">
        <v>137</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ht="16.5" thickBot="1" x14ac:dyDescent="0.35">
      <c r="B12" s="48" t="s">
        <v>123</v>
      </c>
      <c r="C12" s="55"/>
      <c r="D12" s="94">
        <v>0.89544444444444393</v>
      </c>
      <c r="E12" s="94">
        <v>1.1225630065359478</v>
      </c>
      <c r="F12" s="94">
        <v>0.94968156862745112</v>
      </c>
      <c r="G12" s="94">
        <v>1.1629112418300656</v>
      </c>
      <c r="H12" s="94">
        <v>1.2455853594771236</v>
      </c>
      <c r="I12" s="94">
        <v>1.2199261437908493</v>
      </c>
      <c r="J12" s="94">
        <v>1.2220949836601305</v>
      </c>
      <c r="K12" s="94">
        <v>0.97148604575163344</v>
      </c>
      <c r="L12" s="94">
        <v>1.0851468337485259</v>
      </c>
      <c r="M12" s="94">
        <v>0.98355224091834093</v>
      </c>
      <c r="N12" s="94">
        <v>1.4341098110934822</v>
      </c>
      <c r="O12" s="94">
        <v>0.84839401815833837</v>
      </c>
      <c r="P12" s="94">
        <v>0.96621061522231722</v>
      </c>
      <c r="Q12" s="94">
        <v>1.1701576055870726</v>
      </c>
      <c r="R12" s="94">
        <v>0.50696670317062897</v>
      </c>
      <c r="S12" s="94">
        <v>0.99573782170632752</v>
      </c>
      <c r="T12" s="94">
        <v>1.1705780040426486</v>
      </c>
      <c r="U12" s="94">
        <v>1.1462764355828556</v>
      </c>
      <c r="V12" s="94">
        <v>0.69905941155068874</v>
      </c>
      <c r="W12" s="94">
        <v>1.1226262320619071</v>
      </c>
      <c r="X12" s="94">
        <v>1.17</v>
      </c>
      <c r="Y12" s="94">
        <v>1.29</v>
      </c>
      <c r="Z12" s="94">
        <v>1.6033949126349434</v>
      </c>
      <c r="AA12" s="94">
        <v>1.584279668045542</v>
      </c>
      <c r="AB12" s="94">
        <v>1.6118340267740834</v>
      </c>
      <c r="AC12" s="94">
        <v>1.591130280393507</v>
      </c>
      <c r="AD12" s="94">
        <v>1.5923684223028429</v>
      </c>
      <c r="AE12" s="94">
        <v>1.6123072191020738</v>
      </c>
      <c r="AF12" s="94">
        <v>1.5970270548646246</v>
      </c>
      <c r="AG12" s="94">
        <v>1.7311271741133525</v>
      </c>
      <c r="AH12" s="94">
        <v>1.6645721877886823</v>
      </c>
      <c r="AI12" s="94">
        <v>1.6371520901050123</v>
      </c>
      <c r="AJ12" s="94">
        <v>1.5948834933657501</v>
      </c>
      <c r="AK12" s="94">
        <v>1.5581343573275854</v>
      </c>
      <c r="AL12" s="94">
        <v>1.5077975042171623</v>
      </c>
      <c r="AM12" s="94">
        <v>1.465346246596456</v>
      </c>
      <c r="AN12" s="94">
        <v>1.493592025698919</v>
      </c>
      <c r="AO12" s="94">
        <v>1.5402411740688779</v>
      </c>
      <c r="AP12" s="94">
        <v>1.5741176654086324</v>
      </c>
      <c r="AQ12" s="94">
        <v>1.6115102121697897</v>
      </c>
      <c r="AR12" s="94">
        <v>1.6524936886438844</v>
      </c>
      <c r="AS12" s="94">
        <v>1.7021628747584816</v>
      </c>
      <c r="AT12" s="94">
        <v>1.7381035279628705</v>
      </c>
      <c r="AU12" s="94">
        <v>1.7705943516998528</v>
      </c>
      <c r="AV12" s="94">
        <v>1.809013956836139</v>
      </c>
      <c r="AW12" s="94">
        <v>1.8604961872510946</v>
      </c>
      <c r="AX12" s="94">
        <v>1.9118531453240213</v>
      </c>
      <c r="AY12" s="94">
        <v>1.9560609849127431</v>
      </c>
      <c r="AZ12" s="94">
        <v>2.0070269458945647</v>
      </c>
      <c r="BA12" s="94">
        <v>2.0532819060816387</v>
      </c>
      <c r="BB12" s="94">
        <v>2.1085201022213385</v>
      </c>
      <c r="BC12" s="94">
        <v>2.1259810367878886</v>
      </c>
      <c r="BD12" s="94">
        <v>2.1288347105319207</v>
      </c>
      <c r="BE12" s="94">
        <v>2.1604994818800018</v>
      </c>
      <c r="BF12" s="94">
        <v>2.1717660649420116</v>
      </c>
      <c r="BG12" s="94">
        <v>2.1595302524722939</v>
      </c>
      <c r="BH12" s="94">
        <v>2.1547609193694228</v>
      </c>
      <c r="BI12" s="94">
        <v>2.1557678505948799</v>
      </c>
      <c r="BJ12" s="94">
        <v>2.156760477199712</v>
      </c>
      <c r="BK12" s="94">
        <v>2.1727493308613051</v>
      </c>
      <c r="BL12" s="94">
        <v>2.1660074668920064</v>
      </c>
    </row>
    <row r="13" spans="1:64" ht="16.5" thickBot="1" x14ac:dyDescent="0.35">
      <c r="B13" s="72" t="s">
        <v>124</v>
      </c>
      <c r="C13" s="73"/>
      <c r="D13" s="100">
        <v>0</v>
      </c>
      <c r="E13" s="100">
        <v>0</v>
      </c>
      <c r="F13" s="100">
        <v>0</v>
      </c>
      <c r="G13" s="100">
        <v>0</v>
      </c>
      <c r="H13" s="100">
        <v>0</v>
      </c>
      <c r="I13" s="100">
        <v>0</v>
      </c>
      <c r="J13" s="100">
        <v>0</v>
      </c>
      <c r="K13" s="100">
        <v>0</v>
      </c>
      <c r="L13" s="100">
        <v>0</v>
      </c>
      <c r="M13" s="100">
        <v>0</v>
      </c>
      <c r="N13" s="100">
        <v>0</v>
      </c>
      <c r="O13" s="100">
        <v>0</v>
      </c>
      <c r="P13" s="100">
        <v>0</v>
      </c>
      <c r="Q13" s="100">
        <v>0</v>
      </c>
      <c r="R13" s="100">
        <v>0</v>
      </c>
      <c r="S13" s="100">
        <v>0</v>
      </c>
      <c r="T13" s="100">
        <v>0</v>
      </c>
      <c r="U13" s="100">
        <v>0</v>
      </c>
      <c r="V13" s="100">
        <v>0</v>
      </c>
      <c r="W13" s="100">
        <v>0</v>
      </c>
      <c r="X13" s="100">
        <v>0</v>
      </c>
      <c r="Y13" s="100">
        <v>0</v>
      </c>
      <c r="Z13" s="100">
        <v>0</v>
      </c>
      <c r="AA13" s="100">
        <v>0</v>
      </c>
      <c r="AB13" s="100">
        <v>0</v>
      </c>
      <c r="AC13" s="100">
        <v>0</v>
      </c>
      <c r="AD13" s="100">
        <v>0</v>
      </c>
      <c r="AE13" s="100">
        <v>0</v>
      </c>
      <c r="AF13" s="100">
        <v>0</v>
      </c>
      <c r="AG13" s="100">
        <v>0</v>
      </c>
      <c r="AH13" s="100">
        <v>0</v>
      </c>
      <c r="AI13" s="100">
        <v>0</v>
      </c>
      <c r="AJ13" s="100">
        <v>0</v>
      </c>
      <c r="AK13" s="100">
        <v>0</v>
      </c>
      <c r="AL13" s="100">
        <v>0</v>
      </c>
      <c r="AM13" s="100">
        <v>0</v>
      </c>
      <c r="AN13" s="100">
        <v>0</v>
      </c>
      <c r="AO13" s="100">
        <v>0</v>
      </c>
      <c r="AP13" s="100">
        <v>0</v>
      </c>
      <c r="AQ13" s="100">
        <v>0</v>
      </c>
      <c r="AR13" s="100">
        <v>0</v>
      </c>
      <c r="AS13" s="100">
        <v>0</v>
      </c>
      <c r="AT13" s="100">
        <v>0</v>
      </c>
      <c r="AU13" s="100">
        <v>0</v>
      </c>
      <c r="AV13" s="100">
        <v>0</v>
      </c>
      <c r="AW13" s="100">
        <v>0</v>
      </c>
      <c r="AX13" s="100">
        <v>0</v>
      </c>
      <c r="AY13" s="100">
        <v>0</v>
      </c>
      <c r="AZ13" s="100">
        <v>0</v>
      </c>
      <c r="BA13" s="100">
        <v>0</v>
      </c>
      <c r="BB13" s="100">
        <v>0</v>
      </c>
      <c r="BC13" s="100">
        <v>0</v>
      </c>
      <c r="BD13" s="100">
        <v>0</v>
      </c>
      <c r="BE13" s="100">
        <v>0</v>
      </c>
      <c r="BF13" s="100">
        <v>0</v>
      </c>
      <c r="BG13" s="100">
        <v>0</v>
      </c>
      <c r="BH13" s="100">
        <v>0</v>
      </c>
      <c r="BI13" s="100">
        <v>0</v>
      </c>
      <c r="BJ13" s="100">
        <v>0</v>
      </c>
      <c r="BK13" s="100">
        <v>0</v>
      </c>
      <c r="BL13" s="100">
        <v>0</v>
      </c>
    </row>
    <row r="14" spans="1:64" ht="16.5" thickBot="1" x14ac:dyDescent="0.35">
      <c r="B14" s="72" t="s">
        <v>125</v>
      </c>
      <c r="C14" s="73"/>
      <c r="D14" s="100">
        <v>0.3600000000000001</v>
      </c>
      <c r="E14" s="100">
        <v>0.36</v>
      </c>
      <c r="F14" s="100">
        <v>0.36</v>
      </c>
      <c r="G14" s="100">
        <v>0.36</v>
      </c>
      <c r="H14" s="100">
        <v>0.36</v>
      </c>
      <c r="I14" s="100">
        <v>0.3600000000000001</v>
      </c>
      <c r="J14" s="100">
        <v>0.35999999999999993</v>
      </c>
      <c r="K14" s="100">
        <v>0.36000000000000004</v>
      </c>
      <c r="L14" s="100">
        <v>0.35557377049180333</v>
      </c>
      <c r="M14" s="100">
        <v>0.35576221306650968</v>
      </c>
      <c r="N14" s="100">
        <v>0.35600211528291914</v>
      </c>
      <c r="O14" s="100">
        <v>0.35564516129032253</v>
      </c>
      <c r="P14" s="100">
        <v>0.35549265106151329</v>
      </c>
      <c r="Q14" s="100">
        <v>0.3548832487309645</v>
      </c>
      <c r="R14" s="100">
        <v>0.35435610302351617</v>
      </c>
      <c r="S14" s="100">
        <v>0.3550148367952522</v>
      </c>
      <c r="T14" s="100">
        <v>0.35563229118058798</v>
      </c>
      <c r="U14" s="100">
        <v>0.35574096276709316</v>
      </c>
      <c r="V14" s="100">
        <v>0.38130513357310286</v>
      </c>
      <c r="W14" s="100">
        <v>0.39622102308067314</v>
      </c>
      <c r="X14" s="100">
        <v>0.36</v>
      </c>
      <c r="Y14" s="100">
        <v>0.36</v>
      </c>
      <c r="Z14" s="100">
        <v>0.185</v>
      </c>
      <c r="AA14" s="100">
        <v>0.185</v>
      </c>
      <c r="AB14" s="100">
        <v>0.185</v>
      </c>
      <c r="AC14" s="100">
        <v>0.185</v>
      </c>
      <c r="AD14" s="100">
        <v>0.185</v>
      </c>
      <c r="AE14" s="100">
        <v>0.185</v>
      </c>
      <c r="AF14" s="100">
        <v>0.185</v>
      </c>
      <c r="AG14" s="100">
        <v>0</v>
      </c>
      <c r="AH14" s="100">
        <v>0</v>
      </c>
      <c r="AI14" s="100">
        <v>0</v>
      </c>
      <c r="AJ14" s="100">
        <v>0</v>
      </c>
      <c r="AK14" s="100">
        <v>0</v>
      </c>
      <c r="AL14" s="100">
        <v>0</v>
      </c>
      <c r="AM14" s="100">
        <v>0</v>
      </c>
      <c r="AN14" s="100">
        <v>0</v>
      </c>
      <c r="AO14" s="100">
        <v>0</v>
      </c>
      <c r="AP14" s="100">
        <v>0</v>
      </c>
      <c r="AQ14" s="100">
        <v>0</v>
      </c>
      <c r="AR14" s="100">
        <v>0</v>
      </c>
      <c r="AS14" s="100">
        <v>0</v>
      </c>
      <c r="AT14" s="100">
        <v>0</v>
      </c>
      <c r="AU14" s="100">
        <v>0</v>
      </c>
      <c r="AV14" s="100">
        <v>0</v>
      </c>
      <c r="AW14" s="100">
        <v>0</v>
      </c>
      <c r="AX14" s="100">
        <v>0</v>
      </c>
      <c r="AY14" s="100">
        <v>0</v>
      </c>
      <c r="AZ14" s="100">
        <v>0</v>
      </c>
      <c r="BA14" s="100">
        <v>0</v>
      </c>
      <c r="BB14" s="100">
        <v>0</v>
      </c>
      <c r="BC14" s="100">
        <v>0</v>
      </c>
      <c r="BD14" s="100">
        <v>0</v>
      </c>
      <c r="BE14" s="100">
        <v>0</v>
      </c>
      <c r="BF14" s="100">
        <v>0</v>
      </c>
      <c r="BG14" s="100">
        <v>0</v>
      </c>
      <c r="BH14" s="100">
        <v>0</v>
      </c>
      <c r="BI14" s="100">
        <v>0</v>
      </c>
      <c r="BJ14" s="100">
        <v>0</v>
      </c>
      <c r="BK14" s="100">
        <v>0</v>
      </c>
      <c r="BL14" s="100">
        <v>0</v>
      </c>
    </row>
    <row r="15" spans="1:64" x14ac:dyDescent="0.3">
      <c r="B15" s="43" t="s">
        <v>126</v>
      </c>
      <c r="C15" s="61"/>
      <c r="D15" s="101">
        <v>2.1140000000000003</v>
      </c>
      <c r="E15" s="101">
        <v>2.1126423529411764</v>
      </c>
      <c r="F15" s="101">
        <v>2.111284705882353</v>
      </c>
      <c r="G15" s="101">
        <v>2.1099270588235295</v>
      </c>
      <c r="H15" s="101">
        <v>2.108569411764706</v>
      </c>
      <c r="I15" s="101">
        <v>2.107211764705883</v>
      </c>
      <c r="J15" s="101">
        <v>2.1058541176470587</v>
      </c>
      <c r="K15" s="101">
        <v>2.1044964705882361</v>
      </c>
      <c r="L15" s="101">
        <v>2.0772805593056902</v>
      </c>
      <c r="M15" s="101">
        <v>2.0770397853408582</v>
      </c>
      <c r="N15" s="101">
        <v>2.0770978318350086</v>
      </c>
      <c r="O15" s="101">
        <v>2.0736739563567363</v>
      </c>
      <c r="P15" s="101">
        <v>2.0714440603285413</v>
      </c>
      <c r="Q15" s="101">
        <v>2.0665547423111383</v>
      </c>
      <c r="R15" s="101">
        <v>2.0621487069363025</v>
      </c>
      <c r="S15" s="101">
        <v>2.064643311805435</v>
      </c>
      <c r="T15" s="101">
        <v>2.0668930372484984</v>
      </c>
      <c r="U15" s="101">
        <v>2.066183038524918</v>
      </c>
      <c r="V15" s="101">
        <v>2.2146625830296456</v>
      </c>
      <c r="W15" s="101">
        <v>2.3012957266106695</v>
      </c>
      <c r="X15" s="101">
        <v>2.1257900000000003</v>
      </c>
      <c r="Y15" s="101">
        <v>2.1257900000000003</v>
      </c>
      <c r="Z15" s="101">
        <v>2.1257900000000003</v>
      </c>
      <c r="AA15" s="101">
        <v>2.1257900000000003</v>
      </c>
      <c r="AB15" s="101">
        <v>2.1257900000000003</v>
      </c>
      <c r="AC15" s="101">
        <v>2.1257900000000003</v>
      </c>
      <c r="AD15" s="101">
        <v>2.1257900000000003</v>
      </c>
      <c r="AE15" s="101">
        <v>2.1257900000000003</v>
      </c>
      <c r="AF15" s="101">
        <v>2.1257900000000003</v>
      </c>
      <c r="AG15" s="101">
        <v>2.1257900000000003</v>
      </c>
      <c r="AH15" s="101">
        <v>2.1257900000000003</v>
      </c>
      <c r="AI15" s="101">
        <v>2.1257900000000003</v>
      </c>
      <c r="AJ15" s="101">
        <v>2.1257900000000003</v>
      </c>
      <c r="AK15" s="101">
        <v>2.1257900000000003</v>
      </c>
      <c r="AL15" s="101">
        <v>2.1257900000000003</v>
      </c>
      <c r="AM15" s="101">
        <v>2.1257900000000003</v>
      </c>
      <c r="AN15" s="101">
        <v>2.1040706666666669</v>
      </c>
      <c r="AO15" s="101">
        <v>2.0823513333333334</v>
      </c>
      <c r="AP15" s="101">
        <v>2.060632</v>
      </c>
      <c r="AQ15" s="101">
        <v>2.0389126666666666</v>
      </c>
      <c r="AR15" s="101">
        <v>2.0171933333333332</v>
      </c>
      <c r="AS15" s="101">
        <v>1.9954739999999997</v>
      </c>
      <c r="AT15" s="101">
        <v>1.9737546666666663</v>
      </c>
      <c r="AU15" s="101">
        <v>1.9520353333333329</v>
      </c>
      <c r="AV15" s="101">
        <v>1.9303159999999995</v>
      </c>
      <c r="AW15" s="101">
        <v>1.9085966666666661</v>
      </c>
      <c r="AX15" s="101">
        <v>1.8868773333333326</v>
      </c>
      <c r="AY15" s="101">
        <v>1.8651579999999992</v>
      </c>
      <c r="AZ15" s="101">
        <v>1.8434386666666658</v>
      </c>
      <c r="BA15" s="101">
        <v>1.8217193333333324</v>
      </c>
      <c r="BB15" s="101">
        <v>1.8</v>
      </c>
      <c r="BC15" s="101">
        <v>1.8</v>
      </c>
      <c r="BD15" s="101">
        <v>1.8</v>
      </c>
      <c r="BE15" s="101">
        <v>1.8</v>
      </c>
      <c r="BF15" s="101">
        <v>1.8</v>
      </c>
      <c r="BG15" s="101">
        <v>1.8</v>
      </c>
      <c r="BH15" s="101">
        <v>1.8</v>
      </c>
      <c r="BI15" s="101">
        <v>1.8</v>
      </c>
      <c r="BJ15" s="101">
        <v>1.8</v>
      </c>
      <c r="BK15" s="101">
        <v>1.8</v>
      </c>
      <c r="BL15" s="101">
        <v>1.8</v>
      </c>
    </row>
    <row r="16" spans="1:64" x14ac:dyDescent="0.3">
      <c r="B16" s="58" t="s">
        <v>127</v>
      </c>
      <c r="C16" s="56"/>
      <c r="D16" s="94">
        <v>1.0953007058823532</v>
      </c>
      <c r="E16" s="94">
        <v>1.094597284982699</v>
      </c>
      <c r="F16" s="94">
        <v>1.0938938640830451</v>
      </c>
      <c r="G16" s="94">
        <v>1.0931904431833912</v>
      </c>
      <c r="H16" s="94">
        <v>1.0924870222837373</v>
      </c>
      <c r="I16" s="94">
        <v>1.0917836013840834</v>
      </c>
      <c r="J16" s="94">
        <v>1.091080180484429</v>
      </c>
      <c r="K16" s="94">
        <v>1.0903767595847755</v>
      </c>
      <c r="L16" s="94">
        <v>1.0762757156685012</v>
      </c>
      <c r="M16" s="94">
        <v>1.0761509664283695</v>
      </c>
      <c r="N16" s="94">
        <v>1.0761810413413386</v>
      </c>
      <c r="O16" s="94">
        <v>1.074407071034714</v>
      </c>
      <c r="P16" s="94">
        <v>1.0732517225513998</v>
      </c>
      <c r="Q16" s="94">
        <v>1.0707184806045005</v>
      </c>
      <c r="R16" s="94">
        <v>1.0684356359232325</v>
      </c>
      <c r="S16" s="94">
        <v>1.0697281347283691</v>
      </c>
      <c r="T16" s="94">
        <v>1.0708937571814572</v>
      </c>
      <c r="U16" s="94">
        <v>1.0705258943133813</v>
      </c>
      <c r="V16" s="94">
        <v>1.1388576647555979</v>
      </c>
      <c r="W16" s="94">
        <v>1.1744730425925984</v>
      </c>
      <c r="X16" s="94">
        <v>1.0766501117647063</v>
      </c>
      <c r="Y16" s="94">
        <v>1.0683970447058828</v>
      </c>
      <c r="Z16" s="94">
        <v>1.0601439776470594</v>
      </c>
      <c r="AA16" s="94">
        <v>1.0518909105882359</v>
      </c>
      <c r="AB16" s="94">
        <v>1.0436378435294122</v>
      </c>
      <c r="AC16" s="94">
        <v>1.0353847764705888</v>
      </c>
      <c r="AD16" s="94">
        <v>1.0271317094117653</v>
      </c>
      <c r="AE16" s="94">
        <v>1.0188786423529419</v>
      </c>
      <c r="AF16" s="94">
        <v>1.0106255752941185</v>
      </c>
      <c r="AG16" s="94">
        <v>1.002372508235295</v>
      </c>
      <c r="AH16" s="94">
        <v>0.99411944117647144</v>
      </c>
      <c r="AI16" s="94">
        <v>0.98586637411764799</v>
      </c>
      <c r="AJ16" s="94">
        <v>0.97761330705882443</v>
      </c>
      <c r="AK16" s="94">
        <v>0.96936024000000098</v>
      </c>
      <c r="AL16" s="94">
        <v>0.96110717294117753</v>
      </c>
      <c r="AM16" s="94">
        <v>0.95285410588235397</v>
      </c>
      <c r="AN16" s="94">
        <v>0.93494998917647165</v>
      </c>
      <c r="AO16" s="94">
        <v>0.91721451670588339</v>
      </c>
      <c r="AP16" s="94">
        <v>0.89964768847058929</v>
      </c>
      <c r="AQ16" s="94">
        <v>0.88224950447058936</v>
      </c>
      <c r="AR16" s="94">
        <v>0.86501996470588338</v>
      </c>
      <c r="AS16" s="94">
        <v>0.84795906917647168</v>
      </c>
      <c r="AT16" s="94">
        <v>0.83106681788235404</v>
      </c>
      <c r="AU16" s="94">
        <v>0.81434321082353045</v>
      </c>
      <c r="AV16" s="94">
        <v>0.79778824800000103</v>
      </c>
      <c r="AW16" s="94">
        <v>0.78140192941176578</v>
      </c>
      <c r="AX16" s="94">
        <v>0.76518425505882459</v>
      </c>
      <c r="AY16" s="94">
        <v>0.74913522494117746</v>
      </c>
      <c r="AZ16" s="94">
        <v>0.7332548390588246</v>
      </c>
      <c r="BA16" s="94">
        <v>0.7175430974117657</v>
      </c>
      <c r="BB16" s="94">
        <v>0.70200000000000007</v>
      </c>
      <c r="BC16" s="94">
        <v>0.70200000000000007</v>
      </c>
      <c r="BD16" s="94">
        <v>0.70200000000000007</v>
      </c>
      <c r="BE16" s="94">
        <v>0.70200000000000007</v>
      </c>
      <c r="BF16" s="94">
        <v>0.70200000000000007</v>
      </c>
      <c r="BG16" s="94">
        <v>0.70200000000000007</v>
      </c>
      <c r="BH16" s="94">
        <v>0.70200000000000007</v>
      </c>
      <c r="BI16" s="94">
        <v>0.70200000000000007</v>
      </c>
      <c r="BJ16" s="94">
        <v>0.70200000000000007</v>
      </c>
      <c r="BK16" s="94">
        <v>0.70200000000000007</v>
      </c>
      <c r="BL16" s="94">
        <v>0.70200000000000007</v>
      </c>
    </row>
    <row r="17" spans="2:64" ht="16.5" thickBot="1" x14ac:dyDescent="0.35">
      <c r="B17" s="58" t="s">
        <v>128</v>
      </c>
      <c r="C17" s="56"/>
      <c r="D17" s="94">
        <v>1.0186992941176471</v>
      </c>
      <c r="E17" s="94">
        <v>1.0180450679584774</v>
      </c>
      <c r="F17" s="94">
        <v>1.0173908417993078</v>
      </c>
      <c r="G17" s="94">
        <v>1.0167366156401383</v>
      </c>
      <c r="H17" s="94">
        <v>1.0160823894809687</v>
      </c>
      <c r="I17" s="94">
        <v>1.0154281633217996</v>
      </c>
      <c r="J17" s="94">
        <v>1.0147739371626296</v>
      </c>
      <c r="K17" s="94">
        <v>1.0141197110034605</v>
      </c>
      <c r="L17" s="94">
        <v>1.001004843637189</v>
      </c>
      <c r="M17" s="94">
        <v>1.0008888189124889</v>
      </c>
      <c r="N17" s="94">
        <v>1.00091679049367</v>
      </c>
      <c r="O17" s="94">
        <v>0.99926688532202246</v>
      </c>
      <c r="P17" s="94">
        <v>0.99819233777714167</v>
      </c>
      <c r="Q17" s="94">
        <v>0.99583626170663797</v>
      </c>
      <c r="R17" s="94">
        <v>0.99371307101306994</v>
      </c>
      <c r="S17" s="94">
        <v>0.99491517707706612</v>
      </c>
      <c r="T17" s="94">
        <v>0.99599928006704097</v>
      </c>
      <c r="U17" s="94">
        <v>0.99565714421153684</v>
      </c>
      <c r="V17" s="94">
        <v>1.0758049182740477</v>
      </c>
      <c r="W17" s="94">
        <v>1.1268226840180715</v>
      </c>
      <c r="X17" s="94">
        <v>1.049139888235294</v>
      </c>
      <c r="Y17" s="94">
        <v>1.0573929552941175</v>
      </c>
      <c r="Z17" s="94">
        <v>1.0656460223529409</v>
      </c>
      <c r="AA17" s="94">
        <v>1.0738990894117644</v>
      </c>
      <c r="AB17" s="94">
        <v>1.082152156470588</v>
      </c>
      <c r="AC17" s="94">
        <v>1.0904052235294115</v>
      </c>
      <c r="AD17" s="94">
        <v>1.0986582905882349</v>
      </c>
      <c r="AE17" s="94">
        <v>1.1069113576470584</v>
      </c>
      <c r="AF17" s="94">
        <v>1.1151644247058818</v>
      </c>
      <c r="AG17" s="94">
        <v>1.1234174917647053</v>
      </c>
      <c r="AH17" s="94">
        <v>1.131670558823529</v>
      </c>
      <c r="AI17" s="94">
        <v>1.1399236258823522</v>
      </c>
      <c r="AJ17" s="94">
        <v>1.1481766929411759</v>
      </c>
      <c r="AK17" s="94">
        <v>1.1564297599999993</v>
      </c>
      <c r="AL17" s="94">
        <v>1.1646828270588228</v>
      </c>
      <c r="AM17" s="94">
        <v>1.1729358941176464</v>
      </c>
      <c r="AN17" s="94">
        <v>1.1691206774901952</v>
      </c>
      <c r="AO17" s="94">
        <v>1.1651368166274501</v>
      </c>
      <c r="AP17" s="94">
        <v>1.1609843115294107</v>
      </c>
      <c r="AQ17" s="94">
        <v>1.1566631621960772</v>
      </c>
      <c r="AR17" s="94">
        <v>1.1521733686274498</v>
      </c>
      <c r="AS17" s="94">
        <v>1.1475149308235282</v>
      </c>
      <c r="AT17" s="94">
        <v>1.1426878487843122</v>
      </c>
      <c r="AU17" s="94">
        <v>1.1376921225098025</v>
      </c>
      <c r="AV17" s="94">
        <v>1.1325277519999983</v>
      </c>
      <c r="AW17" s="94">
        <v>1.1271947372549003</v>
      </c>
      <c r="AX17" s="94">
        <v>1.121693078274508</v>
      </c>
      <c r="AY17" s="94">
        <v>1.1160227750588216</v>
      </c>
      <c r="AZ17" s="94">
        <v>1.1101838276078411</v>
      </c>
      <c r="BA17" s="94">
        <v>1.1041762359215666</v>
      </c>
      <c r="BB17" s="94">
        <v>1.0979999999999999</v>
      </c>
      <c r="BC17" s="94">
        <v>1.0979999999999999</v>
      </c>
      <c r="BD17" s="94">
        <v>1.0979999999999999</v>
      </c>
      <c r="BE17" s="94">
        <v>1.0979999999999999</v>
      </c>
      <c r="BF17" s="94">
        <v>1.0979999999999999</v>
      </c>
      <c r="BG17" s="94">
        <v>1.0979999999999999</v>
      </c>
      <c r="BH17" s="94">
        <v>1.0979999999999999</v>
      </c>
      <c r="BI17" s="94">
        <v>1.0979999999999999</v>
      </c>
      <c r="BJ17" s="94">
        <v>1.0979999999999999</v>
      </c>
      <c r="BK17" s="94">
        <v>1.0979999999999999</v>
      </c>
      <c r="BL17" s="94">
        <v>1.0979999999999999</v>
      </c>
    </row>
    <row r="18" spans="2:64" ht="16.5" thickBot="1" x14ac:dyDescent="0.35">
      <c r="B18" s="72" t="s">
        <v>129</v>
      </c>
      <c r="C18" s="73"/>
      <c r="D18" s="100">
        <v>0.20000000000000007</v>
      </c>
      <c r="E18" s="100">
        <v>0.24719235294117647</v>
      </c>
      <c r="F18" s="100">
        <v>0.29438470588235294</v>
      </c>
      <c r="G18" s="100">
        <v>0.3415770588235294</v>
      </c>
      <c r="H18" s="100">
        <v>0.38876941176470586</v>
      </c>
      <c r="I18" s="100">
        <v>0.43596176470588238</v>
      </c>
      <c r="J18" s="100">
        <v>0.48315411764705868</v>
      </c>
      <c r="K18" s="100">
        <v>0.53034647058823536</v>
      </c>
      <c r="L18" s="100">
        <v>0.57043793635486983</v>
      </c>
      <c r="M18" s="100">
        <v>0.61737707198005753</v>
      </c>
      <c r="N18" s="100">
        <v>0.66446166049709166</v>
      </c>
      <c r="O18" s="100">
        <v>0.71041689990512336</v>
      </c>
      <c r="P18" s="100">
        <v>0.75671373915271078</v>
      </c>
      <c r="Q18" s="100">
        <v>0.80193814332636648</v>
      </c>
      <c r="R18" s="100">
        <v>0.84719943481984084</v>
      </c>
      <c r="S18" s="100">
        <v>0.8953131931110726</v>
      </c>
      <c r="T18" s="100">
        <v>0.94349014410804033</v>
      </c>
      <c r="U18" s="100">
        <v>0.99041248542381799</v>
      </c>
      <c r="V18" s="100">
        <v>1.0615852672953161</v>
      </c>
      <c r="W18" s="100">
        <v>1.103112346675184</v>
      </c>
      <c r="X18" s="100">
        <v>1.00227</v>
      </c>
      <c r="Y18" s="100">
        <v>1.00227</v>
      </c>
      <c r="Z18" s="100">
        <v>1.00227</v>
      </c>
      <c r="AA18" s="100">
        <v>1.00227</v>
      </c>
      <c r="AB18" s="100">
        <v>1.00227</v>
      </c>
      <c r="AC18" s="100">
        <v>1.00227</v>
      </c>
      <c r="AD18" s="100">
        <v>1.00227</v>
      </c>
      <c r="AE18" s="100">
        <v>1.00227</v>
      </c>
      <c r="AF18" s="100">
        <v>1.00227</v>
      </c>
      <c r="AG18" s="100">
        <v>1.00227</v>
      </c>
      <c r="AH18" s="100">
        <v>1.00227</v>
      </c>
      <c r="AI18" s="100">
        <v>1.00227</v>
      </c>
      <c r="AJ18" s="100">
        <v>1.00227</v>
      </c>
      <c r="AK18" s="100">
        <v>1.00227</v>
      </c>
      <c r="AL18" s="100">
        <v>1.00227</v>
      </c>
      <c r="AM18" s="100">
        <v>1.00227</v>
      </c>
      <c r="AN18" s="100">
        <v>0.9821186666666667</v>
      </c>
      <c r="AO18" s="100">
        <v>0.9619673333333334</v>
      </c>
      <c r="AP18" s="100">
        <v>0.9418160000000001</v>
      </c>
      <c r="AQ18" s="100">
        <v>0.9216646666666668</v>
      </c>
      <c r="AR18" s="100">
        <v>0.9015133333333335</v>
      </c>
      <c r="AS18" s="100">
        <v>0.8813620000000002</v>
      </c>
      <c r="AT18" s="100">
        <v>0.8612106666666669</v>
      </c>
      <c r="AU18" s="100">
        <v>0.8410593333333336</v>
      </c>
      <c r="AV18" s="100">
        <v>0.8209080000000003</v>
      </c>
      <c r="AW18" s="100">
        <v>0.80075666666666701</v>
      </c>
      <c r="AX18" s="100">
        <v>0.78060533333333371</v>
      </c>
      <c r="AY18" s="100">
        <v>0.76045400000000041</v>
      </c>
      <c r="AZ18" s="100">
        <v>0.74030266666666711</v>
      </c>
      <c r="BA18" s="100">
        <v>0.72015133333333381</v>
      </c>
      <c r="BB18" s="100">
        <v>0.7</v>
      </c>
      <c r="BC18" s="100">
        <v>0.7</v>
      </c>
      <c r="BD18" s="100">
        <v>0.7</v>
      </c>
      <c r="BE18" s="100">
        <v>0.7</v>
      </c>
      <c r="BF18" s="100">
        <v>0.7</v>
      </c>
      <c r="BG18" s="100">
        <v>0.7</v>
      </c>
      <c r="BH18" s="100">
        <v>0.7</v>
      </c>
      <c r="BI18" s="100">
        <v>0.7</v>
      </c>
      <c r="BJ18" s="100">
        <v>0.7</v>
      </c>
      <c r="BK18" s="100">
        <v>0.7</v>
      </c>
      <c r="BL18" s="100">
        <v>0.7</v>
      </c>
    </row>
    <row r="19" spans="2:64" ht="16.5" thickBot="1" x14ac:dyDescent="0.35">
      <c r="B19" s="72" t="s">
        <v>102</v>
      </c>
      <c r="C19" s="73"/>
      <c r="D19" s="100">
        <v>0</v>
      </c>
      <c r="E19" s="100">
        <v>0</v>
      </c>
      <c r="F19" s="100">
        <v>0</v>
      </c>
      <c r="G19" s="100">
        <v>0</v>
      </c>
      <c r="H19" s="100">
        <v>0</v>
      </c>
      <c r="I19" s="100">
        <v>0</v>
      </c>
      <c r="J19" s="100">
        <v>0</v>
      </c>
      <c r="K19" s="100">
        <v>0</v>
      </c>
      <c r="L19" s="100">
        <v>0</v>
      </c>
      <c r="M19" s="100">
        <v>0</v>
      </c>
      <c r="N19" s="100">
        <v>0</v>
      </c>
      <c r="O19" s="100">
        <v>0</v>
      </c>
      <c r="P19" s="100">
        <v>0</v>
      </c>
      <c r="Q19" s="100">
        <v>0</v>
      </c>
      <c r="R19" s="100">
        <v>0</v>
      </c>
      <c r="S19" s="100">
        <v>0</v>
      </c>
      <c r="T19" s="100">
        <v>0</v>
      </c>
      <c r="U19" s="100">
        <v>0</v>
      </c>
      <c r="V19" s="100">
        <v>0</v>
      </c>
      <c r="W19" s="100">
        <v>0</v>
      </c>
      <c r="X19" s="100">
        <v>0</v>
      </c>
      <c r="Y19" s="100">
        <v>0</v>
      </c>
      <c r="Z19" s="100">
        <v>0</v>
      </c>
      <c r="AA19" s="100">
        <v>3.1064307216579261E-2</v>
      </c>
      <c r="AB19" s="100">
        <v>6.4473361070963339E-2</v>
      </c>
      <c r="AC19" s="100">
        <v>9.7416139615929001E-2</v>
      </c>
      <c r="AD19" s="100">
        <v>0.13269736852523689</v>
      </c>
      <c r="AE19" s="100">
        <v>0.17152204458532699</v>
      </c>
      <c r="AF19" s="100">
        <v>0.2083078767214728</v>
      </c>
      <c r="AG19" s="100">
        <v>0.26928644930652151</v>
      </c>
      <c r="AH19" s="100">
        <v>0.30264948868885133</v>
      </c>
      <c r="AI19" s="100">
        <v>0.34265973978942121</v>
      </c>
      <c r="AJ19" s="100">
        <v>0.3797341650870833</v>
      </c>
      <c r="AK19" s="100">
        <v>0.41803604708788872</v>
      </c>
      <c r="AL19" s="100">
        <v>0.45233925126514857</v>
      </c>
      <c r="AM19" s="100">
        <v>0.48844874886548528</v>
      </c>
      <c r="AN19" s="100">
        <v>0.4978640085663063</v>
      </c>
      <c r="AO19" s="100">
        <v>0.51341372468962598</v>
      </c>
      <c r="AP19" s="100">
        <v>0.52470588846954413</v>
      </c>
      <c r="AQ19" s="100">
        <v>0.53717007072326317</v>
      </c>
      <c r="AR19" s="100">
        <v>0.55083122954796138</v>
      </c>
      <c r="AS19" s="100">
        <v>0.5673876249194939</v>
      </c>
      <c r="AT19" s="100">
        <v>0.5793678426542902</v>
      </c>
      <c r="AU19" s="100">
        <v>0.5901981172332843</v>
      </c>
      <c r="AV19" s="100">
        <v>0.60300465227871303</v>
      </c>
      <c r="AW19" s="100">
        <v>0.62016539575036478</v>
      </c>
      <c r="AX19" s="100">
        <v>0.63728438177467384</v>
      </c>
      <c r="AY19" s="100">
        <v>0.65202032830424772</v>
      </c>
      <c r="AZ19" s="100">
        <v>0.66900898196485481</v>
      </c>
      <c r="BA19" s="100">
        <v>0.68442730202721291</v>
      </c>
      <c r="BB19" s="100">
        <v>0.7028400340737796</v>
      </c>
      <c r="BC19" s="100">
        <v>0.70866034559596291</v>
      </c>
      <c r="BD19" s="100">
        <v>0.70961157017730692</v>
      </c>
      <c r="BE19" s="100">
        <v>0.72016649396000054</v>
      </c>
      <c r="BF19" s="100">
        <v>0.72392202164733721</v>
      </c>
      <c r="BG19" s="100">
        <v>0.71984341749076464</v>
      </c>
      <c r="BH19" s="100">
        <v>0.7182536397898075</v>
      </c>
      <c r="BI19" s="100">
        <v>0.71858928353162654</v>
      </c>
      <c r="BJ19" s="100">
        <v>0.71892015906657059</v>
      </c>
      <c r="BK19" s="100">
        <v>0.72424977695376835</v>
      </c>
      <c r="BL19" s="100">
        <v>0.72200248896400221</v>
      </c>
    </row>
    <row r="20" spans="2:64" ht="16.5" thickBot="1" x14ac:dyDescent="0.35">
      <c r="B20" s="72" t="s">
        <v>105</v>
      </c>
      <c r="C20" s="73"/>
      <c r="D20" s="100">
        <v>0</v>
      </c>
      <c r="E20" s="100">
        <v>0</v>
      </c>
      <c r="F20" s="100">
        <v>0</v>
      </c>
      <c r="G20" s="100">
        <v>0</v>
      </c>
      <c r="H20" s="100">
        <v>0</v>
      </c>
      <c r="I20" s="100">
        <v>0</v>
      </c>
      <c r="J20" s="100">
        <v>1.1060833333333331E-2</v>
      </c>
      <c r="K20" s="100">
        <v>2.2121666666666668E-2</v>
      </c>
      <c r="L20" s="100">
        <v>3.2774518442622948E-2</v>
      </c>
      <c r="M20" s="100">
        <v>4.3722517166960954E-2</v>
      </c>
      <c r="N20" s="100">
        <v>5.4690000881367884E-2</v>
      </c>
      <c r="O20" s="100">
        <v>6.5562197580645146E-2</v>
      </c>
      <c r="P20" s="100">
        <v>7.6456429867537645E-2</v>
      </c>
      <c r="Q20" s="100">
        <v>8.7228988155668347E-2</v>
      </c>
      <c r="R20" s="100">
        <v>9.7986844904815198E-2</v>
      </c>
      <c r="S20" s="100">
        <v>0.10907666501813384</v>
      </c>
      <c r="T20" s="100">
        <v>0.12019301252138745</v>
      </c>
      <c r="U20" s="100">
        <v>0.1311597166335452</v>
      </c>
      <c r="V20" s="100">
        <v>0.14058508438654985</v>
      </c>
      <c r="W20" s="100">
        <v>0.14608448998193815</v>
      </c>
      <c r="X20" s="100">
        <v>0.13272999999999999</v>
      </c>
      <c r="Y20" s="100">
        <v>0.13272999999999999</v>
      </c>
      <c r="Z20" s="100">
        <v>0.15972999999999998</v>
      </c>
      <c r="AA20" s="100">
        <v>0.15972999999999998</v>
      </c>
      <c r="AB20" s="100">
        <v>0.15972999999999998</v>
      </c>
      <c r="AC20" s="100">
        <v>0.18473000000000001</v>
      </c>
      <c r="AD20" s="100">
        <v>0.18473000000000001</v>
      </c>
      <c r="AE20" s="100">
        <v>0.18473000000000001</v>
      </c>
      <c r="AF20" s="100">
        <v>0.18473000000000001</v>
      </c>
      <c r="AG20" s="100">
        <v>0.18473000000000001</v>
      </c>
      <c r="AH20" s="100">
        <v>0.23072999999999999</v>
      </c>
      <c r="AI20" s="100">
        <v>0.23072999999999999</v>
      </c>
      <c r="AJ20" s="100">
        <v>0.23072999999999999</v>
      </c>
      <c r="AK20" s="100">
        <v>0.23072999999999999</v>
      </c>
      <c r="AL20" s="100">
        <v>0.23072999999999999</v>
      </c>
      <c r="AM20" s="100">
        <v>0.23072999999999999</v>
      </c>
      <c r="AN20" s="100">
        <v>0.23072999999999999</v>
      </c>
      <c r="AO20" s="100">
        <v>0.23072999999999999</v>
      </c>
      <c r="AP20" s="100">
        <v>0.23072999999999999</v>
      </c>
      <c r="AQ20" s="100">
        <v>0.23072999999999999</v>
      </c>
      <c r="AR20" s="100">
        <v>0.23072999999999999</v>
      </c>
      <c r="AS20" s="100">
        <v>0.23072999999999999</v>
      </c>
      <c r="AT20" s="100">
        <v>0.23072999999999999</v>
      </c>
      <c r="AU20" s="100">
        <v>0.23072999999999999</v>
      </c>
      <c r="AV20" s="100">
        <v>0.23072999999999999</v>
      </c>
      <c r="AW20" s="100">
        <v>0.23072999999999999</v>
      </c>
      <c r="AX20" s="100">
        <v>0.23072999999999999</v>
      </c>
      <c r="AY20" s="100">
        <v>0.23072999999999999</v>
      </c>
      <c r="AZ20" s="100">
        <v>0.23072999999999999</v>
      </c>
      <c r="BA20" s="100">
        <v>0.23072999999999999</v>
      </c>
      <c r="BB20" s="100">
        <v>0.23072999999999999</v>
      </c>
      <c r="BC20" s="100">
        <v>0.23072999999999999</v>
      </c>
      <c r="BD20" s="100">
        <v>0.23072999999999999</v>
      </c>
      <c r="BE20" s="100">
        <v>0.23072999999999999</v>
      </c>
      <c r="BF20" s="100">
        <v>0.23072999999999999</v>
      </c>
      <c r="BG20" s="100">
        <v>0.23072999999999999</v>
      </c>
      <c r="BH20" s="100">
        <v>0.23072999999999999</v>
      </c>
      <c r="BI20" s="100">
        <v>0.23072999999999999</v>
      </c>
      <c r="BJ20" s="100">
        <v>0.23072999999999999</v>
      </c>
      <c r="BK20" s="100">
        <v>0.23072999999999999</v>
      </c>
      <c r="BL20" s="100">
        <v>0.23072999999999999</v>
      </c>
    </row>
    <row r="21" spans="2:64" ht="16.5" thickBot="1" x14ac:dyDescent="0.35">
      <c r="B21" s="72" t="s">
        <v>130</v>
      </c>
      <c r="C21" s="73"/>
      <c r="D21" s="100">
        <v>0</v>
      </c>
      <c r="E21" s="100">
        <v>0</v>
      </c>
      <c r="F21" s="100">
        <v>0</v>
      </c>
      <c r="G21" s="100">
        <v>0</v>
      </c>
      <c r="H21" s="100">
        <v>0</v>
      </c>
      <c r="I21" s="100">
        <v>0</v>
      </c>
      <c r="J21" s="100">
        <v>0</v>
      </c>
      <c r="K21" s="100">
        <v>0</v>
      </c>
      <c r="L21" s="100">
        <v>0</v>
      </c>
      <c r="M21" s="100">
        <v>0</v>
      </c>
      <c r="N21" s="100">
        <v>0</v>
      </c>
      <c r="O21" s="100">
        <v>8.1492137096774178E-2</v>
      </c>
      <c r="P21" s="100">
        <v>0.16291438214480131</v>
      </c>
      <c r="Q21" s="100">
        <v>0.24395265989847714</v>
      </c>
      <c r="R21" s="100">
        <v>0.32478705487122056</v>
      </c>
      <c r="S21" s="100">
        <v>0.40673852621167161</v>
      </c>
      <c r="T21" s="100">
        <v>0.48893512832477837</v>
      </c>
      <c r="U21" s="100">
        <v>0.57059862258500726</v>
      </c>
      <c r="V21" s="100">
        <v>0.61160284244199115</v>
      </c>
      <c r="W21" s="100">
        <v>0.63552751488186965</v>
      </c>
      <c r="X21" s="100">
        <v>0.57743</v>
      </c>
      <c r="Y21" s="100">
        <v>0.57743</v>
      </c>
      <c r="Z21" s="100">
        <v>0.57743</v>
      </c>
      <c r="AA21" s="100">
        <v>0.62743000000000004</v>
      </c>
      <c r="AB21" s="100">
        <v>0.61951111111111112</v>
      </c>
      <c r="AC21" s="100">
        <v>0.6115922222222222</v>
      </c>
      <c r="AD21" s="100">
        <v>0.6036733333333334</v>
      </c>
      <c r="AE21" s="100">
        <v>0.59575444444444448</v>
      </c>
      <c r="AF21" s="100">
        <v>0.58783555555555567</v>
      </c>
      <c r="AG21" s="100">
        <v>0.57991666666666675</v>
      </c>
      <c r="AH21" s="100">
        <v>0.57199777777777794</v>
      </c>
      <c r="AI21" s="100">
        <v>0.56407888888888902</v>
      </c>
      <c r="AJ21" s="100">
        <v>0.5561600000000001</v>
      </c>
      <c r="AK21" s="100">
        <v>0.54824111111111129</v>
      </c>
      <c r="AL21" s="100">
        <v>0.54032222222222237</v>
      </c>
      <c r="AM21" s="100">
        <v>0.53240333333333356</v>
      </c>
      <c r="AN21" s="100">
        <v>0.52448444444444464</v>
      </c>
      <c r="AO21" s="100">
        <v>0.51656555555555583</v>
      </c>
      <c r="AP21" s="100">
        <v>0.50864666666666691</v>
      </c>
      <c r="AQ21" s="100">
        <v>0.5007277777777781</v>
      </c>
      <c r="AR21" s="100">
        <v>0.49280888888888924</v>
      </c>
      <c r="AS21" s="100">
        <v>0.48489000000000038</v>
      </c>
      <c r="AT21" s="100">
        <v>0.47697111111111151</v>
      </c>
      <c r="AU21" s="100">
        <v>0.46905222222222265</v>
      </c>
      <c r="AV21" s="100">
        <v>0.46113333333333378</v>
      </c>
      <c r="AW21" s="100">
        <v>0.45321444444444492</v>
      </c>
      <c r="AX21" s="100">
        <v>0.44529555555555606</v>
      </c>
      <c r="AY21" s="100">
        <v>0.43737666666666719</v>
      </c>
      <c r="AZ21" s="100">
        <v>0.42945777777777833</v>
      </c>
      <c r="BA21" s="100">
        <v>0.42153888888888946</v>
      </c>
      <c r="BB21" s="100">
        <v>0.41361999999999999</v>
      </c>
      <c r="BC21" s="100">
        <v>0.41361999999999999</v>
      </c>
      <c r="BD21" s="100">
        <v>0.41361999999999999</v>
      </c>
      <c r="BE21" s="100">
        <v>0.41361999999999999</v>
      </c>
      <c r="BF21" s="100">
        <v>0.41361999999999999</v>
      </c>
      <c r="BG21" s="100">
        <v>0.41361999999999999</v>
      </c>
      <c r="BH21" s="100">
        <v>0.41361999999999999</v>
      </c>
      <c r="BI21" s="100">
        <v>0.41361999999999999</v>
      </c>
      <c r="BJ21" s="100">
        <v>0.41361999999999999</v>
      </c>
      <c r="BK21" s="100">
        <v>0.41361999999999999</v>
      </c>
      <c r="BL21" s="100">
        <v>0.41361999999999999</v>
      </c>
    </row>
    <row r="22" spans="2:64" ht="18.75" thickBot="1" x14ac:dyDescent="0.35">
      <c r="B22" s="72" t="s">
        <v>131</v>
      </c>
      <c r="C22" s="73"/>
      <c r="D22" s="100">
        <v>0.10000000000000003</v>
      </c>
      <c r="E22" s="100">
        <v>0.12941176470588237</v>
      </c>
      <c r="F22" s="100">
        <v>0.15882352941176472</v>
      </c>
      <c r="G22" s="100">
        <v>0.18823529411764708</v>
      </c>
      <c r="H22" s="100">
        <v>0.21764705882352944</v>
      </c>
      <c r="I22" s="100">
        <v>0.24705882352941186</v>
      </c>
      <c r="J22" s="100">
        <v>0.27647058823529408</v>
      </c>
      <c r="K22" s="100">
        <v>0.30588235294117655</v>
      </c>
      <c r="L22" s="100">
        <v>0.33117164898746393</v>
      </c>
      <c r="M22" s="100">
        <v>0.36041269951182364</v>
      </c>
      <c r="N22" s="100">
        <v>0.38974087784241151</v>
      </c>
      <c r="O22" s="100">
        <v>0.41840607210626179</v>
      </c>
      <c r="P22" s="100">
        <v>0.44727016555125043</v>
      </c>
      <c r="Q22" s="100">
        <v>0.4754971633323381</v>
      </c>
      <c r="R22" s="100">
        <v>0.5037415190040182</v>
      </c>
      <c r="S22" s="100">
        <v>0.5336824343980916</v>
      </c>
      <c r="T22" s="100">
        <v>0.563665559550932</v>
      </c>
      <c r="U22" s="100">
        <v>0.59290160461182195</v>
      </c>
      <c r="V22" s="100">
        <v>0.63550855595517142</v>
      </c>
      <c r="W22" s="100">
        <v>0.66036837180112185</v>
      </c>
      <c r="X22" s="100">
        <v>0.6</v>
      </c>
      <c r="Y22" s="100">
        <v>0.6</v>
      </c>
      <c r="Z22" s="100">
        <v>0.6</v>
      </c>
      <c r="AA22" s="100">
        <v>0.6</v>
      </c>
      <c r="AB22" s="100">
        <v>0.6</v>
      </c>
      <c r="AC22" s="100">
        <v>0.6</v>
      </c>
      <c r="AD22" s="100">
        <v>0.6</v>
      </c>
      <c r="AE22" s="100">
        <v>0.6</v>
      </c>
      <c r="AF22" s="100">
        <v>0.6</v>
      </c>
      <c r="AG22" s="100">
        <v>0.6</v>
      </c>
      <c r="AH22" s="100">
        <v>0.6</v>
      </c>
      <c r="AI22" s="100">
        <v>0.6</v>
      </c>
      <c r="AJ22" s="100">
        <v>0.6</v>
      </c>
      <c r="AK22" s="100">
        <v>0.6</v>
      </c>
      <c r="AL22" s="100">
        <v>0.6</v>
      </c>
      <c r="AM22" s="100">
        <v>0.6</v>
      </c>
      <c r="AN22" s="100">
        <v>0.58666666666666667</v>
      </c>
      <c r="AO22" s="100">
        <v>0.57333333333333336</v>
      </c>
      <c r="AP22" s="100">
        <v>0.56000000000000005</v>
      </c>
      <c r="AQ22" s="100">
        <v>0.54666666666666675</v>
      </c>
      <c r="AR22" s="100">
        <v>0.53333333333333344</v>
      </c>
      <c r="AS22" s="100">
        <v>0.52000000000000013</v>
      </c>
      <c r="AT22" s="100">
        <v>0.50666666666666682</v>
      </c>
      <c r="AU22" s="100">
        <v>0.49333333333333351</v>
      </c>
      <c r="AV22" s="100">
        <v>0.4800000000000002</v>
      </c>
      <c r="AW22" s="100">
        <v>0.4666666666666669</v>
      </c>
      <c r="AX22" s="100">
        <v>0.45333333333333359</v>
      </c>
      <c r="AY22" s="100">
        <v>0.44000000000000028</v>
      </c>
      <c r="AZ22" s="100">
        <v>0.42666666666666697</v>
      </c>
      <c r="BA22" s="100">
        <v>0.41333333333333366</v>
      </c>
      <c r="BB22" s="100">
        <v>0.4</v>
      </c>
      <c r="BC22" s="100">
        <v>0.4</v>
      </c>
      <c r="BD22" s="100">
        <v>0.4</v>
      </c>
      <c r="BE22" s="100">
        <v>0.4</v>
      </c>
      <c r="BF22" s="100">
        <v>0.4</v>
      </c>
      <c r="BG22" s="100">
        <v>0.4</v>
      </c>
      <c r="BH22" s="100">
        <v>0.4</v>
      </c>
      <c r="BI22" s="100">
        <v>0.4</v>
      </c>
      <c r="BJ22" s="100">
        <v>0.4</v>
      </c>
      <c r="BK22" s="100">
        <v>0.4</v>
      </c>
      <c r="BL22" s="100">
        <v>0.4</v>
      </c>
    </row>
    <row r="23" spans="2:64" ht="18.75" thickBot="1" x14ac:dyDescent="0.35">
      <c r="B23" s="72" t="s">
        <v>132</v>
      </c>
      <c r="C23" s="73"/>
      <c r="D23" s="100">
        <v>0.3000000000000001</v>
      </c>
      <c r="E23" s="100">
        <v>0.29207941176470587</v>
      </c>
      <c r="F23" s="100">
        <v>0.28415882352941174</v>
      </c>
      <c r="G23" s="100">
        <v>0.27623823529411762</v>
      </c>
      <c r="H23" s="100">
        <v>0.26831764705882349</v>
      </c>
      <c r="I23" s="100">
        <v>0.26039705882352943</v>
      </c>
      <c r="J23" s="100">
        <v>0.25247647058823519</v>
      </c>
      <c r="K23" s="100">
        <v>0.24455588235294118</v>
      </c>
      <c r="L23" s="100">
        <v>0.23372584378013495</v>
      </c>
      <c r="M23" s="100">
        <v>0.22602236090433814</v>
      </c>
      <c r="N23" s="100">
        <v>0.21834214701216281</v>
      </c>
      <c r="O23" s="100">
        <v>0.21029844639468678</v>
      </c>
      <c r="P23" s="100">
        <v>0.20238684556021636</v>
      </c>
      <c r="Q23" s="100">
        <v>0.19423189310241853</v>
      </c>
      <c r="R23" s="100">
        <v>0.18614696660299046</v>
      </c>
      <c r="S23" s="100">
        <v>0.17868209984290442</v>
      </c>
      <c r="T23" s="100">
        <v>0.17116837857868289</v>
      </c>
      <c r="U23" s="100">
        <v>0.16339380053760794</v>
      </c>
      <c r="V23" s="100">
        <v>0.17513556621197934</v>
      </c>
      <c r="W23" s="100">
        <v>0.18198651712885919</v>
      </c>
      <c r="X23" s="100">
        <v>0.16535</v>
      </c>
      <c r="Y23" s="100">
        <v>0.16535</v>
      </c>
      <c r="Z23" s="100">
        <v>0.16535</v>
      </c>
      <c r="AA23" s="100">
        <v>0.16535</v>
      </c>
      <c r="AB23" s="100">
        <v>0.16535</v>
      </c>
      <c r="AC23" s="100">
        <v>0.16535</v>
      </c>
      <c r="AD23" s="100">
        <v>0.16535</v>
      </c>
      <c r="AE23" s="100">
        <v>0.16535</v>
      </c>
      <c r="AF23" s="100">
        <v>0.16535</v>
      </c>
      <c r="AG23" s="100">
        <v>0.16535</v>
      </c>
      <c r="AH23" s="100">
        <v>0.16535</v>
      </c>
      <c r="AI23" s="100">
        <v>0.16535</v>
      </c>
      <c r="AJ23" s="100">
        <v>0.16535</v>
      </c>
      <c r="AK23" s="100">
        <v>0.16535</v>
      </c>
      <c r="AL23" s="100">
        <v>0.16535</v>
      </c>
      <c r="AM23" s="100">
        <v>0.16535</v>
      </c>
      <c r="AN23" s="100">
        <v>0.16535</v>
      </c>
      <c r="AO23" s="100">
        <v>0.16535</v>
      </c>
      <c r="AP23" s="100">
        <v>0.16535</v>
      </c>
      <c r="AQ23" s="100">
        <v>0.16535</v>
      </c>
      <c r="AR23" s="100">
        <v>0.16535</v>
      </c>
      <c r="AS23" s="100">
        <v>0.16535</v>
      </c>
      <c r="AT23" s="100">
        <v>0.16535</v>
      </c>
      <c r="AU23" s="100">
        <v>0.16535</v>
      </c>
      <c r="AV23" s="100">
        <v>0.16535</v>
      </c>
      <c r="AW23" s="100">
        <v>0.16535</v>
      </c>
      <c r="AX23" s="100">
        <v>0.16535</v>
      </c>
      <c r="AY23" s="100">
        <v>0.16535</v>
      </c>
      <c r="AZ23" s="100">
        <v>0.16535</v>
      </c>
      <c r="BA23" s="100">
        <v>0.16535</v>
      </c>
      <c r="BB23" s="100">
        <v>0.16535</v>
      </c>
      <c r="BC23" s="100">
        <v>0.16535</v>
      </c>
      <c r="BD23" s="100">
        <v>0.16535</v>
      </c>
      <c r="BE23" s="100">
        <v>0.16535</v>
      </c>
      <c r="BF23" s="100">
        <v>0.16535</v>
      </c>
      <c r="BG23" s="100">
        <v>0.16535</v>
      </c>
      <c r="BH23" s="100">
        <v>0.16535</v>
      </c>
      <c r="BI23" s="100">
        <v>0.16535</v>
      </c>
      <c r="BJ23" s="100">
        <v>0.16535</v>
      </c>
      <c r="BK23" s="100">
        <v>0.16535</v>
      </c>
      <c r="BL23" s="100">
        <v>0.16535</v>
      </c>
    </row>
    <row r="24" spans="2:64" x14ac:dyDescent="0.3">
      <c r="B24" s="74" t="s">
        <v>78</v>
      </c>
      <c r="C24" s="75"/>
      <c r="D24" s="102">
        <v>3.969444444444445</v>
      </c>
      <c r="E24" s="102">
        <v>4.2638888888888884</v>
      </c>
      <c r="F24" s="102">
        <v>4.1583333333333332</v>
      </c>
      <c r="G24" s="102">
        <v>4.4388888888888891</v>
      </c>
      <c r="H24" s="102">
        <v>4.5888888888888886</v>
      </c>
      <c r="I24" s="102">
        <v>4.6305555555555555</v>
      </c>
      <c r="J24" s="102">
        <v>4.7111111111111104</v>
      </c>
      <c r="K24" s="102">
        <v>4.5388888888888888</v>
      </c>
      <c r="L24" s="102">
        <v>4.6861111111111118</v>
      </c>
      <c r="M24" s="102">
        <v>4.6638888888888888</v>
      </c>
      <c r="N24" s="102">
        <v>5.1944444444444446</v>
      </c>
      <c r="O24" s="102">
        <v>4.7638888888888875</v>
      </c>
      <c r="P24" s="102">
        <v>5.0388888888888879</v>
      </c>
      <c r="Q24" s="102">
        <v>5.3944444444444439</v>
      </c>
      <c r="R24" s="102">
        <v>4.8833333333333329</v>
      </c>
      <c r="S24" s="102">
        <v>5.5388888888888888</v>
      </c>
      <c r="T24" s="102">
        <v>5.8805555555555546</v>
      </c>
      <c r="U24" s="102">
        <v>6.0166666666666666</v>
      </c>
      <c r="V24" s="102">
        <v>5.9194444444444452</v>
      </c>
      <c r="W24" s="102">
        <v>6.5472222222222216</v>
      </c>
      <c r="X24" s="102">
        <v>6.1335699999999989</v>
      </c>
      <c r="Y24" s="102">
        <v>6.253569999999999</v>
      </c>
      <c r="Z24" s="102">
        <v>6.4189649126349426</v>
      </c>
      <c r="AA24" s="102">
        <v>6.480913975262121</v>
      </c>
      <c r="AB24" s="102">
        <v>6.5339584989561565</v>
      </c>
      <c r="AC24" s="102">
        <v>6.5632786422316585</v>
      </c>
      <c r="AD24" s="102">
        <v>6.5918791241614132</v>
      </c>
      <c r="AE24" s="102">
        <v>6.6427237081318449</v>
      </c>
      <c r="AF24" s="102">
        <v>6.6563104871416527</v>
      </c>
      <c r="AG24" s="102">
        <v>6.6584702900865409</v>
      </c>
      <c r="AH24" s="102">
        <v>6.6633594542553114</v>
      </c>
      <c r="AI24" s="102">
        <v>6.6680307187833225</v>
      </c>
      <c r="AJ24" s="102">
        <v>6.6549176584528347</v>
      </c>
      <c r="AK24" s="102">
        <v>6.6485515155265862</v>
      </c>
      <c r="AL24" s="102">
        <v>6.624598977704534</v>
      </c>
      <c r="AM24" s="102">
        <v>6.6103383287952751</v>
      </c>
      <c r="AN24" s="102">
        <v>6.5848764787096714</v>
      </c>
      <c r="AO24" s="102">
        <v>6.5839524543140611</v>
      </c>
      <c r="AP24" s="102">
        <v>6.5659982205448451</v>
      </c>
      <c r="AQ24" s="102">
        <v>6.5527320606708326</v>
      </c>
      <c r="AR24" s="102">
        <v>6.544253807080735</v>
      </c>
      <c r="AS24" s="102">
        <v>6.5473564996779761</v>
      </c>
      <c r="AT24" s="102">
        <v>6.5321544817282717</v>
      </c>
      <c r="AU24" s="102">
        <v>6.5123526911553595</v>
      </c>
      <c r="AV24" s="102">
        <v>6.5004559424481867</v>
      </c>
      <c r="AW24" s="102">
        <v>6.5059760274459046</v>
      </c>
      <c r="AX24" s="102">
        <v>6.5113290826542514</v>
      </c>
      <c r="AY24" s="102">
        <v>6.5071499798836587</v>
      </c>
      <c r="AZ24" s="102">
        <v>6.511981705637198</v>
      </c>
      <c r="BA24" s="102">
        <v>6.5105320969977418</v>
      </c>
      <c r="BB24" s="102">
        <v>6.5210601362951186</v>
      </c>
      <c r="BC24" s="102">
        <v>6.5443413823838519</v>
      </c>
      <c r="BD24" s="102">
        <v>6.5481462807092283</v>
      </c>
      <c r="BE24" s="102">
        <v>6.5903659758400037</v>
      </c>
      <c r="BF24" s="102">
        <v>6.6053880865893495</v>
      </c>
      <c r="BG24" s="102">
        <v>6.5890736699630592</v>
      </c>
      <c r="BH24" s="102">
        <v>6.5827145591592311</v>
      </c>
      <c r="BI24" s="102">
        <v>6.5840571341265068</v>
      </c>
      <c r="BJ24" s="102">
        <v>6.585380636266283</v>
      </c>
      <c r="BK24" s="102">
        <v>6.6066991078150741</v>
      </c>
      <c r="BL24" s="102">
        <v>6.5977099558560095</v>
      </c>
    </row>
    <row r="25" spans="2:64" ht="16.5" thickBot="1" x14ac:dyDescent="0.35">
      <c r="B25" s="48" t="s">
        <v>58</v>
      </c>
      <c r="C25" s="56"/>
      <c r="D25" s="94">
        <v>0.30833333333333313</v>
      </c>
      <c r="E25" s="94">
        <v>0.40277777777777768</v>
      </c>
      <c r="F25" s="94">
        <v>0.26388888888888884</v>
      </c>
      <c r="G25" s="94">
        <v>0.38611111111111107</v>
      </c>
      <c r="H25" s="94">
        <v>0.48611111111111072</v>
      </c>
      <c r="I25" s="94">
        <v>0.39722222222222214</v>
      </c>
      <c r="J25" s="94">
        <v>0.34444444444444411</v>
      </c>
      <c r="K25" s="94">
        <v>0.46388888888888857</v>
      </c>
      <c r="L25" s="94">
        <v>0.44722222222222374</v>
      </c>
      <c r="M25" s="94">
        <v>0.46388888888888768</v>
      </c>
      <c r="N25" s="94">
        <v>0.46388888888888857</v>
      </c>
      <c r="O25" s="94">
        <v>0.41388888888888875</v>
      </c>
      <c r="P25" s="94">
        <v>0.41388888888888875</v>
      </c>
      <c r="Q25" s="94">
        <v>0.5</v>
      </c>
      <c r="R25" s="94">
        <v>0.43055555555555447</v>
      </c>
      <c r="S25" s="94">
        <v>0.49166666666666536</v>
      </c>
      <c r="T25" s="94">
        <v>0.50555555555555642</v>
      </c>
      <c r="U25" s="94">
        <v>0.5138888888888884</v>
      </c>
      <c r="V25" s="94">
        <v>0.53611111111111143</v>
      </c>
      <c r="W25" s="94">
        <v>0.55833333333333179</v>
      </c>
      <c r="X25" s="94">
        <v>0.39601378980437296</v>
      </c>
      <c r="Y25" s="94">
        <v>0.39779776778001441</v>
      </c>
      <c r="Z25" s="94">
        <v>0.49388557006469203</v>
      </c>
      <c r="AA25" s="94">
        <v>0.49912800356540554</v>
      </c>
      <c r="AB25" s="94">
        <v>0.50134981138871915</v>
      </c>
      <c r="AC25" s="94">
        <v>0.50517945719232404</v>
      </c>
      <c r="AD25" s="94">
        <v>0.50802906646458723</v>
      </c>
      <c r="AE25" s="94">
        <v>0.50839636806740529</v>
      </c>
      <c r="AF25" s="94">
        <v>0.50951117852018957</v>
      </c>
      <c r="AG25" s="94">
        <v>0.5096720395331058</v>
      </c>
      <c r="AH25" s="94">
        <v>0.5108061878916077</v>
      </c>
      <c r="AI25" s="94">
        <v>0.51206246565545133</v>
      </c>
      <c r="AJ25" s="94">
        <v>0.51143920899839745</v>
      </c>
      <c r="AK25" s="94">
        <v>0.48032285631862326</v>
      </c>
      <c r="AL25" s="94">
        <v>0.47735040170773768</v>
      </c>
      <c r="AM25" s="94">
        <v>0.47714738995072814</v>
      </c>
      <c r="AN25" s="94">
        <v>0.47549027159857804</v>
      </c>
      <c r="AO25" s="94">
        <v>0.4761193220212494</v>
      </c>
      <c r="AP25" s="94">
        <v>0.47506443520529107</v>
      </c>
      <c r="AQ25" s="94">
        <v>0.47506881424512049</v>
      </c>
      <c r="AR25" s="94">
        <v>0.47497280391173913</v>
      </c>
      <c r="AS25" s="94">
        <v>0.47658912954978838</v>
      </c>
      <c r="AT25" s="94">
        <v>0.47559858003714695</v>
      </c>
      <c r="AU25" s="94">
        <v>0.47415562598548178</v>
      </c>
      <c r="AV25" s="94">
        <v>0.47315962032612902</v>
      </c>
      <c r="AW25" s="94">
        <v>0.47346357168033659</v>
      </c>
      <c r="AX25" s="94">
        <v>0.47423109732339341</v>
      </c>
      <c r="AY25" s="94">
        <v>0.47499044295813864</v>
      </c>
      <c r="AZ25" s="94">
        <v>0.47657157469533384</v>
      </c>
      <c r="BA25" s="94">
        <v>0.47739298387671525</v>
      </c>
      <c r="BB25" s="94">
        <v>0.47857255158438594</v>
      </c>
      <c r="BC25" s="94">
        <v>0.48061686109470969</v>
      </c>
      <c r="BD25" s="94">
        <v>0.48102493733683538</v>
      </c>
      <c r="BE25" s="94">
        <v>0.48510989858712072</v>
      </c>
      <c r="BF25" s="94">
        <v>0.48696658768366419</v>
      </c>
      <c r="BG25" s="94">
        <v>0.48734887413884298</v>
      </c>
      <c r="BH25" s="94">
        <v>0.48682349172648909</v>
      </c>
      <c r="BI25" s="94">
        <v>0.4873485483861888</v>
      </c>
      <c r="BJ25" s="94">
        <v>0.48729598442944688</v>
      </c>
      <c r="BK25" s="94">
        <v>0.4894208625146339</v>
      </c>
      <c r="BL25" s="94">
        <v>0.48929485595108169</v>
      </c>
    </row>
    <row r="26" spans="2:64" ht="16.5" thickBot="1" x14ac:dyDescent="0.35">
      <c r="B26" s="41" t="s">
        <v>172</v>
      </c>
      <c r="C26" s="59"/>
      <c r="D26" s="92">
        <v>3.6611111111111119</v>
      </c>
      <c r="E26" s="92">
        <v>3.8611111111111107</v>
      </c>
      <c r="F26" s="92">
        <v>3.8944444444444444</v>
      </c>
      <c r="G26" s="92">
        <v>4.052777777777778</v>
      </c>
      <c r="H26" s="92">
        <v>4.1027777777777779</v>
      </c>
      <c r="I26" s="92">
        <v>4.2333333333333334</v>
      </c>
      <c r="J26" s="92">
        <v>4.3666666666666663</v>
      </c>
      <c r="K26" s="92">
        <v>4.0750000000000002</v>
      </c>
      <c r="L26" s="92">
        <v>4.238888888888888</v>
      </c>
      <c r="M26" s="92">
        <v>4.2000000000000011</v>
      </c>
      <c r="N26" s="92">
        <v>4.7305555555555561</v>
      </c>
      <c r="O26" s="92">
        <v>4.3499999999999988</v>
      </c>
      <c r="P26" s="92">
        <v>4.6249999999999991</v>
      </c>
      <c r="Q26" s="92">
        <v>4.8944444444444439</v>
      </c>
      <c r="R26" s="92">
        <v>4.4527777777777784</v>
      </c>
      <c r="S26" s="92">
        <v>5.0472222222222234</v>
      </c>
      <c r="T26" s="92">
        <v>5.3749999999999982</v>
      </c>
      <c r="U26" s="92">
        <v>5.5027777777777782</v>
      </c>
      <c r="V26" s="92">
        <v>5.3833333333333337</v>
      </c>
      <c r="W26" s="92">
        <v>5.9888888888888898</v>
      </c>
      <c r="X26" s="92">
        <v>5.7375562101956259</v>
      </c>
      <c r="Y26" s="92">
        <v>5.8557722322199846</v>
      </c>
      <c r="Z26" s="92">
        <v>5.9250793425702506</v>
      </c>
      <c r="AA26" s="92">
        <v>5.9817859716967154</v>
      </c>
      <c r="AB26" s="92">
        <v>6.0326086875674374</v>
      </c>
      <c r="AC26" s="92">
        <v>6.0580991850393344</v>
      </c>
      <c r="AD26" s="92">
        <v>6.083850057696826</v>
      </c>
      <c r="AE26" s="92">
        <v>6.1343273400644396</v>
      </c>
      <c r="AF26" s="92">
        <v>6.1467993086214632</v>
      </c>
      <c r="AG26" s="92">
        <v>6.1487982505534351</v>
      </c>
      <c r="AH26" s="92">
        <v>6.1525532663637037</v>
      </c>
      <c r="AI26" s="92">
        <v>6.1559682531278712</v>
      </c>
      <c r="AJ26" s="92">
        <v>6.1434784494544372</v>
      </c>
      <c r="AK26" s="92">
        <v>6.1682286592079629</v>
      </c>
      <c r="AL26" s="92">
        <v>6.1472485759967963</v>
      </c>
      <c r="AM26" s="92">
        <v>6.1331909388445469</v>
      </c>
      <c r="AN26" s="92">
        <v>6.1093862071110934</v>
      </c>
      <c r="AO26" s="92">
        <v>6.1078331322928117</v>
      </c>
      <c r="AP26" s="92">
        <v>6.090933785339554</v>
      </c>
      <c r="AQ26" s="92">
        <v>6.0776632464257121</v>
      </c>
      <c r="AR26" s="92">
        <v>6.0692810031689959</v>
      </c>
      <c r="AS26" s="92">
        <v>6.0707673701281877</v>
      </c>
      <c r="AT26" s="92">
        <v>6.0565559016911248</v>
      </c>
      <c r="AU26" s="92">
        <v>6.0381970651698778</v>
      </c>
      <c r="AV26" s="92">
        <v>6.0272963221220577</v>
      </c>
      <c r="AW26" s="92">
        <v>6.032512455765568</v>
      </c>
      <c r="AX26" s="92">
        <v>6.037097985330858</v>
      </c>
      <c r="AY26" s="92">
        <v>6.0321595369255201</v>
      </c>
      <c r="AZ26" s="92">
        <v>6.0354101309418642</v>
      </c>
      <c r="BA26" s="92">
        <v>6.0331391131210266</v>
      </c>
      <c r="BB26" s="92">
        <v>6.0424875847107327</v>
      </c>
      <c r="BC26" s="92">
        <v>6.0637245212891422</v>
      </c>
      <c r="BD26" s="92">
        <v>6.0671213433723929</v>
      </c>
      <c r="BE26" s="92">
        <v>6.105256077252883</v>
      </c>
      <c r="BF26" s="92">
        <v>6.1184214989056853</v>
      </c>
      <c r="BG26" s="92">
        <v>6.1017247958242162</v>
      </c>
      <c r="BH26" s="92">
        <v>6.095891067432742</v>
      </c>
      <c r="BI26" s="92">
        <v>6.096708585740318</v>
      </c>
      <c r="BJ26" s="92">
        <v>6.0980846518368361</v>
      </c>
      <c r="BK26" s="92">
        <v>6.1172782453004402</v>
      </c>
      <c r="BL26" s="92">
        <v>6.1084150999049278</v>
      </c>
    </row>
    <row r="27" spans="2:64" x14ac:dyDescent="0.3">
      <c r="B27" s="107" t="s">
        <v>170</v>
      </c>
      <c r="C27" s="60"/>
      <c r="D27" s="88">
        <v>3.661111111111111</v>
      </c>
      <c r="E27" s="88">
        <v>3.8611111111111107</v>
      </c>
      <c r="F27" s="88">
        <v>3.8944444444444444</v>
      </c>
      <c r="G27" s="88">
        <v>4.052777777777778</v>
      </c>
      <c r="H27" s="88">
        <v>4.1027777777777787</v>
      </c>
      <c r="I27" s="88">
        <v>4.2333333333333334</v>
      </c>
      <c r="J27" s="88">
        <v>4.3666666666666671</v>
      </c>
      <c r="K27" s="88">
        <v>4.0750000000000002</v>
      </c>
      <c r="L27" s="88">
        <v>4.2388888888888889</v>
      </c>
      <c r="M27" s="88">
        <v>4.2</v>
      </c>
      <c r="N27" s="88">
        <v>4.7305555555555552</v>
      </c>
      <c r="O27" s="88">
        <v>4.3499999999999988</v>
      </c>
      <c r="P27" s="88">
        <v>4.6249999999999991</v>
      </c>
      <c r="Q27" s="88">
        <v>4.8944444444444439</v>
      </c>
      <c r="R27" s="88">
        <v>4.4527777777777784</v>
      </c>
      <c r="S27" s="88">
        <v>5.0472222222222225</v>
      </c>
      <c r="T27" s="88">
        <v>5.3749999999999982</v>
      </c>
      <c r="U27" s="88">
        <v>5.5027777777777782</v>
      </c>
      <c r="V27" s="88">
        <v>5.3833333333333337</v>
      </c>
      <c r="W27" s="88">
        <v>5.9888888888888898</v>
      </c>
      <c r="X27" s="88">
        <v>5.7375562101956259</v>
      </c>
      <c r="Y27" s="88">
        <v>5.8557722322199846</v>
      </c>
      <c r="Z27" s="88">
        <v>5.9250793425702506</v>
      </c>
      <c r="AA27" s="88">
        <v>5.9817859716967154</v>
      </c>
      <c r="AB27" s="88">
        <v>6.0326086875674374</v>
      </c>
      <c r="AC27" s="88">
        <v>6.0580991850393344</v>
      </c>
      <c r="AD27" s="88">
        <v>6.083850057696826</v>
      </c>
      <c r="AE27" s="88">
        <v>6.1343273400644396</v>
      </c>
      <c r="AF27" s="88">
        <v>6.1467993086214623</v>
      </c>
      <c r="AG27" s="88">
        <v>6.1487982505534351</v>
      </c>
      <c r="AH27" s="88">
        <v>6.1525532663637037</v>
      </c>
      <c r="AI27" s="88">
        <v>6.1559682531278703</v>
      </c>
      <c r="AJ27" s="88">
        <v>6.1434784494544372</v>
      </c>
      <c r="AK27" s="88">
        <v>6.1682286592079638</v>
      </c>
      <c r="AL27" s="88">
        <v>6.1472485759967963</v>
      </c>
      <c r="AM27" s="88">
        <v>6.1331909388445469</v>
      </c>
      <c r="AN27" s="88">
        <v>6.1093862071110934</v>
      </c>
      <c r="AO27" s="88">
        <v>6.1078331322928108</v>
      </c>
      <c r="AP27" s="88">
        <v>6.090933785339554</v>
      </c>
      <c r="AQ27" s="88">
        <v>6.0776632464257121</v>
      </c>
      <c r="AR27" s="88">
        <v>6.069281003168995</v>
      </c>
      <c r="AS27" s="88">
        <v>6.0707673701281877</v>
      </c>
      <c r="AT27" s="88">
        <v>6.0565559016911248</v>
      </c>
      <c r="AU27" s="88">
        <v>6.0381970651698778</v>
      </c>
      <c r="AV27" s="88">
        <v>6.0272963221220568</v>
      </c>
      <c r="AW27" s="88">
        <v>6.032512455765568</v>
      </c>
      <c r="AX27" s="88">
        <v>6.037097985330858</v>
      </c>
      <c r="AY27" s="88">
        <v>6.0321595369255192</v>
      </c>
      <c r="AZ27" s="88">
        <v>6.0354101309418642</v>
      </c>
      <c r="BA27" s="88">
        <v>6.0331391131210257</v>
      </c>
      <c r="BB27" s="88">
        <v>6.0424875847107327</v>
      </c>
      <c r="BC27" s="88">
        <v>6.0637245212891422</v>
      </c>
      <c r="BD27" s="88">
        <v>6.0671213433723929</v>
      </c>
      <c r="BE27" s="88">
        <v>6.105256077252883</v>
      </c>
      <c r="BF27" s="88">
        <v>6.1184214989056844</v>
      </c>
      <c r="BG27" s="88">
        <v>6.1017247958242162</v>
      </c>
      <c r="BH27" s="88">
        <v>6.095891067432742</v>
      </c>
      <c r="BI27" s="88">
        <v>6.096708585740318</v>
      </c>
      <c r="BJ27" s="88">
        <v>6.098084651836837</v>
      </c>
      <c r="BK27" s="88">
        <v>6.1172782453004402</v>
      </c>
      <c r="BL27" s="88">
        <v>6.1084150999049278</v>
      </c>
    </row>
    <row r="28" spans="2:64" ht="16.5" thickBot="1" x14ac:dyDescent="0.35">
      <c r="B28" s="108" t="s">
        <v>171</v>
      </c>
      <c r="C28" s="109"/>
      <c r="D28" s="110">
        <v>0</v>
      </c>
      <c r="E28" s="110">
        <v>0</v>
      </c>
      <c r="F28" s="110">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10">
        <v>0</v>
      </c>
      <c r="AC28" s="110">
        <v>0</v>
      </c>
      <c r="AD28" s="110">
        <v>0</v>
      </c>
      <c r="AE28" s="110">
        <v>0</v>
      </c>
      <c r="AF28" s="110">
        <v>0</v>
      </c>
      <c r="AG28" s="110">
        <v>0</v>
      </c>
      <c r="AH28" s="110">
        <v>0</v>
      </c>
      <c r="AI28" s="110">
        <v>0</v>
      </c>
      <c r="AJ28" s="110">
        <v>0</v>
      </c>
      <c r="AK28" s="110">
        <v>0</v>
      </c>
      <c r="AL28" s="110">
        <v>0</v>
      </c>
      <c r="AM28" s="110">
        <v>0</v>
      </c>
      <c r="AN28" s="110">
        <v>0</v>
      </c>
      <c r="AO28" s="110">
        <v>0</v>
      </c>
      <c r="AP28" s="110">
        <v>0</v>
      </c>
      <c r="AQ28" s="110">
        <v>0</v>
      </c>
      <c r="AR28" s="110">
        <v>0</v>
      </c>
      <c r="AS28" s="110">
        <v>0</v>
      </c>
      <c r="AT28" s="110">
        <v>0</v>
      </c>
      <c r="AU28" s="110">
        <v>0</v>
      </c>
      <c r="AV28" s="110">
        <v>0</v>
      </c>
      <c r="AW28" s="110">
        <v>0</v>
      </c>
      <c r="AX28" s="110">
        <v>0</v>
      </c>
      <c r="AY28" s="110">
        <v>0</v>
      </c>
      <c r="AZ28" s="110">
        <v>0</v>
      </c>
      <c r="BA28" s="110">
        <v>0</v>
      </c>
      <c r="BB28" s="110">
        <v>0</v>
      </c>
      <c r="BC28" s="110">
        <v>0</v>
      </c>
      <c r="BD28" s="110">
        <v>0</v>
      </c>
      <c r="BE28" s="110">
        <v>0</v>
      </c>
      <c r="BF28" s="110">
        <v>0</v>
      </c>
      <c r="BG28" s="110">
        <v>0</v>
      </c>
      <c r="BH28" s="110">
        <v>0</v>
      </c>
      <c r="BI28" s="110">
        <v>0</v>
      </c>
      <c r="BJ28" s="110">
        <v>0</v>
      </c>
      <c r="BK28" s="110">
        <v>0</v>
      </c>
      <c r="BL28" s="110">
        <v>0</v>
      </c>
    </row>
    <row r="29" spans="2:64" x14ac:dyDescent="0.3">
      <c r="B29" s="28" t="s">
        <v>121</v>
      </c>
    </row>
    <row r="30" spans="2:64" x14ac:dyDescent="0.3">
      <c r="B30" s="28" t="s">
        <v>122</v>
      </c>
    </row>
    <row r="31" spans="2:64" x14ac:dyDescent="0.3">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AZ31" s="111"/>
      <c r="BA31" s="111"/>
      <c r="BB31" s="111"/>
      <c r="BC31" s="111"/>
      <c r="BD31" s="111"/>
      <c r="BE31" s="111"/>
      <c r="BF31" s="111"/>
      <c r="BG31" s="111"/>
      <c r="BH31" s="111"/>
      <c r="BI31" s="111"/>
      <c r="BJ31" s="111"/>
      <c r="BK31" s="111"/>
      <c r="BL31" s="111"/>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R16"/>
  <sheetViews>
    <sheetView showGridLines="0" zoomScale="85" zoomScaleNormal="85" workbookViewId="0">
      <selection activeCell="D11" sqref="D11:AR11"/>
    </sheetView>
  </sheetViews>
  <sheetFormatPr baseColWidth="10" defaultRowHeight="15.75" outlineLevelCol="1" x14ac:dyDescent="0.3"/>
  <cols>
    <col min="2" max="2" width="28.33203125" customWidth="1"/>
    <col min="3" max="3" width="5.88671875" bestFit="1" customWidth="1"/>
    <col min="4" max="4" width="8.77734375" customWidth="1"/>
    <col min="5" max="8" width="8.77734375" hidden="1" customWidth="1" outlineLevel="1"/>
    <col min="9" max="9" width="8.77734375" customWidth="1" collapsed="1"/>
    <col min="10" max="13" width="8.77734375" hidden="1" customWidth="1" outlineLevel="1"/>
    <col min="14" max="14" width="8.77734375" customWidth="1" collapsed="1"/>
    <col min="15" max="18" width="8.77734375" hidden="1" customWidth="1" outlineLevel="1"/>
    <col min="19" max="19" width="8.77734375" customWidth="1" collapsed="1"/>
    <col min="20" max="23" width="8.77734375" hidden="1" customWidth="1" outlineLevel="1"/>
    <col min="24" max="24" width="8.77734375" customWidth="1" collapsed="1"/>
    <col min="25" max="28" width="8.77734375" hidden="1" customWidth="1" outlineLevel="1"/>
    <col min="29" max="29" width="8.77734375" customWidth="1" collapsed="1"/>
    <col min="30" max="33" width="8.77734375" hidden="1" customWidth="1" outlineLevel="1"/>
    <col min="34" max="34" width="8.77734375" customWidth="1" collapsed="1"/>
    <col min="35" max="38" width="8.77734375" hidden="1" customWidth="1" outlineLevel="1" collapsed="1"/>
    <col min="39" max="39" width="8.77734375" customWidth="1" collapsed="1"/>
    <col min="40" max="43" width="8.77734375" hidden="1" customWidth="1" outlineLevel="1" collapsed="1"/>
    <col min="44" max="44" width="8.77734375" customWidth="1" collapsed="1"/>
  </cols>
  <sheetData>
    <row r="1" spans="1:44" s="2" customFormat="1" x14ac:dyDescent="0.3">
      <c r="A1" s="1" t="s">
        <v>0</v>
      </c>
    </row>
    <row r="2" spans="1:44" s="112" customFormat="1" ht="21" x14ac:dyDescent="0.3">
      <c r="A2" s="112" t="s">
        <v>198</v>
      </c>
    </row>
    <row r="3" spans="1:44" s="113" customFormat="1" ht="21" x14ac:dyDescent="0.3">
      <c r="A3" s="113" t="s">
        <v>197</v>
      </c>
    </row>
    <row r="4" spans="1:44" s="2" customFormat="1" x14ac:dyDescent="0.3"/>
    <row r="5" spans="1:44" s="3" customFormat="1" ht="19.5" x14ac:dyDescent="0.3">
      <c r="A5" s="3" t="s">
        <v>133</v>
      </c>
    </row>
    <row r="8" spans="1:44" ht="16.5" thickBot="1" x14ac:dyDescent="0.35"/>
    <row r="9" spans="1:44" ht="20.25" x14ac:dyDescent="0.3">
      <c r="B9" s="23" t="s">
        <v>134</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row>
    <row r="10" spans="1:44" ht="17.25" thickBot="1" x14ac:dyDescent="0.35">
      <c r="B10" s="24" t="s">
        <v>209</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row>
    <row r="11" spans="1:44" ht="16.5" thickBot="1" x14ac:dyDescent="0.35">
      <c r="B11" s="25" t="s">
        <v>135</v>
      </c>
      <c r="C11" s="27" t="s">
        <v>63</v>
      </c>
      <c r="D11" s="25">
        <v>2020</v>
      </c>
      <c r="E11" s="25">
        <v>2021</v>
      </c>
      <c r="F11" s="25">
        <v>2022</v>
      </c>
      <c r="G11" s="25">
        <v>2023</v>
      </c>
      <c r="H11" s="25">
        <v>2024</v>
      </c>
      <c r="I11" s="25">
        <v>2025</v>
      </c>
      <c r="J11" s="25">
        <v>2026</v>
      </c>
      <c r="K11" s="25">
        <v>2027</v>
      </c>
      <c r="L11" s="25">
        <v>2028</v>
      </c>
      <c r="M11" s="25">
        <v>2029</v>
      </c>
      <c r="N11" s="25">
        <v>2030</v>
      </c>
      <c r="O11" s="25">
        <v>2031</v>
      </c>
      <c r="P11" s="25">
        <v>2032</v>
      </c>
      <c r="Q11" s="25">
        <v>2033</v>
      </c>
      <c r="R11" s="25">
        <v>2034</v>
      </c>
      <c r="S11" s="25">
        <v>2035</v>
      </c>
      <c r="T11" s="25">
        <v>2036</v>
      </c>
      <c r="U11" s="25">
        <v>2037</v>
      </c>
      <c r="V11" s="25">
        <v>2038</v>
      </c>
      <c r="W11" s="25">
        <v>2039</v>
      </c>
      <c r="X11" s="25">
        <v>2040</v>
      </c>
      <c r="Y11" s="25">
        <v>2041</v>
      </c>
      <c r="Z11" s="25">
        <v>2042</v>
      </c>
      <c r="AA11" s="25">
        <v>2043</v>
      </c>
      <c r="AB11" s="25">
        <v>2044</v>
      </c>
      <c r="AC11" s="25">
        <v>2045</v>
      </c>
      <c r="AD11" s="25">
        <v>2046</v>
      </c>
      <c r="AE11" s="25">
        <v>2047</v>
      </c>
      <c r="AF11" s="25">
        <v>2048</v>
      </c>
      <c r="AG11" s="25">
        <v>2049</v>
      </c>
      <c r="AH11" s="25">
        <v>2050</v>
      </c>
      <c r="AI11" s="25">
        <v>2051</v>
      </c>
      <c r="AJ11" s="25">
        <v>2052</v>
      </c>
      <c r="AK11" s="25">
        <v>2053</v>
      </c>
      <c r="AL11" s="25">
        <v>2054</v>
      </c>
      <c r="AM11" s="25">
        <v>2055</v>
      </c>
      <c r="AN11" s="25">
        <v>2056</v>
      </c>
      <c r="AO11" s="25">
        <v>2057</v>
      </c>
      <c r="AP11" s="25">
        <v>2058</v>
      </c>
      <c r="AQ11" s="25">
        <v>2059</v>
      </c>
      <c r="AR11" s="25">
        <v>2060</v>
      </c>
    </row>
    <row r="12" spans="1:44" ht="17.25" x14ac:dyDescent="0.35">
      <c r="B12" s="48" t="s">
        <v>149</v>
      </c>
      <c r="C12" s="55" t="s">
        <v>214</v>
      </c>
      <c r="D12" s="94">
        <v>1.0394367415470399E-2</v>
      </c>
      <c r="E12" s="94">
        <v>1.7857613956264101E-2</v>
      </c>
      <c r="F12" s="94">
        <v>2.7275343464013758E-2</v>
      </c>
      <c r="G12" s="94">
        <v>3.8740452997189513E-2</v>
      </c>
      <c r="H12" s="94">
        <v>5.092426424875459E-2</v>
      </c>
      <c r="I12" s="94">
        <v>0.25634941015075907</v>
      </c>
      <c r="J12" s="94">
        <v>0.32319379500777451</v>
      </c>
      <c r="K12" s="94">
        <v>0.39659225107470725</v>
      </c>
      <c r="L12" s="94">
        <v>0.47549631620280336</v>
      </c>
      <c r="M12" s="94">
        <v>0.55903882494990698</v>
      </c>
      <c r="N12" s="94">
        <v>0.64635198128209126</v>
      </c>
      <c r="O12" s="94">
        <v>0.74131606019970886</v>
      </c>
      <c r="P12" s="94">
        <v>0.84300413834133359</v>
      </c>
      <c r="Q12" s="94">
        <v>0.95058550573116674</v>
      </c>
      <c r="R12" s="94">
        <v>1.0638575425702379</v>
      </c>
      <c r="S12" s="94">
        <v>1.1831256787383964</v>
      </c>
      <c r="T12" s="94">
        <v>1.3255767201629067</v>
      </c>
      <c r="U12" s="94">
        <v>1.4899505843073682</v>
      </c>
      <c r="V12" s="94">
        <v>1.6780207044898305</v>
      </c>
      <c r="W12" s="94">
        <v>1.8893889786314051</v>
      </c>
      <c r="X12" s="94">
        <v>2.1236471586358907</v>
      </c>
      <c r="Y12" s="94">
        <v>2.3790679217830339</v>
      </c>
      <c r="Z12" s="94">
        <v>2.6574327967866043</v>
      </c>
      <c r="AA12" s="94">
        <v>2.9582445937694857</v>
      </c>
      <c r="AB12" s="94">
        <v>3.2810697840765255</v>
      </c>
      <c r="AC12" s="94">
        <v>3.6254592143630657</v>
      </c>
      <c r="AD12" s="94">
        <v>3.995776239109579</v>
      </c>
      <c r="AE12" s="94">
        <v>4.3933796066832667</v>
      </c>
      <c r="AF12" s="94">
        <v>4.8134008026715147</v>
      </c>
      <c r="AG12" s="94">
        <v>5.2566994644057159</v>
      </c>
      <c r="AH12" s="94">
        <v>5.7226044651591952</v>
      </c>
      <c r="AI12" s="94">
        <v>6.1896825827698674</v>
      </c>
      <c r="AJ12" s="94">
        <v>6.6563336495817325</v>
      </c>
      <c r="AK12" s="94">
        <v>7.1211804133793599</v>
      </c>
      <c r="AL12" s="94">
        <v>7.5828087776507331</v>
      </c>
      <c r="AM12" s="94">
        <v>8.0401152507191647</v>
      </c>
      <c r="AN12" s="94">
        <v>8.4982130195408274</v>
      </c>
      <c r="AO12" s="94">
        <v>8.9559892698967776</v>
      </c>
      <c r="AP12" s="94">
        <v>9.4125331544755255</v>
      </c>
      <c r="AQ12" s="94">
        <v>9.8669522076080511</v>
      </c>
      <c r="AR12" s="94">
        <v>10.319035619467972</v>
      </c>
    </row>
    <row r="13" spans="1:44" ht="16.5" thickBot="1" x14ac:dyDescent="0.35">
      <c r="B13" s="48" t="s">
        <v>147</v>
      </c>
      <c r="C13" s="56" t="s">
        <v>215</v>
      </c>
      <c r="D13" s="71">
        <v>1</v>
      </c>
      <c r="E13" s="71">
        <v>1</v>
      </c>
      <c r="F13" s="71">
        <v>1</v>
      </c>
      <c r="G13" s="71">
        <v>1</v>
      </c>
      <c r="H13" s="71">
        <v>1</v>
      </c>
      <c r="I13" s="71">
        <v>1</v>
      </c>
      <c r="J13" s="71">
        <v>1</v>
      </c>
      <c r="K13" s="71">
        <v>1</v>
      </c>
      <c r="L13" s="71">
        <v>1</v>
      </c>
      <c r="M13" s="71">
        <v>1</v>
      </c>
      <c r="N13" s="71">
        <v>1</v>
      </c>
      <c r="O13" s="71">
        <v>1</v>
      </c>
      <c r="P13" s="71">
        <v>1</v>
      </c>
      <c r="Q13" s="71">
        <v>1</v>
      </c>
      <c r="R13" s="71">
        <v>1</v>
      </c>
      <c r="S13" s="71">
        <v>1</v>
      </c>
      <c r="T13" s="71">
        <v>1</v>
      </c>
      <c r="U13" s="71">
        <v>1</v>
      </c>
      <c r="V13" s="71">
        <v>1</v>
      </c>
      <c r="W13" s="71">
        <v>1</v>
      </c>
      <c r="X13" s="71">
        <v>1</v>
      </c>
      <c r="Y13" s="71">
        <v>1</v>
      </c>
      <c r="Z13" s="71">
        <v>1</v>
      </c>
      <c r="AA13" s="71">
        <v>1</v>
      </c>
      <c r="AB13" s="71">
        <v>1</v>
      </c>
      <c r="AC13" s="71">
        <v>1</v>
      </c>
      <c r="AD13" s="71">
        <v>1</v>
      </c>
      <c r="AE13" s="71">
        <v>1</v>
      </c>
      <c r="AF13" s="71">
        <v>1</v>
      </c>
      <c r="AG13" s="71">
        <v>1</v>
      </c>
      <c r="AH13" s="71">
        <v>1</v>
      </c>
      <c r="AI13" s="71">
        <v>1</v>
      </c>
      <c r="AJ13" s="71">
        <v>1</v>
      </c>
      <c r="AK13" s="71">
        <v>1</v>
      </c>
      <c r="AL13" s="71">
        <v>1</v>
      </c>
      <c r="AM13" s="71">
        <v>1</v>
      </c>
      <c r="AN13" s="71">
        <v>1</v>
      </c>
      <c r="AO13" s="71">
        <v>1</v>
      </c>
      <c r="AP13" s="71">
        <v>1</v>
      </c>
      <c r="AQ13" s="71">
        <v>1</v>
      </c>
      <c r="AR13" s="71">
        <v>1</v>
      </c>
    </row>
    <row r="14" spans="1:44" ht="16.5" thickBot="1" x14ac:dyDescent="0.35">
      <c r="B14" s="72" t="s">
        <v>148</v>
      </c>
      <c r="C14" s="73" t="s">
        <v>216</v>
      </c>
      <c r="D14" s="100">
        <v>4.9292020352718208E-3</v>
      </c>
      <c r="E14" s="100">
        <v>8.38621202362912E-3</v>
      </c>
      <c r="F14" s="100">
        <v>1.273440097829821E-2</v>
      </c>
      <c r="G14" s="100">
        <v>1.8077286328992571E-2</v>
      </c>
      <c r="H14" s="100">
        <v>2.3679004742636157E-2</v>
      </c>
      <c r="I14" s="100">
        <v>0.11913398443165892</v>
      </c>
      <c r="J14" s="100">
        <v>0.15183173756667145</v>
      </c>
      <c r="K14" s="100">
        <v>0.18502799585689347</v>
      </c>
      <c r="L14" s="100">
        <v>0.21878513341696451</v>
      </c>
      <c r="M14" s="100">
        <v>0.25521167234923336</v>
      </c>
      <c r="N14" s="100">
        <v>0.29398668068387507</v>
      </c>
      <c r="O14" s="100">
        <v>0.33597135613694595</v>
      </c>
      <c r="P14" s="100">
        <v>0.3680476496489743</v>
      </c>
      <c r="Q14" s="100">
        <v>0.42971547282256334</v>
      </c>
      <c r="R14" s="100">
        <v>0.47764929331087752</v>
      </c>
      <c r="S14" s="100">
        <v>0.52698086391299748</v>
      </c>
      <c r="T14" s="100">
        <v>0.58654600193823514</v>
      </c>
      <c r="U14" s="100">
        <v>0.54733037306180377</v>
      </c>
      <c r="V14" s="100">
        <v>0.49864169156447735</v>
      </c>
      <c r="W14" s="100">
        <v>0.82436253151705985</v>
      </c>
      <c r="X14" s="100">
        <v>0.92393858020931052</v>
      </c>
      <c r="Y14" s="100">
        <v>1.0323634164732749</v>
      </c>
      <c r="Z14" s="100">
        <v>1.1623833597520834</v>
      </c>
      <c r="AA14" s="100">
        <v>1.2618065725683103</v>
      </c>
      <c r="AB14" s="100">
        <v>1.3971501095986445</v>
      </c>
      <c r="AC14" s="100">
        <v>1.5455963137230528</v>
      </c>
      <c r="AD14" s="100">
        <v>1.6947296850219542</v>
      </c>
      <c r="AE14" s="100">
        <v>1.8718478550052335</v>
      </c>
      <c r="AF14" s="100">
        <v>2.0359296168809342</v>
      </c>
      <c r="AG14" s="100">
        <v>2.2048209990457805</v>
      </c>
      <c r="AH14" s="100">
        <v>2.3734823312855675</v>
      </c>
      <c r="AI14" s="100">
        <v>2.5530485320326486</v>
      </c>
      <c r="AJ14" s="100">
        <v>2.738718349557975</v>
      </c>
      <c r="AK14" s="100">
        <v>2.9265780416488592</v>
      </c>
      <c r="AL14" s="100">
        <v>3.123823753303788</v>
      </c>
      <c r="AM14" s="100">
        <v>3.3078626843281786</v>
      </c>
      <c r="AN14" s="100">
        <v>3.526414415049536</v>
      </c>
      <c r="AO14" s="100">
        <v>3.7421607901686449</v>
      </c>
      <c r="AP14" s="100">
        <v>3.8235340104098543</v>
      </c>
      <c r="AQ14" s="100">
        <v>4.0237415317543315</v>
      </c>
      <c r="AR14" s="100">
        <v>4.1803823966163502</v>
      </c>
    </row>
    <row r="15" spans="1:44" ht="16.5" thickBot="1" x14ac:dyDescent="0.35">
      <c r="B15" s="48" t="s">
        <v>154</v>
      </c>
      <c r="C15" s="57" t="s">
        <v>217</v>
      </c>
      <c r="D15" s="94">
        <v>2.09094269704141E-3</v>
      </c>
      <c r="E15" s="94">
        <v>1.7993212869571548E-2</v>
      </c>
      <c r="F15" s="94">
        <v>3.2116218100656797E-2</v>
      </c>
      <c r="G15" s="94">
        <v>4.9776030057164716E-2</v>
      </c>
      <c r="H15" s="94">
        <v>7.1055840094331482E-2</v>
      </c>
      <c r="I15" s="94">
        <v>9.6093382886743156E-2</v>
      </c>
      <c r="J15" s="94">
        <v>0.125523423326871</v>
      </c>
      <c r="K15" s="94">
        <v>0.15717093701598311</v>
      </c>
      <c r="L15" s="94">
        <v>0.19079452093723681</v>
      </c>
      <c r="M15" s="94">
        <v>0.2260772841413462</v>
      </c>
      <c r="N15" s="94">
        <v>0.26264987274865537</v>
      </c>
      <c r="O15" s="94">
        <v>0.30945318817621187</v>
      </c>
      <c r="P15" s="94">
        <v>0.36391712089990103</v>
      </c>
      <c r="Q15" s="94">
        <v>0.42568503033059146</v>
      </c>
      <c r="R15" s="94">
        <v>0.49458779127911623</v>
      </c>
      <c r="S15" s="94">
        <v>0.98773154613953085</v>
      </c>
      <c r="T15" s="94">
        <v>0.98773154613953085</v>
      </c>
      <c r="U15" s="94">
        <v>0.9776010742904655</v>
      </c>
      <c r="V15" s="94">
        <v>1.1187051026284265</v>
      </c>
      <c r="W15" s="94">
        <v>1.1187051026284265</v>
      </c>
      <c r="X15" s="94">
        <v>1.2942614291633217</v>
      </c>
      <c r="Y15" s="94">
        <v>1.2942614291633217</v>
      </c>
      <c r="Z15" s="94">
        <v>1.4111761699684711</v>
      </c>
      <c r="AA15" s="94">
        <v>1.4111761699684711</v>
      </c>
      <c r="AB15" s="94">
        <v>1.1951254340500603</v>
      </c>
      <c r="AC15" s="94">
        <v>1.4891451548280574</v>
      </c>
      <c r="AD15" s="94">
        <v>1.4891451548280574</v>
      </c>
      <c r="AE15" s="94">
        <v>1.5333477138767477</v>
      </c>
      <c r="AF15" s="94">
        <v>1.5333477138767477</v>
      </c>
      <c r="AG15" s="94">
        <v>1.4476067378623185</v>
      </c>
      <c r="AH15" s="94">
        <v>1.4844285291972943</v>
      </c>
      <c r="AI15" s="94">
        <v>1.4844285291972943</v>
      </c>
      <c r="AJ15" s="94">
        <v>1.6108901789821857</v>
      </c>
      <c r="AK15" s="94">
        <v>1.6108901789821857</v>
      </c>
      <c r="AL15" s="94">
        <v>1.6108901789821857</v>
      </c>
      <c r="AM15" s="94">
        <v>1.7728638754362269</v>
      </c>
      <c r="AN15" s="94">
        <v>1.7728638754362269</v>
      </c>
      <c r="AO15" s="94">
        <v>1.7241164057140332</v>
      </c>
      <c r="AP15" s="94">
        <v>1.7241164057140332</v>
      </c>
      <c r="AQ15" s="94">
        <v>1.8370228594701576</v>
      </c>
      <c r="AR15" s="94">
        <v>2.0105302229627453</v>
      </c>
    </row>
    <row r="16" spans="1:44" x14ac:dyDescent="0.3">
      <c r="B16" s="26"/>
      <c r="C16" s="28"/>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2:B37"/>
  <sheetViews>
    <sheetView showGridLines="0" zoomScale="85" zoomScaleNormal="85" workbookViewId="0"/>
  </sheetViews>
  <sheetFormatPr baseColWidth="10" defaultRowHeight="15.75" x14ac:dyDescent="0.3"/>
  <cols>
    <col min="2" max="2" width="69.88671875" bestFit="1" customWidth="1"/>
  </cols>
  <sheetData>
    <row r="2" spans="1:2" s="112" customFormat="1" ht="21" x14ac:dyDescent="0.3">
      <c r="A2" s="112" t="s">
        <v>198</v>
      </c>
    </row>
    <row r="3" spans="1:2" s="113" customFormat="1" ht="21" x14ac:dyDescent="0.3">
      <c r="A3" s="113" t="s">
        <v>197</v>
      </c>
    </row>
    <row r="4" spans="1:2" s="2" customFormat="1" x14ac:dyDescent="0.3"/>
    <row r="5" spans="1:2" s="3" customFormat="1" ht="19.5" x14ac:dyDescent="0.3">
      <c r="A5" s="3" t="s">
        <v>136</v>
      </c>
    </row>
    <row r="8" spans="1:2" x14ac:dyDescent="0.3">
      <c r="B8" s="76" t="s">
        <v>138</v>
      </c>
    </row>
    <row r="10" spans="1:2" x14ac:dyDescent="0.3">
      <c r="B10" s="76" t="s">
        <v>139</v>
      </c>
    </row>
    <row r="11" spans="1:2" x14ac:dyDescent="0.3">
      <c r="B11" s="77" t="str">
        <f>'01 Stromverbrauch'!$B$9</f>
        <v>Tabelle 01-01: Stromverbrauch nach Kalenderjahr</v>
      </c>
    </row>
    <row r="13" spans="1:2" x14ac:dyDescent="0.3">
      <c r="B13" s="76" t="s">
        <v>140</v>
      </c>
    </row>
    <row r="14" spans="1:2" x14ac:dyDescent="0.3">
      <c r="B14" s="77" t="str">
        <f>'02 Stromerzeugung'!$B$9</f>
        <v>Tabelle 02-01: Stromerzeugung nach Kraftwerkstyp je Kalenderjahr</v>
      </c>
    </row>
    <row r="15" spans="1:2" x14ac:dyDescent="0.3">
      <c r="B15" s="77" t="str">
        <f>'02 Stromerzeugung'!$B$37</f>
        <v>Tabelle 02-02: Stromerzeugung aus erneuerbaren Energien ohne Wasserkraft nach Kraftwerkstyp je Kalenderjahr</v>
      </c>
    </row>
    <row r="16" spans="1:2" x14ac:dyDescent="0.3">
      <c r="B16" s="77" t="str">
        <f>'02 Stromerzeugung'!$B$54</f>
        <v>Tabelle 02-03: Stromerzeugung aus Wasserkraft je Kalenderjahr</v>
      </c>
    </row>
    <row r="18" spans="2:2" x14ac:dyDescent="0.3">
      <c r="B18" s="76" t="s">
        <v>141</v>
      </c>
    </row>
    <row r="19" spans="2:2" x14ac:dyDescent="0.3">
      <c r="B19" s="77" t="str">
        <f>'03 installierte Leistung'!$B$9</f>
        <v>Tabelle 03-01: Installierte Leistung nach Kraftwerkstyp je Kalenderjahr</v>
      </c>
    </row>
    <row r="20" spans="2:2" x14ac:dyDescent="0.3">
      <c r="B20" s="77" t="str">
        <f>'03 installierte Leistung'!$B$29</f>
        <v>Tabelle 03-02: Installierte Leistung erneuerbarer Energien ohne Wasserkraft nach Kraftwerkstyp je Kalenderjahr</v>
      </c>
    </row>
    <row r="22" spans="2:2" x14ac:dyDescent="0.3">
      <c r="B22" s="76" t="s">
        <v>142</v>
      </c>
    </row>
    <row r="23" spans="2:2" x14ac:dyDescent="0.3">
      <c r="B23" s="77" t="str">
        <f>'04 Stromerzeugung Winter'!$B$9</f>
        <v>Tabelle 04-01: Stromerzeugung im Winterhalbjahr nach Kraftwerkstyp je Kalenerjahr</v>
      </c>
    </row>
    <row r="24" spans="2:2" x14ac:dyDescent="0.3">
      <c r="B24" s="77" t="str">
        <f>'04 Stromerzeugung Winter'!$B$26</f>
        <v>Tabelle 04-02: Stromerzeugung aus erneuerbaren Energien ohne Wasserkraft im Winterhalbjahr je Kalenderjahr</v>
      </c>
    </row>
    <row r="26" spans="2:2" x14ac:dyDescent="0.3">
      <c r="B26" s="76" t="s">
        <v>143</v>
      </c>
    </row>
    <row r="27" spans="2:2" x14ac:dyDescent="0.3">
      <c r="B27" s="77" t="str">
        <f>'05 Stromerzeugung Sommer'!$B$9</f>
        <v>Tabelle 05-01: Stromerzeugung im Sommerhalbjahr nach Kraftwerkstyp je Kalenerjahr</v>
      </c>
    </row>
    <row r="28" spans="2:2" x14ac:dyDescent="0.3">
      <c r="B28" s="77" t="str">
        <f>'05 Stromerzeugung Sommer'!$B$26</f>
        <v>Tabelle 05-02: Stromerzeugung aus erneuerbaren Energien ohne Wasserkraft im Sommerhalbjahr je Kalenderjahr</v>
      </c>
    </row>
    <row r="30" spans="2:2" x14ac:dyDescent="0.3">
      <c r="B30" s="76" t="s">
        <v>144</v>
      </c>
    </row>
    <row r="31" spans="2:2" x14ac:dyDescent="0.3">
      <c r="B31" s="77" t="str">
        <f>'06 Strompreise'!$B$9</f>
        <v>Tabelle 06-01: Entwicklung der länderspezifischen Stromgrosshandelspreise je Kalenerjahr</v>
      </c>
    </row>
    <row r="33" spans="2:2" x14ac:dyDescent="0.3">
      <c r="B33" s="76" t="s">
        <v>145</v>
      </c>
    </row>
    <row r="34" spans="2:2" x14ac:dyDescent="0.3">
      <c r="B34" s="77" t="str">
        <f>'07 Wärmeerzeugung'!$B$9</f>
        <v>Tabelle 07-01: Fernwärmeerzeugung nach Anlagentyp je Kalenderjahr</v>
      </c>
    </row>
    <row r="36" spans="2:2" x14ac:dyDescent="0.3">
      <c r="B36" s="76" t="s">
        <v>146</v>
      </c>
    </row>
    <row r="37" spans="2:2" x14ac:dyDescent="0.3">
      <c r="B37" s="77" t="str">
        <f>'08 PtX'!$B$9</f>
        <v>Tabelle 08-01: Inlandserzeugung von Power-To-X-Produkten je Kalenderjahr</v>
      </c>
    </row>
  </sheetData>
  <hyperlinks>
    <hyperlink ref="B8" location="='00 Storyline'!$A$5" display="='00 Storyline'!$A$5"/>
    <hyperlink ref="B10" location="='01 Stromverbrauch'!$A$5" display="='01 Stromverbrauch'!$A$5"/>
    <hyperlink ref="B11" location="='01 Stromverbrauch'!$B$9" display="='01 Stromverbrauch'!$B$9"/>
    <hyperlink ref="B13" location="='02 Stromerzeugung'!$A$5" display="='02 Stromerzeugung'!$A$5"/>
    <hyperlink ref="B14" location="='02 Stromerzeugung'!$B$9" display="='02 Stromerzeugung'!$B$9"/>
    <hyperlink ref="B15" location="='02 Stromerzeugung'!$B$37" display="='02 Stromerzeugung'!$B$37"/>
    <hyperlink ref="B16" location="='02 Stromerzeugung'!$B$54" display="='02 Stromerzeugung'!$B$54"/>
    <hyperlink ref="B18" location="='03 installierte Leistung'!$A$5" display="='03 installierte Leistung'!$A$5"/>
    <hyperlink ref="B19" location="='03 installierte Leistung'!$B$9" display="='03 installierte Leistung'!$B$9"/>
    <hyperlink ref="B20" location="='03 installierte Leistung'!$B$29" display="='03 installierte Leistung'!$B$29"/>
    <hyperlink ref="B22" location="='04 Stromerzeugung Winter'!$A$5" display="='04 Stromerzeugung Winter'!$A$5"/>
    <hyperlink ref="B23" location="='04 Stromerzeugung Winter'!$B$9" display="='04 Stromerzeugung Winter'!$B$9"/>
    <hyperlink ref="B24" location="='04 Stromerzeugung Winter'!$B$26" display="='04 Stromerzeugung Winter'!$B$26"/>
    <hyperlink ref="B26" location="='05 Stromerzeugung Sommer'!$A$5" display="='05 Stromerzeugung Sommer'!$A$5"/>
    <hyperlink ref="B27" location="='05 Stromerzeugung Sommer'!$B$9" display="='05 Stromerzeugung Sommer'!$B$9"/>
    <hyperlink ref="B28" location="='05 Stromerzeugung Sommer'!$B$26" display="='05 Stromerzeugung Sommer'!$B$26"/>
    <hyperlink ref="B30" location="='06 Strompreise'!$A$5" display="='06 Strompreise'!$A$5"/>
    <hyperlink ref="B31" location="='06 Strompreise'!$B$9" display="='06 Strompreise'!$B$9"/>
    <hyperlink ref="B33" location="='07 Wärmeerzeugung'!$A$5" display="='07 Wärmeerzeugung'!$A$5"/>
    <hyperlink ref="B34" location="='07 Wärmeerzeugung'!$B$9" display="='07 Wärmeerzeugung'!$B$9"/>
    <hyperlink ref="B36" location="='08 PtX'!$A$5" display="='08 PtX'!$A$5"/>
    <hyperlink ref="B37" location="='08 PtX'!$B$9" display="='08 PtX'!$B$9"/>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showGridLines="0" zoomScale="85" zoomScaleNormal="85" workbookViewId="0">
      <selection activeCell="C11" sqref="C11"/>
    </sheetView>
  </sheetViews>
  <sheetFormatPr baseColWidth="10" defaultRowHeight="15.75" outlineLevelRow="1" x14ac:dyDescent="0.3"/>
  <cols>
    <col min="2" max="2" width="40.5546875" customWidth="1"/>
    <col min="3" max="3" width="112.77734375" customWidth="1"/>
  </cols>
  <sheetData>
    <row r="1" spans="1:3" s="2" customFormat="1" x14ac:dyDescent="0.3">
      <c r="A1" s="1" t="s">
        <v>0</v>
      </c>
    </row>
    <row r="2" spans="1:3" s="112" customFormat="1" ht="21" x14ac:dyDescent="0.3">
      <c r="A2" s="112" t="s">
        <v>198</v>
      </c>
    </row>
    <row r="3" spans="1:3" s="113" customFormat="1" ht="21" x14ac:dyDescent="0.3">
      <c r="A3" s="113" t="s">
        <v>197</v>
      </c>
    </row>
    <row r="4" spans="1:3" s="2" customFormat="1" x14ac:dyDescent="0.3"/>
    <row r="5" spans="1:3" s="3" customFormat="1" ht="19.5" x14ac:dyDescent="0.3">
      <c r="A5" s="3" t="s">
        <v>1</v>
      </c>
    </row>
    <row r="6" spans="1:3" s="4" customFormat="1" ht="19.5" x14ac:dyDescent="0.3"/>
    <row r="7" spans="1:3" s="4" customFormat="1" ht="19.5" x14ac:dyDescent="0.3"/>
    <row r="8" spans="1:3" s="4" customFormat="1" ht="19.5" x14ac:dyDescent="0.3"/>
    <row r="9" spans="1:3" s="2" customFormat="1" x14ac:dyDescent="0.3"/>
    <row r="10" spans="1:3" s="2" customFormat="1" x14ac:dyDescent="0.3">
      <c r="A10" s="5">
        <v>0</v>
      </c>
      <c r="B10" s="6" t="s">
        <v>2</v>
      </c>
      <c r="C10" s="7"/>
    </row>
    <row r="11" spans="1:3" s="2" customFormat="1" ht="47.25" outlineLevel="1" x14ac:dyDescent="0.3">
      <c r="A11" s="5">
        <v>2</v>
      </c>
      <c r="B11" s="8" t="s">
        <v>3</v>
      </c>
      <c r="C11" s="9" t="s">
        <v>210</v>
      </c>
    </row>
    <row r="12" spans="1:3" s="2" customFormat="1" ht="94.5" outlineLevel="1" x14ac:dyDescent="0.3">
      <c r="A12" s="5">
        <v>2</v>
      </c>
      <c r="B12" s="10" t="s">
        <v>4</v>
      </c>
      <c r="C12" s="11" t="s">
        <v>5</v>
      </c>
    </row>
    <row r="13" spans="1:3" s="2" customFormat="1" ht="47.25" outlineLevel="1" x14ac:dyDescent="0.3">
      <c r="A13" s="5">
        <v>2</v>
      </c>
      <c r="B13" s="12" t="s">
        <v>6</v>
      </c>
      <c r="C13" s="13" t="s">
        <v>7</v>
      </c>
    </row>
    <row r="14" spans="1:3" s="2" customFormat="1" x14ac:dyDescent="0.3">
      <c r="A14" s="5"/>
      <c r="C14" s="14"/>
    </row>
    <row r="15" spans="1:3" s="2" customFormat="1" x14ac:dyDescent="0.3">
      <c r="A15" s="5">
        <v>0</v>
      </c>
      <c r="B15" s="15" t="s">
        <v>8</v>
      </c>
      <c r="C15" s="16"/>
    </row>
    <row r="16" spans="1:3" s="2" customFormat="1" x14ac:dyDescent="0.3">
      <c r="A16" s="5">
        <v>1</v>
      </c>
      <c r="B16" s="17" t="s">
        <v>9</v>
      </c>
      <c r="C16" s="14"/>
    </row>
    <row r="17" spans="1:3" s="2" customFormat="1" ht="78.75" outlineLevel="1" x14ac:dyDescent="0.3">
      <c r="A17" s="5">
        <v>2</v>
      </c>
      <c r="B17" s="8" t="s">
        <v>10</v>
      </c>
      <c r="C17" s="9" t="s">
        <v>174</v>
      </c>
    </row>
    <row r="18" spans="1:3" s="2" customFormat="1" outlineLevel="1" x14ac:dyDescent="0.3">
      <c r="A18" s="5">
        <v>2</v>
      </c>
      <c r="B18" s="10" t="s">
        <v>11</v>
      </c>
      <c r="C18" s="11" t="s">
        <v>175</v>
      </c>
    </row>
    <row r="19" spans="1:3" s="2" customFormat="1" outlineLevel="1" x14ac:dyDescent="0.3">
      <c r="A19" s="5">
        <v>2</v>
      </c>
      <c r="B19" s="10" t="s">
        <v>12</v>
      </c>
      <c r="C19" s="11" t="s">
        <v>176</v>
      </c>
    </row>
    <row r="20" spans="1:3" s="2" customFormat="1" ht="63" outlineLevel="1" x14ac:dyDescent="0.3">
      <c r="A20" s="5">
        <v>2</v>
      </c>
      <c r="B20" s="10" t="s">
        <v>13</v>
      </c>
      <c r="C20" s="11" t="s">
        <v>177</v>
      </c>
    </row>
    <row r="21" spans="1:3" s="2" customFormat="1" outlineLevel="1" x14ac:dyDescent="0.3">
      <c r="A21" s="5">
        <v>2</v>
      </c>
      <c r="B21" s="10" t="s">
        <v>14</v>
      </c>
      <c r="C21" s="11" t="s">
        <v>178</v>
      </c>
    </row>
    <row r="22" spans="1:3" s="2" customFormat="1" ht="47.25" outlineLevel="1" x14ac:dyDescent="0.3">
      <c r="A22" s="5">
        <v>2</v>
      </c>
      <c r="B22" s="10" t="s">
        <v>15</v>
      </c>
      <c r="C22" s="11" t="s">
        <v>179</v>
      </c>
    </row>
    <row r="23" spans="1:3" s="2" customFormat="1" ht="31.5" outlineLevel="1" x14ac:dyDescent="0.3">
      <c r="A23" s="5">
        <v>2</v>
      </c>
      <c r="B23" s="10" t="s">
        <v>16</v>
      </c>
      <c r="C23" s="11" t="s">
        <v>173</v>
      </c>
    </row>
    <row r="24" spans="1:3" s="2" customFormat="1" outlineLevel="1" x14ac:dyDescent="0.3">
      <c r="A24" s="5">
        <v>2</v>
      </c>
      <c r="B24" s="10" t="s">
        <v>17</v>
      </c>
      <c r="C24" s="11" t="s">
        <v>18</v>
      </c>
    </row>
    <row r="25" spans="1:3" s="2" customFormat="1" ht="78.75" outlineLevel="1" x14ac:dyDescent="0.3">
      <c r="A25" s="5">
        <v>2</v>
      </c>
      <c r="B25" s="10" t="s">
        <v>19</v>
      </c>
      <c r="C25" s="11" t="s">
        <v>180</v>
      </c>
    </row>
    <row r="26" spans="1:3" s="2" customFormat="1" ht="31.5" outlineLevel="1" x14ac:dyDescent="0.3">
      <c r="A26" s="5">
        <v>2</v>
      </c>
      <c r="B26" s="10" t="s">
        <v>20</v>
      </c>
      <c r="C26" s="11" t="s">
        <v>181</v>
      </c>
    </row>
    <row r="27" spans="1:3" s="2" customFormat="1" ht="31.5" outlineLevel="1" x14ac:dyDescent="0.3">
      <c r="A27" s="5">
        <v>2</v>
      </c>
      <c r="B27" s="12" t="s">
        <v>21</v>
      </c>
      <c r="C27" s="13" t="s">
        <v>22</v>
      </c>
    </row>
    <row r="28" spans="1:3" s="2" customFormat="1" x14ac:dyDescent="0.3">
      <c r="A28" s="5">
        <v>1</v>
      </c>
      <c r="B28" s="17" t="s">
        <v>23</v>
      </c>
      <c r="C28" s="14"/>
    </row>
    <row r="29" spans="1:3" s="2" customFormat="1" ht="63" outlineLevel="1" x14ac:dyDescent="0.3">
      <c r="A29" s="5">
        <v>2</v>
      </c>
      <c r="B29" s="8" t="s">
        <v>24</v>
      </c>
      <c r="C29" s="9" t="s">
        <v>202</v>
      </c>
    </row>
    <row r="30" spans="1:3" s="2" customFormat="1" ht="63" outlineLevel="1" x14ac:dyDescent="0.3">
      <c r="A30" s="5">
        <v>2</v>
      </c>
      <c r="B30" s="12" t="s">
        <v>25</v>
      </c>
      <c r="C30" s="13" t="s">
        <v>203</v>
      </c>
    </row>
    <row r="31" spans="1:3" s="2" customFormat="1" x14ac:dyDescent="0.3">
      <c r="A31" s="5">
        <v>1</v>
      </c>
      <c r="B31" s="17" t="s">
        <v>26</v>
      </c>
      <c r="C31" s="14"/>
    </row>
    <row r="32" spans="1:3" s="2" customFormat="1" ht="63" outlineLevel="1" x14ac:dyDescent="0.3">
      <c r="A32" s="5">
        <v>2</v>
      </c>
      <c r="B32" s="8" t="s">
        <v>9</v>
      </c>
      <c r="C32" s="9" t="s">
        <v>182</v>
      </c>
    </row>
    <row r="33" spans="1:3" s="2" customFormat="1" ht="78.75" outlineLevel="1" x14ac:dyDescent="0.3">
      <c r="A33" s="5">
        <v>2</v>
      </c>
      <c r="B33" s="10" t="s">
        <v>27</v>
      </c>
      <c r="C33" s="11" t="s">
        <v>183</v>
      </c>
    </row>
    <row r="34" spans="1:3" s="2" customFormat="1" ht="47.25" outlineLevel="1" x14ac:dyDescent="0.3">
      <c r="A34" s="5">
        <v>2</v>
      </c>
      <c r="B34" s="10" t="s">
        <v>28</v>
      </c>
      <c r="C34" s="11" t="s">
        <v>184</v>
      </c>
    </row>
    <row r="35" spans="1:3" s="2" customFormat="1" outlineLevel="1" x14ac:dyDescent="0.3">
      <c r="A35" s="5">
        <v>2</v>
      </c>
      <c r="B35" s="10" t="s">
        <v>29</v>
      </c>
      <c r="C35" s="11"/>
    </row>
    <row r="36" spans="1:3" s="2" customFormat="1" outlineLevel="1" x14ac:dyDescent="0.3">
      <c r="A36" s="5">
        <v>2</v>
      </c>
      <c r="B36" s="10" t="s">
        <v>9</v>
      </c>
      <c r="C36" s="11" t="s">
        <v>185</v>
      </c>
    </row>
    <row r="37" spans="1:3" s="2" customFormat="1" ht="173.25" outlineLevel="1" x14ac:dyDescent="0.3">
      <c r="A37" s="5">
        <v>2</v>
      </c>
      <c r="B37" s="10" t="s">
        <v>30</v>
      </c>
      <c r="C37" s="11" t="s">
        <v>204</v>
      </c>
    </row>
    <row r="38" spans="1:3" s="2" customFormat="1" ht="110.25" outlineLevel="1" x14ac:dyDescent="0.3">
      <c r="A38" s="5">
        <v>2</v>
      </c>
      <c r="B38" s="10" t="s">
        <v>31</v>
      </c>
      <c r="C38" s="11" t="s">
        <v>186</v>
      </c>
    </row>
    <row r="39" spans="1:3" s="2" customFormat="1" ht="47.25" outlineLevel="1" x14ac:dyDescent="0.3">
      <c r="A39" s="5">
        <v>2</v>
      </c>
      <c r="B39" s="10" t="s">
        <v>32</v>
      </c>
      <c r="C39" s="11" t="s">
        <v>187</v>
      </c>
    </row>
    <row r="40" spans="1:3" s="2" customFormat="1" ht="31.5" outlineLevel="1" x14ac:dyDescent="0.3">
      <c r="A40" s="5">
        <v>2</v>
      </c>
      <c r="B40" s="10" t="s">
        <v>33</v>
      </c>
      <c r="C40" s="11" t="s">
        <v>188</v>
      </c>
    </row>
    <row r="41" spans="1:3" s="2" customFormat="1" ht="31.5" outlineLevel="1" x14ac:dyDescent="0.3">
      <c r="A41" s="5">
        <v>2</v>
      </c>
      <c r="B41" s="12" t="s">
        <v>34</v>
      </c>
      <c r="C41" s="13" t="s">
        <v>189</v>
      </c>
    </row>
    <row r="42" spans="1:3" s="2" customFormat="1" x14ac:dyDescent="0.3">
      <c r="A42" s="5">
        <v>1</v>
      </c>
      <c r="B42" s="17" t="s">
        <v>35</v>
      </c>
      <c r="C42" s="14"/>
    </row>
    <row r="43" spans="1:3" s="2" customFormat="1" ht="78.75" outlineLevel="1" x14ac:dyDescent="0.3">
      <c r="A43" s="5">
        <v>2</v>
      </c>
      <c r="B43" s="8" t="s">
        <v>9</v>
      </c>
      <c r="C43" s="9" t="s">
        <v>205</v>
      </c>
    </row>
    <row r="44" spans="1:3" s="2" customFormat="1" x14ac:dyDescent="0.3">
      <c r="A44" s="5">
        <v>1</v>
      </c>
      <c r="B44" s="17" t="s">
        <v>36</v>
      </c>
      <c r="C44" s="11"/>
    </row>
    <row r="45" spans="1:3" s="2" customFormat="1" outlineLevel="1" x14ac:dyDescent="0.3">
      <c r="A45" s="5">
        <v>2</v>
      </c>
      <c r="B45" s="10" t="s">
        <v>37</v>
      </c>
      <c r="C45" s="11" t="s">
        <v>190</v>
      </c>
    </row>
    <row r="46" spans="1:3" s="2" customFormat="1" ht="63" outlineLevel="1" x14ac:dyDescent="0.3">
      <c r="A46" s="5">
        <v>2</v>
      </c>
      <c r="B46" s="18" t="s">
        <v>38</v>
      </c>
      <c r="C46" s="11" t="s">
        <v>191</v>
      </c>
    </row>
    <row r="47" spans="1:3" s="2" customFormat="1" x14ac:dyDescent="0.3">
      <c r="A47" s="5">
        <v>1</v>
      </c>
      <c r="B47" s="17" t="s">
        <v>39</v>
      </c>
      <c r="C47" s="11" t="s">
        <v>40</v>
      </c>
    </row>
    <row r="48" spans="1:3" s="2" customFormat="1" ht="31.5" outlineLevel="1" x14ac:dyDescent="0.3">
      <c r="A48" s="5">
        <v>2</v>
      </c>
      <c r="B48" s="12" t="s">
        <v>41</v>
      </c>
      <c r="C48" s="13" t="s">
        <v>195</v>
      </c>
    </row>
    <row r="49" spans="1:3" s="2" customFormat="1" x14ac:dyDescent="0.3">
      <c r="A49" s="5"/>
      <c r="C49" s="14"/>
    </row>
    <row r="50" spans="1:3" s="2" customFormat="1" x14ac:dyDescent="0.3">
      <c r="A50" s="5">
        <v>0</v>
      </c>
      <c r="B50" s="15" t="s">
        <v>42</v>
      </c>
      <c r="C50" s="16"/>
    </row>
    <row r="51" spans="1:3" s="2" customFormat="1" ht="63" outlineLevel="1" x14ac:dyDescent="0.3">
      <c r="A51" s="5">
        <v>2</v>
      </c>
      <c r="B51" s="19" t="s">
        <v>43</v>
      </c>
      <c r="C51" s="14" t="s">
        <v>192</v>
      </c>
    </row>
    <row r="52" spans="1:3" s="2" customFormat="1" x14ac:dyDescent="0.3">
      <c r="A52" s="5"/>
      <c r="C52" s="14"/>
    </row>
    <row r="53" spans="1:3" s="2" customFormat="1" x14ac:dyDescent="0.3">
      <c r="A53" s="5">
        <v>0</v>
      </c>
      <c r="B53" s="15" t="s">
        <v>44</v>
      </c>
      <c r="C53" s="16"/>
    </row>
    <row r="54" spans="1:3" s="2" customFormat="1" outlineLevel="1" x14ac:dyDescent="0.3">
      <c r="A54" s="5">
        <v>2</v>
      </c>
      <c r="B54" s="8" t="s">
        <v>45</v>
      </c>
      <c r="C54" s="9" t="s">
        <v>193</v>
      </c>
    </row>
    <row r="55" spans="1:3" s="2" customFormat="1" ht="31.5" outlineLevel="1" x14ac:dyDescent="0.3">
      <c r="A55" s="5">
        <v>2</v>
      </c>
      <c r="B55" s="20" t="s">
        <v>46</v>
      </c>
      <c r="C55" s="13" t="s">
        <v>194</v>
      </c>
    </row>
    <row r="56" spans="1:3" s="2" customFormat="1" x14ac:dyDescent="0.3">
      <c r="A56" s="5"/>
    </row>
  </sheetData>
  <hyperlinks>
    <hyperlink ref="A1" location="Inhaltsverzeichnis!A5" display="zurück"/>
  </hyperlinks>
  <pageMargins left="0.7" right="0.7" top="0.78740157499999996" bottom="0.78740157499999996" header="0.3" footer="0.3"/>
  <pageSetup paperSize="9" orientation="portrait" horizontalDpi="1200" verticalDpi="1200"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L27"/>
  <sheetViews>
    <sheetView showGridLines="0" zoomScale="85" zoomScaleNormal="85" workbookViewId="0"/>
  </sheetViews>
  <sheetFormatPr baseColWidth="10" defaultRowHeight="15.75" outlineLevelCol="1" x14ac:dyDescent="0.3"/>
  <cols>
    <col min="2" max="2" width="19.88671875" customWidth="1"/>
    <col min="3" max="3" width="14.109375" customWidth="1"/>
    <col min="5" max="8" width="0" hidden="1" customWidth="1" outlineLevel="1"/>
    <col min="9" max="9" width="10.88671875" collapsed="1"/>
    <col min="10" max="13" width="0" hidden="1" customWidth="1" outlineLevel="1"/>
    <col min="14" max="14" width="10.88671875" collapsed="1"/>
    <col min="15" max="18" width="0" hidden="1" customWidth="1" outlineLevel="1"/>
    <col min="19" max="19" width="10.88671875" collapsed="1"/>
    <col min="20" max="23" width="0" hidden="1" customWidth="1" outlineLevel="1"/>
    <col min="24" max="24" width="10.88671875" collapsed="1"/>
    <col min="25" max="28" width="0" hidden="1" customWidth="1" outlineLevel="1"/>
    <col min="29" max="29" width="10.88671875" collapsed="1"/>
    <col min="30" max="33" width="0" hidden="1" customWidth="1" outlineLevel="1"/>
    <col min="34" max="34" width="10.88671875" collapsed="1"/>
    <col min="35" max="38" width="0" hidden="1" customWidth="1" outlineLevel="1"/>
    <col min="39" max="39" width="10.88671875" collapsed="1"/>
    <col min="40" max="43" width="0" hidden="1" customWidth="1" outlineLevel="1"/>
    <col min="44" max="44" width="10.88671875" collapsed="1"/>
    <col min="45" max="48" width="0" hidden="1" customWidth="1" outlineLevel="1"/>
    <col min="49" max="49" width="10.88671875" collapsed="1"/>
    <col min="50" max="53" width="0" hidden="1" customWidth="1" outlineLevel="1"/>
    <col min="54" max="54" width="10.88671875" collapsed="1"/>
    <col min="55" max="58" width="0" hidden="1" customWidth="1" outlineLevel="1" collapsed="1"/>
    <col min="59" max="59" width="10.88671875" collapsed="1"/>
    <col min="60" max="63" width="0" hidden="1" customWidth="1" outlineLevel="1" collapsed="1"/>
    <col min="64" max="64" width="10.88671875" collapsed="1"/>
  </cols>
  <sheetData>
    <row r="1" spans="1:64" s="2" customFormat="1" x14ac:dyDescent="0.3">
      <c r="A1" s="1" t="s">
        <v>0</v>
      </c>
    </row>
    <row r="2" spans="1:64" s="112" customFormat="1" ht="21" x14ac:dyDescent="0.3">
      <c r="A2" s="112" t="s">
        <v>198</v>
      </c>
    </row>
    <row r="3" spans="1:64" s="113" customFormat="1" ht="21" x14ac:dyDescent="0.3">
      <c r="A3" s="113" t="s">
        <v>197</v>
      </c>
    </row>
    <row r="4" spans="1:64" s="2" customFormat="1" x14ac:dyDescent="0.3"/>
    <row r="5" spans="1:64" s="3" customFormat="1" ht="19.5" x14ac:dyDescent="0.3">
      <c r="A5" s="3" t="s">
        <v>47</v>
      </c>
    </row>
    <row r="8" spans="1:64" ht="16.5" thickBot="1" x14ac:dyDescent="0.35"/>
    <row r="9" spans="1:64" ht="20.25" x14ac:dyDescent="0.3">
      <c r="B9" s="23" t="s">
        <v>49</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7" t="s">
        <v>48</v>
      </c>
      <c r="C11" s="27"/>
      <c r="D11" s="103">
        <v>2000</v>
      </c>
      <c r="E11" s="103">
        <v>2001</v>
      </c>
      <c r="F11" s="103">
        <v>2002</v>
      </c>
      <c r="G11" s="103">
        <v>2003</v>
      </c>
      <c r="H11" s="103">
        <v>2004</v>
      </c>
      <c r="I11" s="103">
        <v>2005</v>
      </c>
      <c r="J11" s="103">
        <v>2006</v>
      </c>
      <c r="K11" s="103">
        <v>2007</v>
      </c>
      <c r="L11" s="103">
        <v>2008</v>
      </c>
      <c r="M11" s="103">
        <v>2009</v>
      </c>
      <c r="N11" s="103">
        <v>2010</v>
      </c>
      <c r="O11" s="103">
        <v>2011</v>
      </c>
      <c r="P11" s="103">
        <v>2012</v>
      </c>
      <c r="Q11" s="103">
        <v>2013</v>
      </c>
      <c r="R11" s="103">
        <v>2014</v>
      </c>
      <c r="S11" s="103">
        <v>2015</v>
      </c>
      <c r="T11" s="103">
        <v>2016</v>
      </c>
      <c r="U11" s="103">
        <v>2017</v>
      </c>
      <c r="V11" s="103">
        <v>2018</v>
      </c>
      <c r="W11" s="103">
        <v>2019</v>
      </c>
      <c r="X11" s="103">
        <v>2020</v>
      </c>
      <c r="Y11" s="103">
        <v>2021</v>
      </c>
      <c r="Z11" s="103">
        <v>2022</v>
      </c>
      <c r="AA11" s="103">
        <v>2023</v>
      </c>
      <c r="AB11" s="103">
        <v>2024</v>
      </c>
      <c r="AC11" s="103">
        <v>2025</v>
      </c>
      <c r="AD11" s="103">
        <v>2026</v>
      </c>
      <c r="AE11" s="103">
        <v>2027</v>
      </c>
      <c r="AF11" s="103">
        <v>2028</v>
      </c>
      <c r="AG11" s="103">
        <v>2029</v>
      </c>
      <c r="AH11" s="103">
        <v>2030</v>
      </c>
      <c r="AI11" s="103">
        <v>2031</v>
      </c>
      <c r="AJ11" s="103">
        <v>2032</v>
      </c>
      <c r="AK11" s="103">
        <v>2033</v>
      </c>
      <c r="AL11" s="103">
        <v>2034</v>
      </c>
      <c r="AM11" s="103">
        <v>2035</v>
      </c>
      <c r="AN11" s="103">
        <v>2036</v>
      </c>
      <c r="AO11" s="103">
        <v>2037</v>
      </c>
      <c r="AP11" s="103">
        <v>2038</v>
      </c>
      <c r="AQ11" s="103">
        <v>2039</v>
      </c>
      <c r="AR11" s="103">
        <v>2040</v>
      </c>
      <c r="AS11" s="103">
        <v>2041</v>
      </c>
      <c r="AT11" s="103">
        <v>2042</v>
      </c>
      <c r="AU11" s="103">
        <v>2043</v>
      </c>
      <c r="AV11" s="103">
        <v>2044</v>
      </c>
      <c r="AW11" s="103">
        <v>2045</v>
      </c>
      <c r="AX11" s="103">
        <v>2046</v>
      </c>
      <c r="AY11" s="103">
        <v>2047</v>
      </c>
      <c r="AZ11" s="103">
        <v>2048</v>
      </c>
      <c r="BA11" s="103">
        <v>2049</v>
      </c>
      <c r="BB11" s="103">
        <v>2050</v>
      </c>
      <c r="BC11" s="103">
        <v>2051</v>
      </c>
      <c r="BD11" s="103">
        <v>2052</v>
      </c>
      <c r="BE11" s="103">
        <v>2053</v>
      </c>
      <c r="BF11" s="103">
        <v>2054</v>
      </c>
      <c r="BG11" s="103">
        <v>2055</v>
      </c>
      <c r="BH11" s="103">
        <v>2056</v>
      </c>
      <c r="BI11" s="103">
        <v>2057</v>
      </c>
      <c r="BJ11" s="103">
        <v>2058</v>
      </c>
      <c r="BK11" s="103">
        <v>2059</v>
      </c>
      <c r="BL11" s="103">
        <v>2060</v>
      </c>
    </row>
    <row r="12" spans="1:64" ht="18" x14ac:dyDescent="0.3">
      <c r="B12" s="45" t="s">
        <v>95</v>
      </c>
      <c r="C12" s="42"/>
      <c r="D12" s="88">
        <v>52.372999999999998</v>
      </c>
      <c r="E12" s="88">
        <v>53.749000000000002</v>
      </c>
      <c r="F12" s="88">
        <v>54.029000000000003</v>
      </c>
      <c r="G12" s="88">
        <v>55.122</v>
      </c>
      <c r="H12" s="88">
        <v>56.170999999999999</v>
      </c>
      <c r="I12" s="88">
        <v>57.33</v>
      </c>
      <c r="J12" s="88">
        <v>57.781999999999996</v>
      </c>
      <c r="K12" s="88">
        <v>57.432000000000002</v>
      </c>
      <c r="L12" s="88">
        <v>58.728999999999999</v>
      </c>
      <c r="M12" s="88">
        <v>57.494</v>
      </c>
      <c r="N12" s="88">
        <v>59.784999999999997</v>
      </c>
      <c r="O12" s="88">
        <v>58.598999999999997</v>
      </c>
      <c r="P12" s="88">
        <v>58.972999999999999</v>
      </c>
      <c r="Q12" s="88">
        <v>59.323</v>
      </c>
      <c r="R12" s="88">
        <v>57.466000000000001</v>
      </c>
      <c r="S12" s="88">
        <v>58.246000000000002</v>
      </c>
      <c r="T12" s="88">
        <v>58.238999999999997</v>
      </c>
      <c r="U12" s="88">
        <v>58.482999999999997</v>
      </c>
      <c r="V12" s="88">
        <v>57.646999999999998</v>
      </c>
      <c r="W12" s="88">
        <v>57.198</v>
      </c>
      <c r="X12" s="88">
        <v>58.158308760964033</v>
      </c>
      <c r="Y12" s="88">
        <v>58.183103641884166</v>
      </c>
      <c r="Z12" s="88">
        <v>58.286391474946754</v>
      </c>
      <c r="AA12" s="88">
        <v>58.350417829894489</v>
      </c>
      <c r="AB12" s="88">
        <v>58.502418801760207</v>
      </c>
      <c r="AC12" s="88">
        <v>58.682178605476942</v>
      </c>
      <c r="AD12" s="88">
        <v>58.845600523147837</v>
      </c>
      <c r="AE12" s="88">
        <v>59.029523876823767</v>
      </c>
      <c r="AF12" s="88">
        <v>59.193745171555761</v>
      </c>
      <c r="AG12" s="88">
        <v>59.386972722241296</v>
      </c>
      <c r="AH12" s="88">
        <v>59.574679552756606</v>
      </c>
      <c r="AI12" s="88">
        <v>59.806684998647007</v>
      </c>
      <c r="AJ12" s="88">
        <v>60.054206476906316</v>
      </c>
      <c r="AK12" s="88">
        <v>60.271398984817274</v>
      </c>
      <c r="AL12" s="88">
        <v>60.52770234569104</v>
      </c>
      <c r="AM12" s="88">
        <v>60.818120681579018</v>
      </c>
      <c r="AN12" s="88">
        <v>60.989370161450736</v>
      </c>
      <c r="AO12" s="88">
        <v>61.180825910743764</v>
      </c>
      <c r="AP12" s="88">
        <v>61.381091538930697</v>
      </c>
      <c r="AQ12" s="88">
        <v>61.550954081487163</v>
      </c>
      <c r="AR12" s="88">
        <v>61.722026076494629</v>
      </c>
      <c r="AS12" s="88">
        <v>61.80049445773021</v>
      </c>
      <c r="AT12" s="88">
        <v>61.890798658489253</v>
      </c>
      <c r="AU12" s="88">
        <v>61.976028618993631</v>
      </c>
      <c r="AV12" s="88">
        <v>62.081641184144416</v>
      </c>
      <c r="AW12" s="88">
        <v>62.157576556252423</v>
      </c>
      <c r="AX12" s="88">
        <v>62.257210986932762</v>
      </c>
      <c r="AY12" s="88">
        <v>62.358733024220726</v>
      </c>
      <c r="AZ12" s="88">
        <v>62.454211108353753</v>
      </c>
      <c r="BA12" s="88">
        <v>62.588309842166609</v>
      </c>
      <c r="BB12" s="88">
        <v>62.738831825939364</v>
      </c>
      <c r="BC12" s="88">
        <v>62.914442399327051</v>
      </c>
      <c r="BD12" s="88">
        <v>63.058443338809198</v>
      </c>
      <c r="BE12" s="88">
        <v>63.273130159705289</v>
      </c>
      <c r="BF12" s="88">
        <v>63.46940100210761</v>
      </c>
      <c r="BG12" s="88">
        <v>63.653152879386482</v>
      </c>
      <c r="BH12" s="88">
        <v>63.841309185639012</v>
      </c>
      <c r="BI12" s="88">
        <v>64.018158017703456</v>
      </c>
      <c r="BJ12" s="88">
        <v>64.201206886348359</v>
      </c>
      <c r="BK12" s="88">
        <v>64.361914182465355</v>
      </c>
      <c r="BL12" s="88">
        <v>64.496456793610164</v>
      </c>
    </row>
    <row r="13" spans="1:64" x14ac:dyDescent="0.3">
      <c r="B13" s="32" t="s">
        <v>50</v>
      </c>
      <c r="C13" s="30"/>
      <c r="D13" s="89">
        <v>51.782568652118748</v>
      </c>
      <c r="E13" s="89">
        <v>53.087705450027208</v>
      </c>
      <c r="F13" s="89">
        <v>53.365776650781832</v>
      </c>
      <c r="G13" s="89">
        <v>54.375049052525689</v>
      </c>
      <c r="H13" s="89">
        <v>55.380445716043653</v>
      </c>
      <c r="I13" s="89">
        <v>56.456837732270131</v>
      </c>
      <c r="J13" s="89">
        <v>56.860282555741314</v>
      </c>
      <c r="K13" s="89">
        <v>56.5411686922846</v>
      </c>
      <c r="L13" s="89">
        <v>57.697487103269722</v>
      </c>
      <c r="M13" s="89">
        <v>56.413411069614774</v>
      </c>
      <c r="N13" s="89">
        <v>58.487256497584909</v>
      </c>
      <c r="O13" s="89">
        <v>57.433740562465957</v>
      </c>
      <c r="P13" s="89">
        <v>57.602084312139169</v>
      </c>
      <c r="Q13" s="89">
        <v>57.707237479220325</v>
      </c>
      <c r="R13" s="89">
        <v>56.058585522258909</v>
      </c>
      <c r="S13" s="89">
        <v>56.583869937163406</v>
      </c>
      <c r="T13" s="89">
        <v>56.342913570418872</v>
      </c>
      <c r="U13" s="89">
        <v>56.467682011326922</v>
      </c>
      <c r="V13" s="89">
        <v>55.672639526661527</v>
      </c>
      <c r="W13" s="89">
        <v>55.039488648043893</v>
      </c>
      <c r="X13" s="89">
        <v>55.694516428302002</v>
      </c>
      <c r="Y13" s="89">
        <v>55.53093721605299</v>
      </c>
      <c r="Z13" s="89">
        <v>55.427785632313864</v>
      </c>
      <c r="AA13" s="89">
        <v>55.262421055452897</v>
      </c>
      <c r="AB13" s="89">
        <v>55.18426760445243</v>
      </c>
      <c r="AC13" s="89">
        <v>55.111470199597399</v>
      </c>
      <c r="AD13" s="89">
        <v>55.009814408011202</v>
      </c>
      <c r="AE13" s="89">
        <v>54.912377925745218</v>
      </c>
      <c r="AF13" s="89">
        <v>54.792572780597467</v>
      </c>
      <c r="AG13" s="89">
        <v>54.684303357764911</v>
      </c>
      <c r="AH13" s="89">
        <v>54.553962243071091</v>
      </c>
      <c r="AI13" s="89">
        <v>54.462742621420325</v>
      </c>
      <c r="AJ13" s="89">
        <v>54.380915006920048</v>
      </c>
      <c r="AK13" s="89">
        <v>54.259480302998284</v>
      </c>
      <c r="AL13" s="89">
        <v>54.170921982212043</v>
      </c>
      <c r="AM13" s="89">
        <v>54.107398158955512</v>
      </c>
      <c r="AN13" s="89">
        <v>53.908865524738026</v>
      </c>
      <c r="AO13" s="89">
        <v>53.740464817424964</v>
      </c>
      <c r="AP13" s="89">
        <v>53.582594067049719</v>
      </c>
      <c r="AQ13" s="89">
        <v>53.393457180221219</v>
      </c>
      <c r="AR13" s="89">
        <v>53.209320377950839</v>
      </c>
      <c r="AS13" s="89">
        <v>52.93048769590699</v>
      </c>
      <c r="AT13" s="89">
        <v>52.667410096876132</v>
      </c>
      <c r="AU13" s="89">
        <v>52.381609650892472</v>
      </c>
      <c r="AV13" s="89">
        <v>52.111801102415996</v>
      </c>
      <c r="AW13" s="89">
        <v>51.817162011422411</v>
      </c>
      <c r="AX13" s="89">
        <v>51.53473297832717</v>
      </c>
      <c r="AY13" s="89">
        <v>51.246135892565633</v>
      </c>
      <c r="AZ13" s="89">
        <v>50.965323318171194</v>
      </c>
      <c r="BA13" s="89">
        <v>50.712682942052595</v>
      </c>
      <c r="BB13" s="89">
        <v>50.492313518238213</v>
      </c>
      <c r="BC13" s="89">
        <v>50.303684390725309</v>
      </c>
      <c r="BD13" s="89">
        <v>50.089548844522042</v>
      </c>
      <c r="BE13" s="89">
        <v>49.940299495747851</v>
      </c>
      <c r="BF13" s="89">
        <v>49.790100863361943</v>
      </c>
      <c r="BG13" s="89">
        <v>49.621179667240753</v>
      </c>
      <c r="BH13" s="89">
        <v>49.466394096961096</v>
      </c>
      <c r="BI13" s="89">
        <v>49.304285346556611</v>
      </c>
      <c r="BJ13" s="89">
        <v>49.14733680830993</v>
      </c>
      <c r="BK13" s="89">
        <v>48.963796295959085</v>
      </c>
      <c r="BL13" s="89">
        <v>48.763099477107573</v>
      </c>
    </row>
    <row r="14" spans="1:64" x14ac:dyDescent="0.3">
      <c r="B14" s="32" t="s">
        <v>51</v>
      </c>
      <c r="C14" s="30"/>
      <c r="D14" s="89">
        <v>7.8237903597981384E-2</v>
      </c>
      <c r="E14" s="89">
        <v>8.5511213665305189E-2</v>
      </c>
      <c r="F14" s="89">
        <v>8.6786014846722562E-2</v>
      </c>
      <c r="G14" s="89">
        <v>9.787354766268401E-2</v>
      </c>
      <c r="H14" s="89">
        <v>9.3587290209728266E-2</v>
      </c>
      <c r="I14" s="89">
        <v>9.7609135987225232E-2</v>
      </c>
      <c r="J14" s="89">
        <v>0.10569252805546575</v>
      </c>
      <c r="K14" s="89">
        <v>9.7631591249018268E-2</v>
      </c>
      <c r="L14" s="89">
        <v>0.10293875673935979</v>
      </c>
      <c r="M14" s="89">
        <v>9.7377909365326504E-2</v>
      </c>
      <c r="N14" s="89">
        <v>0.11179104090136206</v>
      </c>
      <c r="O14" s="89">
        <v>0.11305571531557033</v>
      </c>
      <c r="P14" s="89">
        <v>0.11170892286039845</v>
      </c>
      <c r="Q14" s="89">
        <v>0.10457259928920934</v>
      </c>
      <c r="R14" s="89">
        <v>9.7474178293955882E-2</v>
      </c>
      <c r="S14" s="89">
        <v>0.10865530707917426</v>
      </c>
      <c r="T14" s="89">
        <v>0.11706343565468792</v>
      </c>
      <c r="U14" s="89">
        <v>0.13176688771977729</v>
      </c>
      <c r="V14" s="89">
        <v>0.15086890819819951</v>
      </c>
      <c r="W14" s="89">
        <v>0.17732513764570704</v>
      </c>
      <c r="X14" s="89">
        <v>0.24636454178980302</v>
      </c>
      <c r="Y14" s="89">
        <v>0.30354254157659044</v>
      </c>
      <c r="Z14" s="89">
        <v>0.37413644162631932</v>
      </c>
      <c r="AA14" s="89">
        <v>0.45847377490686136</v>
      </c>
      <c r="AB14" s="89">
        <v>0.55746700233938939</v>
      </c>
      <c r="AC14" s="89">
        <v>0.67167298953099608</v>
      </c>
      <c r="AD14" s="89">
        <v>0.80403056373716009</v>
      </c>
      <c r="AE14" s="89">
        <v>0.95152597823903429</v>
      </c>
      <c r="AF14" s="89">
        <v>1.1160573731657333</v>
      </c>
      <c r="AG14" s="89">
        <v>1.2980014736654317</v>
      </c>
      <c r="AH14" s="89">
        <v>1.4976198091702231</v>
      </c>
      <c r="AI14" s="89">
        <v>1.7131191848876826</v>
      </c>
      <c r="AJ14" s="89">
        <v>1.9439302424812561</v>
      </c>
      <c r="AK14" s="89">
        <v>2.188938601308581</v>
      </c>
      <c r="AL14" s="89">
        <v>2.4464111149116996</v>
      </c>
      <c r="AM14" s="89">
        <v>2.7151270398207048</v>
      </c>
      <c r="AN14" s="89">
        <v>2.9976777366894698</v>
      </c>
      <c r="AO14" s="89">
        <v>3.2795726742811273</v>
      </c>
      <c r="AP14" s="89">
        <v>3.5656010063245263</v>
      </c>
      <c r="AQ14" s="89">
        <v>3.8546411641138345</v>
      </c>
      <c r="AR14" s="89">
        <v>4.1461061999385986</v>
      </c>
      <c r="AS14" s="89">
        <v>4.4386787952263802</v>
      </c>
      <c r="AT14" s="89">
        <v>4.7321846656266313</v>
      </c>
      <c r="AU14" s="89">
        <v>5.0264681028465574</v>
      </c>
      <c r="AV14" s="89">
        <v>5.3214072607753504</v>
      </c>
      <c r="AW14" s="89">
        <v>5.6169302830290331</v>
      </c>
      <c r="AX14" s="89">
        <v>5.9144382939467528</v>
      </c>
      <c r="AY14" s="89">
        <v>6.2175088636772573</v>
      </c>
      <c r="AZ14" s="89">
        <v>6.5185568322708773</v>
      </c>
      <c r="BA14" s="89">
        <v>6.8212689940721853</v>
      </c>
      <c r="BB14" s="89">
        <v>7.1239575062088649</v>
      </c>
      <c r="BC14" s="89">
        <v>7.4273191842772244</v>
      </c>
      <c r="BD14" s="89">
        <v>7.7322635662160781</v>
      </c>
      <c r="BE14" s="89">
        <v>8.0388487426496233</v>
      </c>
      <c r="BF14" s="89">
        <v>8.3469996428393589</v>
      </c>
      <c r="BG14" s="89">
        <v>8.6568769212246668</v>
      </c>
      <c r="BH14" s="89">
        <v>8.9685784817636396</v>
      </c>
      <c r="BI14" s="89">
        <v>9.2821756227904118</v>
      </c>
      <c r="BJ14" s="89">
        <v>9.5977913694504657</v>
      </c>
      <c r="BK14" s="89">
        <v>9.9154214905858176</v>
      </c>
      <c r="BL14" s="89">
        <v>10.235254201719268</v>
      </c>
    </row>
    <row r="15" spans="1:64" ht="16.5" thickBot="1" x14ac:dyDescent="0.35">
      <c r="B15" s="32" t="s">
        <v>52</v>
      </c>
      <c r="C15" s="30"/>
      <c r="D15" s="89">
        <v>0.51219344428327307</v>
      </c>
      <c r="E15" s="89">
        <v>0.57578333630748679</v>
      </c>
      <c r="F15" s="89">
        <v>0.5764373343714474</v>
      </c>
      <c r="G15" s="89">
        <v>0.64907739981162182</v>
      </c>
      <c r="H15" s="89">
        <v>0.69696699374662086</v>
      </c>
      <c r="I15" s="89">
        <v>0.77555313174264118</v>
      </c>
      <c r="J15" s="89">
        <v>0.81602491620322182</v>
      </c>
      <c r="K15" s="89">
        <v>0.79319971646638199</v>
      </c>
      <c r="L15" s="89">
        <v>0.9285741399909121</v>
      </c>
      <c r="M15" s="89">
        <v>0.98321102101989566</v>
      </c>
      <c r="N15" s="89">
        <v>1.1859524615137296</v>
      </c>
      <c r="O15" s="89">
        <v>1.0522037222184741</v>
      </c>
      <c r="P15" s="89">
        <v>1.2592067650004255</v>
      </c>
      <c r="Q15" s="89">
        <v>1.5111899214904725</v>
      </c>
      <c r="R15" s="89">
        <v>1.3099402994471325</v>
      </c>
      <c r="S15" s="89">
        <v>1.5534747557574198</v>
      </c>
      <c r="T15" s="89">
        <v>1.7790229939264368</v>
      </c>
      <c r="U15" s="89">
        <v>1.8835511009532964</v>
      </c>
      <c r="V15" s="89">
        <v>1.8234915651402708</v>
      </c>
      <c r="W15" s="89">
        <v>1.9811862143104007</v>
      </c>
      <c r="X15" s="89">
        <v>2.2174277908722257</v>
      </c>
      <c r="Y15" s="89">
        <v>2.3486238842545832</v>
      </c>
      <c r="Z15" s="89">
        <v>2.4844694010065704</v>
      </c>
      <c r="AA15" s="89">
        <v>2.629522999534728</v>
      </c>
      <c r="AB15" s="89">
        <v>2.7606841949683889</v>
      </c>
      <c r="AC15" s="89">
        <v>2.899035416348545</v>
      </c>
      <c r="AD15" s="89">
        <v>3.0317555513994803</v>
      </c>
      <c r="AE15" s="89">
        <v>3.1656199728395151</v>
      </c>
      <c r="AF15" s="89">
        <v>3.2851150177925597</v>
      </c>
      <c r="AG15" s="89">
        <v>3.4046678908109547</v>
      </c>
      <c r="AH15" s="89">
        <v>3.5230975005152905</v>
      </c>
      <c r="AI15" s="89">
        <v>3.6308231923390015</v>
      </c>
      <c r="AJ15" s="89">
        <v>3.7293612275050072</v>
      </c>
      <c r="AK15" s="89">
        <v>3.8229800805104102</v>
      </c>
      <c r="AL15" s="89">
        <v>3.9103692485673016</v>
      </c>
      <c r="AM15" s="89">
        <v>3.995595482802802</v>
      </c>
      <c r="AN15" s="89">
        <v>4.0828269000232407</v>
      </c>
      <c r="AO15" s="89">
        <v>4.1607884190376732</v>
      </c>
      <c r="AP15" s="89">
        <v>4.2328964655564523</v>
      </c>
      <c r="AQ15" s="89">
        <v>4.3028557371521092</v>
      </c>
      <c r="AR15" s="89">
        <v>4.3665994986051899</v>
      </c>
      <c r="AS15" s="89">
        <v>4.4313279665968359</v>
      </c>
      <c r="AT15" s="89">
        <v>4.4912038959864899</v>
      </c>
      <c r="AU15" s="89">
        <v>4.5679508652546001</v>
      </c>
      <c r="AV15" s="89">
        <v>4.648432820953067</v>
      </c>
      <c r="AW15" s="89">
        <v>4.7234842618009791</v>
      </c>
      <c r="AX15" s="89">
        <v>4.8080397146588369</v>
      </c>
      <c r="AY15" s="89">
        <v>4.8950882679778331</v>
      </c>
      <c r="AZ15" s="89">
        <v>4.9703309579116866</v>
      </c>
      <c r="BA15" s="89">
        <v>5.0543579060418313</v>
      </c>
      <c r="BB15" s="89">
        <v>5.122560801492285</v>
      </c>
      <c r="BC15" s="89">
        <v>5.1834388243245177</v>
      </c>
      <c r="BD15" s="89">
        <v>5.2366309280710803</v>
      </c>
      <c r="BE15" s="89">
        <v>5.2939819213078145</v>
      </c>
      <c r="BF15" s="89">
        <v>5.3323004959063107</v>
      </c>
      <c r="BG15" s="89">
        <v>5.3750962909210651</v>
      </c>
      <c r="BH15" s="89">
        <v>5.4063366069142784</v>
      </c>
      <c r="BI15" s="89">
        <v>5.4316970483564306</v>
      </c>
      <c r="BJ15" s="89">
        <v>5.4560787085879685</v>
      </c>
      <c r="BK15" s="89">
        <v>5.4826963959204571</v>
      </c>
      <c r="BL15" s="89">
        <v>5.4981031147833184</v>
      </c>
    </row>
    <row r="16" spans="1:64" x14ac:dyDescent="0.3">
      <c r="B16" s="49" t="s">
        <v>53</v>
      </c>
      <c r="C16" s="50"/>
      <c r="D16" s="90">
        <v>0</v>
      </c>
      <c r="E16" s="90">
        <v>0</v>
      </c>
      <c r="F16" s="90">
        <v>0</v>
      </c>
      <c r="G16" s="90">
        <v>0</v>
      </c>
      <c r="H16" s="90">
        <v>0</v>
      </c>
      <c r="I16" s="90">
        <v>0</v>
      </c>
      <c r="J16" s="90">
        <v>0</v>
      </c>
      <c r="K16" s="90">
        <v>0</v>
      </c>
      <c r="L16" s="90">
        <v>0</v>
      </c>
      <c r="M16" s="90">
        <v>0</v>
      </c>
      <c r="N16" s="90">
        <v>0</v>
      </c>
      <c r="O16" s="90">
        <v>0</v>
      </c>
      <c r="P16" s="90">
        <v>0</v>
      </c>
      <c r="Q16" s="90">
        <v>0</v>
      </c>
      <c r="R16" s="90">
        <v>0</v>
      </c>
      <c r="S16" s="90">
        <v>0</v>
      </c>
      <c r="T16" s="90">
        <v>0</v>
      </c>
      <c r="U16" s="90">
        <v>0</v>
      </c>
      <c r="V16" s="90">
        <v>0</v>
      </c>
      <c r="W16" s="90">
        <v>0</v>
      </c>
      <c r="X16" s="90">
        <v>0.24887120203527185</v>
      </c>
      <c r="Y16" s="90">
        <v>0.25232821202362915</v>
      </c>
      <c r="Z16" s="90">
        <v>0.25667640097829825</v>
      </c>
      <c r="AA16" s="90">
        <v>0.28201928632899259</v>
      </c>
      <c r="AB16" s="90">
        <v>0.29314056029819174</v>
      </c>
      <c r="AC16" s="90">
        <v>0.39411509554277002</v>
      </c>
      <c r="AD16" s="90">
        <v>0.43233240423333813</v>
      </c>
      <c r="AE16" s="90">
        <v>0.47104821807911579</v>
      </c>
      <c r="AF16" s="90">
        <v>0.51032491119474244</v>
      </c>
      <c r="AG16" s="90">
        <v>0.55227100568256682</v>
      </c>
      <c r="AH16" s="90">
        <v>0.59656556957276408</v>
      </c>
      <c r="AI16" s="90">
        <v>0.64406980058139052</v>
      </c>
      <c r="AJ16" s="90">
        <v>0.68166564964897447</v>
      </c>
      <c r="AK16" s="90">
        <v>0.74885302837811907</v>
      </c>
      <c r="AL16" s="90">
        <v>0.80230640442198886</v>
      </c>
      <c r="AM16" s="90">
        <v>0.85715753057966437</v>
      </c>
      <c r="AN16" s="90">
        <v>0.92224222416045765</v>
      </c>
      <c r="AO16" s="90">
        <v>0.88854615083958177</v>
      </c>
      <c r="AP16" s="90">
        <v>0.84537702489781097</v>
      </c>
      <c r="AQ16" s="90">
        <v>1.176617420405949</v>
      </c>
      <c r="AR16" s="90">
        <v>1.2817130246537554</v>
      </c>
      <c r="AS16" s="90">
        <v>1.3956574164732753</v>
      </c>
      <c r="AT16" s="90">
        <v>1.5311969153076395</v>
      </c>
      <c r="AU16" s="90">
        <v>1.636139683679422</v>
      </c>
      <c r="AV16" s="90">
        <v>1.7770027762653116</v>
      </c>
      <c r="AW16" s="90">
        <v>1.9309685359452755</v>
      </c>
      <c r="AX16" s="90">
        <v>2.0856214627997325</v>
      </c>
      <c r="AY16" s="90">
        <v>2.2682591883385674</v>
      </c>
      <c r="AZ16" s="90">
        <v>2.4378605057698235</v>
      </c>
      <c r="BA16" s="90">
        <v>2.6122714434902257</v>
      </c>
      <c r="BB16" s="90">
        <v>2.7864523312855676</v>
      </c>
      <c r="BC16" s="90">
        <v>2.9660185320326486</v>
      </c>
      <c r="BD16" s="90">
        <v>3.1516883495579751</v>
      </c>
      <c r="BE16" s="90">
        <v>3.3395480416488592</v>
      </c>
      <c r="BF16" s="90">
        <v>3.5367937533037881</v>
      </c>
      <c r="BG16" s="90">
        <v>3.7208326843281787</v>
      </c>
      <c r="BH16" s="90">
        <v>3.9393844150495361</v>
      </c>
      <c r="BI16" s="90">
        <v>4.1551307901686449</v>
      </c>
      <c r="BJ16" s="90">
        <v>4.2365040104098544</v>
      </c>
      <c r="BK16" s="90">
        <v>4.4367115317543311</v>
      </c>
      <c r="BL16" s="90">
        <v>4.5933523966163499</v>
      </c>
    </row>
    <row r="17" spans="2:64" x14ac:dyDescent="0.3">
      <c r="B17" s="32" t="s">
        <v>54</v>
      </c>
      <c r="C17" s="30"/>
      <c r="D17" s="89">
        <v>0</v>
      </c>
      <c r="E17" s="89">
        <v>0</v>
      </c>
      <c r="F17" s="89">
        <v>0</v>
      </c>
      <c r="G17" s="89">
        <v>0</v>
      </c>
      <c r="H17" s="89">
        <v>0</v>
      </c>
      <c r="I17" s="89">
        <v>0</v>
      </c>
      <c r="J17" s="89">
        <v>0</v>
      </c>
      <c r="K17" s="89">
        <v>0</v>
      </c>
      <c r="L17" s="89">
        <v>0</v>
      </c>
      <c r="M17" s="89">
        <v>0</v>
      </c>
      <c r="N17" s="89">
        <v>0</v>
      </c>
      <c r="O17" s="89">
        <v>0</v>
      </c>
      <c r="P17" s="89">
        <v>0</v>
      </c>
      <c r="Q17" s="89">
        <v>0</v>
      </c>
      <c r="R17" s="89">
        <v>0</v>
      </c>
      <c r="S17" s="89">
        <v>0</v>
      </c>
      <c r="T17" s="89">
        <v>0</v>
      </c>
      <c r="U17" s="89">
        <v>0</v>
      </c>
      <c r="V17" s="89">
        <v>0</v>
      </c>
      <c r="W17" s="89">
        <v>0</v>
      </c>
      <c r="X17" s="89">
        <v>0.24394200000000002</v>
      </c>
      <c r="Y17" s="89">
        <v>0.24394200000000002</v>
      </c>
      <c r="Z17" s="89">
        <v>0.24394200000000002</v>
      </c>
      <c r="AA17" s="89">
        <v>0.26394200000000001</v>
      </c>
      <c r="AB17" s="89">
        <v>0.26946155555555557</v>
      </c>
      <c r="AC17" s="89">
        <v>0.27498111111111112</v>
      </c>
      <c r="AD17" s="89">
        <v>0.28050066666666668</v>
      </c>
      <c r="AE17" s="89">
        <v>0.28602022222222229</v>
      </c>
      <c r="AF17" s="89">
        <v>0.2915397777777779</v>
      </c>
      <c r="AG17" s="89">
        <v>0.29705933333333345</v>
      </c>
      <c r="AH17" s="89">
        <v>0.30257888888888901</v>
      </c>
      <c r="AI17" s="89">
        <v>0.30809844444444456</v>
      </c>
      <c r="AJ17" s="89">
        <v>0.31361800000000017</v>
      </c>
      <c r="AK17" s="89">
        <v>0.31913755555555573</v>
      </c>
      <c r="AL17" s="89">
        <v>0.32465711111111134</v>
      </c>
      <c r="AM17" s="89">
        <v>0.33017666666666695</v>
      </c>
      <c r="AN17" s="89">
        <v>0.33569622222222251</v>
      </c>
      <c r="AO17" s="89">
        <v>0.34121577777777806</v>
      </c>
      <c r="AP17" s="89">
        <v>0.34673533333333362</v>
      </c>
      <c r="AQ17" s="89">
        <v>0.35225488888888917</v>
      </c>
      <c r="AR17" s="89">
        <v>0.35777444444444478</v>
      </c>
      <c r="AS17" s="89">
        <v>0.36329400000000039</v>
      </c>
      <c r="AT17" s="89">
        <v>0.36881355555555595</v>
      </c>
      <c r="AU17" s="89">
        <v>0.37433311111111156</v>
      </c>
      <c r="AV17" s="89">
        <v>0.37985266666666712</v>
      </c>
      <c r="AW17" s="89">
        <v>0.38537222222222267</v>
      </c>
      <c r="AX17" s="89">
        <v>0.39089177777777823</v>
      </c>
      <c r="AY17" s="89">
        <v>0.39641133333333384</v>
      </c>
      <c r="AZ17" s="89">
        <v>0.40193088888888945</v>
      </c>
      <c r="BA17" s="89">
        <v>0.407450444444445</v>
      </c>
      <c r="BB17" s="89">
        <v>0.41297</v>
      </c>
      <c r="BC17" s="89">
        <v>0.41297</v>
      </c>
      <c r="BD17" s="89">
        <v>0.41297</v>
      </c>
      <c r="BE17" s="89">
        <v>0.41297</v>
      </c>
      <c r="BF17" s="89">
        <v>0.41297</v>
      </c>
      <c r="BG17" s="89">
        <v>0.41297</v>
      </c>
      <c r="BH17" s="89">
        <v>0.41297</v>
      </c>
      <c r="BI17" s="89">
        <v>0.41297</v>
      </c>
      <c r="BJ17" s="89">
        <v>0.41297</v>
      </c>
      <c r="BK17" s="89">
        <v>0.41297</v>
      </c>
      <c r="BL17" s="89">
        <v>0.41297</v>
      </c>
    </row>
    <row r="18" spans="2:64" x14ac:dyDescent="0.3">
      <c r="B18" s="32" t="s">
        <v>55</v>
      </c>
      <c r="C18" s="30"/>
      <c r="D18" s="89">
        <v>0</v>
      </c>
      <c r="E18" s="89">
        <v>0</v>
      </c>
      <c r="F18" s="89">
        <v>0</v>
      </c>
      <c r="G18" s="89">
        <v>0</v>
      </c>
      <c r="H18" s="89">
        <v>0</v>
      </c>
      <c r="I18" s="89">
        <v>0</v>
      </c>
      <c r="J18" s="89">
        <v>0</v>
      </c>
      <c r="K18" s="89">
        <v>0</v>
      </c>
      <c r="L18" s="89">
        <v>0</v>
      </c>
      <c r="M18" s="89">
        <v>0</v>
      </c>
      <c r="N18" s="89">
        <v>0</v>
      </c>
      <c r="O18" s="89">
        <v>0</v>
      </c>
      <c r="P18" s="89">
        <v>0</v>
      </c>
      <c r="Q18" s="89">
        <v>0</v>
      </c>
      <c r="R18" s="89">
        <v>0</v>
      </c>
      <c r="S18" s="89">
        <v>0</v>
      </c>
      <c r="T18" s="89">
        <v>0</v>
      </c>
      <c r="U18" s="89">
        <v>0</v>
      </c>
      <c r="V18" s="89">
        <v>0</v>
      </c>
      <c r="W18" s="89">
        <v>0</v>
      </c>
      <c r="X18" s="89">
        <v>4.9292020352718208E-3</v>
      </c>
      <c r="Y18" s="89">
        <v>8.38621202362912E-3</v>
      </c>
      <c r="Z18" s="89">
        <v>1.273440097829821E-2</v>
      </c>
      <c r="AA18" s="89">
        <v>1.8077286328992571E-2</v>
      </c>
      <c r="AB18" s="89">
        <v>2.3679004742636157E-2</v>
      </c>
      <c r="AC18" s="89">
        <v>0.11913398443165892</v>
      </c>
      <c r="AD18" s="89">
        <v>0.15183173756667145</v>
      </c>
      <c r="AE18" s="89">
        <v>0.18502799585689347</v>
      </c>
      <c r="AF18" s="89">
        <v>0.21878513341696451</v>
      </c>
      <c r="AG18" s="89">
        <v>0.25521167234923336</v>
      </c>
      <c r="AH18" s="89">
        <v>0.29398668068387507</v>
      </c>
      <c r="AI18" s="89">
        <v>0.33597135613694595</v>
      </c>
      <c r="AJ18" s="89">
        <v>0.3680476496489743</v>
      </c>
      <c r="AK18" s="89">
        <v>0.42971547282256334</v>
      </c>
      <c r="AL18" s="89">
        <v>0.47764929331087752</v>
      </c>
      <c r="AM18" s="89">
        <v>0.52698086391299748</v>
      </c>
      <c r="AN18" s="89">
        <v>0.58654600193823514</v>
      </c>
      <c r="AO18" s="89">
        <v>0.54733037306180377</v>
      </c>
      <c r="AP18" s="89">
        <v>0.49864169156447735</v>
      </c>
      <c r="AQ18" s="89">
        <v>0.82436253151705985</v>
      </c>
      <c r="AR18" s="89">
        <v>0.92393858020931052</v>
      </c>
      <c r="AS18" s="89">
        <v>1.0323634164732749</v>
      </c>
      <c r="AT18" s="89">
        <v>1.1623833597520834</v>
      </c>
      <c r="AU18" s="89">
        <v>1.2618065725683103</v>
      </c>
      <c r="AV18" s="89">
        <v>1.3971501095986445</v>
      </c>
      <c r="AW18" s="89">
        <v>1.5455963137230528</v>
      </c>
      <c r="AX18" s="89">
        <v>1.6947296850219542</v>
      </c>
      <c r="AY18" s="89">
        <v>1.8718478550052335</v>
      </c>
      <c r="AZ18" s="89">
        <v>2.0359296168809342</v>
      </c>
      <c r="BA18" s="89">
        <v>2.2048209990457805</v>
      </c>
      <c r="BB18" s="89">
        <v>2.3734823312855675</v>
      </c>
      <c r="BC18" s="89">
        <v>2.5530485320326486</v>
      </c>
      <c r="BD18" s="89">
        <v>2.738718349557975</v>
      </c>
      <c r="BE18" s="89">
        <v>2.9265780416488592</v>
      </c>
      <c r="BF18" s="89">
        <v>3.123823753303788</v>
      </c>
      <c r="BG18" s="89">
        <v>3.3078626843281786</v>
      </c>
      <c r="BH18" s="89">
        <v>3.526414415049536</v>
      </c>
      <c r="BI18" s="89">
        <v>3.7421607901686449</v>
      </c>
      <c r="BJ18" s="89">
        <v>3.8235340104098543</v>
      </c>
      <c r="BK18" s="89">
        <v>4.0237415317543315</v>
      </c>
      <c r="BL18" s="89">
        <v>4.1803823966163502</v>
      </c>
    </row>
    <row r="19" spans="2:64" ht="16.5" thickBot="1" x14ac:dyDescent="0.35">
      <c r="B19" s="32" t="s">
        <v>56</v>
      </c>
      <c r="C19" s="30"/>
      <c r="D19" s="89">
        <v>0</v>
      </c>
      <c r="E19" s="89">
        <v>0</v>
      </c>
      <c r="F19" s="89">
        <v>0</v>
      </c>
      <c r="G19" s="89">
        <v>0</v>
      </c>
      <c r="H19" s="89">
        <v>0</v>
      </c>
      <c r="I19" s="89">
        <v>0</v>
      </c>
      <c r="J19" s="89">
        <v>0</v>
      </c>
      <c r="K19" s="89">
        <v>0</v>
      </c>
      <c r="L19" s="89">
        <v>0</v>
      </c>
      <c r="M19" s="89">
        <v>0</v>
      </c>
      <c r="N19" s="89">
        <v>0</v>
      </c>
      <c r="O19" s="89">
        <v>0</v>
      </c>
      <c r="P19" s="89">
        <v>0</v>
      </c>
      <c r="Q19" s="89">
        <v>0</v>
      </c>
      <c r="R19" s="89">
        <v>0</v>
      </c>
      <c r="S19" s="89">
        <v>0</v>
      </c>
      <c r="T19" s="89">
        <v>0</v>
      </c>
      <c r="U19" s="89">
        <v>0</v>
      </c>
      <c r="V19" s="89">
        <v>0</v>
      </c>
      <c r="W19" s="89">
        <v>0</v>
      </c>
      <c r="X19" s="89">
        <v>0</v>
      </c>
      <c r="Y19" s="89">
        <v>0</v>
      </c>
      <c r="Z19" s="89">
        <v>0</v>
      </c>
      <c r="AA19" s="89">
        <v>0</v>
      </c>
      <c r="AB19" s="89">
        <v>0</v>
      </c>
      <c r="AC19" s="89">
        <v>0</v>
      </c>
      <c r="AD19" s="89">
        <v>0</v>
      </c>
      <c r="AE19" s="89">
        <v>0</v>
      </c>
      <c r="AF19" s="89">
        <v>0</v>
      </c>
      <c r="AG19" s="89">
        <v>0</v>
      </c>
      <c r="AH19" s="89">
        <v>0</v>
      </c>
      <c r="AI19" s="89">
        <v>0</v>
      </c>
      <c r="AJ19" s="89">
        <v>0</v>
      </c>
      <c r="AK19" s="89">
        <v>0</v>
      </c>
      <c r="AL19" s="89">
        <v>0</v>
      </c>
      <c r="AM19" s="89">
        <v>0</v>
      </c>
      <c r="AN19" s="89">
        <v>0</v>
      </c>
      <c r="AO19" s="89">
        <v>0</v>
      </c>
      <c r="AP19" s="89">
        <v>0</v>
      </c>
      <c r="AQ19" s="89">
        <v>0</v>
      </c>
      <c r="AR19" s="89">
        <v>0</v>
      </c>
      <c r="AS19" s="89">
        <v>0</v>
      </c>
      <c r="AT19" s="89">
        <v>0</v>
      </c>
      <c r="AU19" s="89">
        <v>0</v>
      </c>
      <c r="AV19" s="89">
        <v>0</v>
      </c>
      <c r="AW19" s="89">
        <v>0</v>
      </c>
      <c r="AX19" s="89">
        <v>0</v>
      </c>
      <c r="AY19" s="89">
        <v>0</v>
      </c>
      <c r="AZ19" s="89">
        <v>0</v>
      </c>
      <c r="BA19" s="89">
        <v>0</v>
      </c>
      <c r="BB19" s="89">
        <v>0</v>
      </c>
      <c r="BC19" s="89">
        <v>0</v>
      </c>
      <c r="BD19" s="89">
        <v>0</v>
      </c>
      <c r="BE19" s="89">
        <v>0</v>
      </c>
      <c r="BF19" s="89">
        <v>0</v>
      </c>
      <c r="BG19" s="89">
        <v>0</v>
      </c>
      <c r="BH19" s="89">
        <v>0</v>
      </c>
      <c r="BI19" s="89">
        <v>0</v>
      </c>
      <c r="BJ19" s="89">
        <v>0</v>
      </c>
      <c r="BK19" s="89">
        <v>0</v>
      </c>
      <c r="BL19" s="89">
        <v>0</v>
      </c>
    </row>
    <row r="20" spans="2:64" x14ac:dyDescent="0.3">
      <c r="B20" s="35" t="s">
        <v>57</v>
      </c>
      <c r="C20" s="36"/>
      <c r="D20" s="91">
        <v>52.372999999999998</v>
      </c>
      <c r="E20" s="91">
        <v>53.749000000000002</v>
      </c>
      <c r="F20" s="91">
        <v>54.029000000000003</v>
      </c>
      <c r="G20" s="91">
        <v>55.122</v>
      </c>
      <c r="H20" s="91">
        <v>56.170999999999999</v>
      </c>
      <c r="I20" s="91">
        <v>57.33</v>
      </c>
      <c r="J20" s="91">
        <v>57.781999999999996</v>
      </c>
      <c r="K20" s="91">
        <v>57.432000000000002</v>
      </c>
      <c r="L20" s="91">
        <v>58.728999999999999</v>
      </c>
      <c r="M20" s="91">
        <v>57.494</v>
      </c>
      <c r="N20" s="91">
        <v>59.784999999999997</v>
      </c>
      <c r="O20" s="91">
        <v>58.598999999999997</v>
      </c>
      <c r="P20" s="91">
        <v>58.972999999999999</v>
      </c>
      <c r="Q20" s="91">
        <v>59.323</v>
      </c>
      <c r="R20" s="91">
        <v>57.466000000000001</v>
      </c>
      <c r="S20" s="91">
        <v>58.246000000000002</v>
      </c>
      <c r="T20" s="91">
        <v>58.238999999999997</v>
      </c>
      <c r="U20" s="91">
        <v>58.482999999999997</v>
      </c>
      <c r="V20" s="91">
        <v>57.646999999999998</v>
      </c>
      <c r="W20" s="91">
        <v>57.198</v>
      </c>
      <c r="X20" s="91">
        <v>58.407179962999308</v>
      </c>
      <c r="Y20" s="91">
        <v>58.435431853907794</v>
      </c>
      <c r="Z20" s="91">
        <v>58.543067875925054</v>
      </c>
      <c r="AA20" s="91">
        <v>58.632437116223485</v>
      </c>
      <c r="AB20" s="91">
        <v>58.795559362058398</v>
      </c>
      <c r="AC20" s="91">
        <v>59.076293701019715</v>
      </c>
      <c r="AD20" s="91">
        <v>59.277932927381173</v>
      </c>
      <c r="AE20" s="91">
        <v>59.500572094902886</v>
      </c>
      <c r="AF20" s="91">
        <v>59.704070082750505</v>
      </c>
      <c r="AG20" s="91">
        <v>59.939243727923866</v>
      </c>
      <c r="AH20" s="91">
        <v>60.171245122329367</v>
      </c>
      <c r="AI20" s="91">
        <v>60.450754799228399</v>
      </c>
      <c r="AJ20" s="91">
        <v>60.735872126555293</v>
      </c>
      <c r="AK20" s="91">
        <v>61.020252013195396</v>
      </c>
      <c r="AL20" s="91">
        <v>61.330008750113031</v>
      </c>
      <c r="AM20" s="91">
        <v>61.67527821215868</v>
      </c>
      <c r="AN20" s="91">
        <v>61.911612385611193</v>
      </c>
      <c r="AO20" s="91">
        <v>62.069372061583344</v>
      </c>
      <c r="AP20" s="91">
        <v>62.226468563828504</v>
      </c>
      <c r="AQ20" s="91">
        <v>62.727571501893109</v>
      </c>
      <c r="AR20" s="91">
        <v>63.003739101148383</v>
      </c>
      <c r="AS20" s="91">
        <v>63.196151874203487</v>
      </c>
      <c r="AT20" s="91">
        <v>63.421995573796892</v>
      </c>
      <c r="AU20" s="91">
        <v>63.612168302673055</v>
      </c>
      <c r="AV20" s="91">
        <v>63.858643960409729</v>
      </c>
      <c r="AW20" s="91">
        <v>64.088545092197691</v>
      </c>
      <c r="AX20" s="91">
        <v>64.342832449732498</v>
      </c>
      <c r="AY20" s="91">
        <v>64.626992212559287</v>
      </c>
      <c r="AZ20" s="91">
        <v>64.89207161412358</v>
      </c>
      <c r="BA20" s="91">
        <v>65.200581285656838</v>
      </c>
      <c r="BB20" s="91">
        <v>65.525284157224931</v>
      </c>
      <c r="BC20" s="91">
        <v>65.880460931359693</v>
      </c>
      <c r="BD20" s="91">
        <v>66.21013168836717</v>
      </c>
      <c r="BE20" s="91">
        <v>66.612678201354143</v>
      </c>
      <c r="BF20" s="91">
        <v>67.0061947554114</v>
      </c>
      <c r="BG20" s="91">
        <v>67.373985563714655</v>
      </c>
      <c r="BH20" s="91">
        <v>67.780693600688551</v>
      </c>
      <c r="BI20" s="91">
        <v>68.173288807872098</v>
      </c>
      <c r="BJ20" s="91">
        <v>68.437710896758219</v>
      </c>
      <c r="BK20" s="91">
        <v>68.798625714219682</v>
      </c>
      <c r="BL20" s="91">
        <v>69.089809190226518</v>
      </c>
    </row>
    <row r="21" spans="2:64" ht="18.75" thickBot="1" x14ac:dyDescent="0.35">
      <c r="B21" s="31" t="s">
        <v>66</v>
      </c>
      <c r="C21" s="30"/>
      <c r="D21" s="89">
        <v>3.931</v>
      </c>
      <c r="E21" s="89">
        <v>4.0339999999999998</v>
      </c>
      <c r="F21" s="89">
        <v>4.056</v>
      </c>
      <c r="G21" s="89">
        <v>4.1390000000000002</v>
      </c>
      <c r="H21" s="89">
        <v>4.2160000000000002</v>
      </c>
      <c r="I21" s="89">
        <v>4.3070000000000004</v>
      </c>
      <c r="J21" s="89">
        <v>4.3419999999999996</v>
      </c>
      <c r="K21" s="89">
        <v>4.3179999999999996</v>
      </c>
      <c r="L21" s="89">
        <v>4.4180000000000001</v>
      </c>
      <c r="M21" s="89">
        <v>4.32</v>
      </c>
      <c r="N21" s="89">
        <v>4.4930000000000003</v>
      </c>
      <c r="O21" s="89">
        <v>4.4029999999999996</v>
      </c>
      <c r="P21" s="89">
        <v>4.4349999999999996</v>
      </c>
      <c r="Q21" s="89">
        <v>4.4610000000000003</v>
      </c>
      <c r="R21" s="89">
        <v>4.3209999999999997</v>
      </c>
      <c r="S21" s="89">
        <v>4.38</v>
      </c>
      <c r="T21" s="89">
        <v>4.3780000000000001</v>
      </c>
      <c r="U21" s="89">
        <v>4.3940000000000001</v>
      </c>
      <c r="V21" s="89">
        <v>4.3369999999999997</v>
      </c>
      <c r="W21" s="89">
        <v>4.3029999999999999</v>
      </c>
      <c r="X21" s="89">
        <v>4.3922199332175484</v>
      </c>
      <c r="Y21" s="89">
        <v>4.3943444754138659</v>
      </c>
      <c r="Z21" s="89">
        <v>4.4024387042695645</v>
      </c>
      <c r="AA21" s="89">
        <v>4.4091592711400063</v>
      </c>
      <c r="AB21" s="89">
        <v>4.4214260640267913</v>
      </c>
      <c r="AC21" s="89">
        <v>4.442537286316683</v>
      </c>
      <c r="AD21" s="89">
        <v>4.4577005561390646</v>
      </c>
      <c r="AE21" s="89">
        <v>4.4744430215366968</v>
      </c>
      <c r="AF21" s="89">
        <v>4.4897460702228384</v>
      </c>
      <c r="AG21" s="89">
        <v>4.5074311283398751</v>
      </c>
      <c r="AH21" s="89">
        <v>4.5248776331991687</v>
      </c>
      <c r="AI21" s="89">
        <v>4.545896760901976</v>
      </c>
      <c r="AJ21" s="89">
        <v>4.5673375839169585</v>
      </c>
      <c r="AK21" s="89">
        <v>4.5887229513922936</v>
      </c>
      <c r="AL21" s="89">
        <v>4.6120166580084998</v>
      </c>
      <c r="AM21" s="89">
        <v>4.6379809215543331</v>
      </c>
      <c r="AN21" s="89">
        <v>4.6557532513979618</v>
      </c>
      <c r="AO21" s="89">
        <v>4.6676167790310679</v>
      </c>
      <c r="AP21" s="89">
        <v>4.6794304359999037</v>
      </c>
      <c r="AQ21" s="89">
        <v>4.7171133769423621</v>
      </c>
      <c r="AR21" s="89">
        <v>4.737881180406359</v>
      </c>
      <c r="AS21" s="89">
        <v>4.7523506209401027</v>
      </c>
      <c r="AT21" s="89">
        <v>4.7693340671495266</v>
      </c>
      <c r="AU21" s="89">
        <v>4.7836350563610139</v>
      </c>
      <c r="AV21" s="89">
        <v>4.8021700258228117</v>
      </c>
      <c r="AW21" s="89">
        <v>4.8194585909332668</v>
      </c>
      <c r="AX21" s="89">
        <v>4.8385810002198841</v>
      </c>
      <c r="AY21" s="89">
        <v>4.8599498143844588</v>
      </c>
      <c r="AZ21" s="89">
        <v>4.8798837853820931</v>
      </c>
      <c r="BA21" s="89">
        <v>4.9030837126813944</v>
      </c>
      <c r="BB21" s="89">
        <v>4.9275013686233153</v>
      </c>
      <c r="BC21" s="89">
        <v>4.9542106620382489</v>
      </c>
      <c r="BD21" s="89">
        <v>4.9790019029652113</v>
      </c>
      <c r="BE21" s="89">
        <v>5.009273400741832</v>
      </c>
      <c r="BF21" s="89">
        <v>5.0388658456069377</v>
      </c>
      <c r="BG21" s="89">
        <v>5.0665237143913426</v>
      </c>
      <c r="BH21" s="89">
        <v>5.0971081587717793</v>
      </c>
      <c r="BI21" s="89">
        <v>5.1266313183519818</v>
      </c>
      <c r="BJ21" s="89">
        <v>5.1465158594362181</v>
      </c>
      <c r="BK21" s="89">
        <v>5.1736566537093207</v>
      </c>
      <c r="BL21" s="89">
        <v>5.1955536511050342</v>
      </c>
    </row>
    <row r="22" spans="2:64" x14ac:dyDescent="0.3">
      <c r="B22" s="35" t="s">
        <v>59</v>
      </c>
      <c r="C22" s="36"/>
      <c r="D22" s="91">
        <v>56.304000000000002</v>
      </c>
      <c r="E22" s="91">
        <v>57.783000000000001</v>
      </c>
      <c r="F22" s="91">
        <v>58.085000000000001</v>
      </c>
      <c r="G22" s="91">
        <v>59.261000000000003</v>
      </c>
      <c r="H22" s="91">
        <v>60.387</v>
      </c>
      <c r="I22" s="91">
        <v>61.637</v>
      </c>
      <c r="J22" s="91">
        <v>62.124000000000002</v>
      </c>
      <c r="K22" s="91">
        <v>61.75</v>
      </c>
      <c r="L22" s="91">
        <v>63.146999999999998</v>
      </c>
      <c r="M22" s="91">
        <v>61.814</v>
      </c>
      <c r="N22" s="91">
        <v>64.278000000000006</v>
      </c>
      <c r="O22" s="91">
        <v>63.002000000000002</v>
      </c>
      <c r="P22" s="91">
        <v>63.408000000000001</v>
      </c>
      <c r="Q22" s="91">
        <v>63.783999999999999</v>
      </c>
      <c r="R22" s="91">
        <v>61.786999999999999</v>
      </c>
      <c r="S22" s="91">
        <v>62.625999999999998</v>
      </c>
      <c r="T22" s="91">
        <v>62.616999999999997</v>
      </c>
      <c r="U22" s="91">
        <v>62.877000000000002</v>
      </c>
      <c r="V22" s="91">
        <v>61.984000000000002</v>
      </c>
      <c r="W22" s="91">
        <v>61.500999999999998</v>
      </c>
      <c r="X22" s="91">
        <v>62.799399896216855</v>
      </c>
      <c r="Y22" s="91">
        <v>62.82977632932166</v>
      </c>
      <c r="Z22" s="91">
        <v>62.945506580194618</v>
      </c>
      <c r="AA22" s="91">
        <v>63.041596387363491</v>
      </c>
      <c r="AB22" s="91">
        <v>63.216985426085188</v>
      </c>
      <c r="AC22" s="91">
        <v>63.518830987336401</v>
      </c>
      <c r="AD22" s="91">
        <v>63.735633483520239</v>
      </c>
      <c r="AE22" s="91">
        <v>63.975015116439579</v>
      </c>
      <c r="AF22" s="91">
        <v>64.193816152973341</v>
      </c>
      <c r="AG22" s="91">
        <v>64.446674856263741</v>
      </c>
      <c r="AH22" s="91">
        <v>64.696122755528535</v>
      </c>
      <c r="AI22" s="91">
        <v>64.996651560130374</v>
      </c>
      <c r="AJ22" s="91">
        <v>65.303209710472245</v>
      </c>
      <c r="AK22" s="91">
        <v>65.608974964587688</v>
      </c>
      <c r="AL22" s="91">
        <v>65.942025408121538</v>
      </c>
      <c r="AM22" s="91">
        <v>66.313259133713018</v>
      </c>
      <c r="AN22" s="91">
        <v>66.567365637009161</v>
      </c>
      <c r="AO22" s="91">
        <v>66.736988840614416</v>
      </c>
      <c r="AP22" s="91">
        <v>66.905898999828409</v>
      </c>
      <c r="AQ22" s="91">
        <v>67.444684878835474</v>
      </c>
      <c r="AR22" s="91">
        <v>67.741620281554745</v>
      </c>
      <c r="AS22" s="91">
        <v>67.948502495143586</v>
      </c>
      <c r="AT22" s="91">
        <v>68.191329640946421</v>
      </c>
      <c r="AU22" s="91">
        <v>68.395803359034062</v>
      </c>
      <c r="AV22" s="91">
        <v>68.66081398623254</v>
      </c>
      <c r="AW22" s="91">
        <v>68.908003683130957</v>
      </c>
      <c r="AX22" s="91">
        <v>69.181413449952387</v>
      </c>
      <c r="AY22" s="91">
        <v>69.486942026943751</v>
      </c>
      <c r="AZ22" s="91">
        <v>69.771955399505671</v>
      </c>
      <c r="BA22" s="91">
        <v>70.103664998338232</v>
      </c>
      <c r="BB22" s="91">
        <v>70.452785525848242</v>
      </c>
      <c r="BC22" s="91">
        <v>70.834671593397943</v>
      </c>
      <c r="BD22" s="91">
        <v>71.189133591332379</v>
      </c>
      <c r="BE22" s="91">
        <v>71.621951602095976</v>
      </c>
      <c r="BF22" s="91">
        <v>72.045060601018335</v>
      </c>
      <c r="BG22" s="91">
        <v>72.440509278105992</v>
      </c>
      <c r="BH22" s="91">
        <v>72.877801759460326</v>
      </c>
      <c r="BI22" s="91">
        <v>73.29992012622408</v>
      </c>
      <c r="BJ22" s="91">
        <v>73.58422675619444</v>
      </c>
      <c r="BK22" s="91">
        <v>73.972282367928997</v>
      </c>
      <c r="BL22" s="91">
        <v>74.285362841331548</v>
      </c>
    </row>
    <row r="23" spans="2:64" x14ac:dyDescent="0.3">
      <c r="B23" s="31" t="s">
        <v>60</v>
      </c>
      <c r="C23" s="30"/>
      <c r="D23" s="89">
        <v>1.974</v>
      </c>
      <c r="E23" s="89">
        <v>1.9470000000000001</v>
      </c>
      <c r="F23" s="89">
        <v>2.4180000000000001</v>
      </c>
      <c r="G23" s="89">
        <v>2.8929999999999998</v>
      </c>
      <c r="H23" s="89">
        <v>2.4329999999999998</v>
      </c>
      <c r="I23" s="89">
        <v>2.6309999999999998</v>
      </c>
      <c r="J23" s="89">
        <v>2.72</v>
      </c>
      <c r="K23" s="89">
        <v>2.1040000000000001</v>
      </c>
      <c r="L23" s="89">
        <v>2.6850000000000001</v>
      </c>
      <c r="M23" s="89">
        <v>2.5230000000000001</v>
      </c>
      <c r="N23" s="89">
        <v>2.4940000000000002</v>
      </c>
      <c r="O23" s="89">
        <v>2.4660000000000002</v>
      </c>
      <c r="P23" s="89">
        <v>2.411</v>
      </c>
      <c r="Q23" s="89">
        <v>2.1320000000000001</v>
      </c>
      <c r="R23" s="89">
        <v>2.355</v>
      </c>
      <c r="S23" s="89">
        <v>2.2959999999999998</v>
      </c>
      <c r="T23" s="89">
        <v>2.9220000000000002</v>
      </c>
      <c r="U23" s="89">
        <v>4.16</v>
      </c>
      <c r="V23" s="89">
        <v>3.9870000000000001</v>
      </c>
      <c r="W23" s="89">
        <v>4.133</v>
      </c>
      <c r="X23" s="89">
        <v>4.5075053</v>
      </c>
      <c r="Y23" s="89">
        <v>4.4665052999999997</v>
      </c>
      <c r="Z23" s="89">
        <v>5.3485053000000002</v>
      </c>
      <c r="AA23" s="89">
        <v>5.3585053</v>
      </c>
      <c r="AB23" s="89">
        <v>5.5995052999999997</v>
      </c>
      <c r="AC23" s="89">
        <v>5.2585053000000004</v>
      </c>
      <c r="AD23" s="89">
        <v>5.3045052999999998</v>
      </c>
      <c r="AE23" s="89">
        <v>5.7545052999999999</v>
      </c>
      <c r="AF23" s="89">
        <v>5.6325053</v>
      </c>
      <c r="AG23" s="89">
        <v>5.4495053000000002</v>
      </c>
      <c r="AH23" s="89">
        <v>5.6315052999999997</v>
      </c>
      <c r="AI23" s="89">
        <v>5.9875052999999996</v>
      </c>
      <c r="AJ23" s="89">
        <v>6.0015052999999998</v>
      </c>
      <c r="AK23" s="89">
        <v>5.9995053</v>
      </c>
      <c r="AL23" s="89">
        <v>4.6855053</v>
      </c>
      <c r="AM23" s="89">
        <v>4.5585053000000002</v>
      </c>
      <c r="AN23" s="89">
        <v>4.8515053000000004</v>
      </c>
      <c r="AO23" s="89">
        <v>4.4555052999999996</v>
      </c>
      <c r="AP23" s="89">
        <v>4.6885053000000001</v>
      </c>
      <c r="AQ23" s="89">
        <v>4.3515052999999995</v>
      </c>
      <c r="AR23" s="89">
        <v>4.3805052999999994</v>
      </c>
      <c r="AS23" s="89">
        <v>4.4305053000000001</v>
      </c>
      <c r="AT23" s="89">
        <v>4.5235053000000001</v>
      </c>
      <c r="AU23" s="89">
        <v>4.6175052999999995</v>
      </c>
      <c r="AV23" s="89">
        <v>4.5215052999999994</v>
      </c>
      <c r="AW23" s="89">
        <v>4.5415052999999999</v>
      </c>
      <c r="AX23" s="89">
        <v>4.5695052999999994</v>
      </c>
      <c r="AY23" s="89">
        <v>4.4305053000000001</v>
      </c>
      <c r="AZ23" s="89">
        <v>4.5345053000000002</v>
      </c>
      <c r="BA23" s="89">
        <v>4.9485052999999999</v>
      </c>
      <c r="BB23" s="89">
        <v>4.8345053</v>
      </c>
      <c r="BC23" s="89">
        <v>4.9265052999999996</v>
      </c>
      <c r="BD23" s="89">
        <v>5.0545052999999998</v>
      </c>
      <c r="BE23" s="89">
        <v>5.0795053000000001</v>
      </c>
      <c r="BF23" s="89">
        <v>5.2845053000000002</v>
      </c>
      <c r="BG23" s="89">
        <v>5.2995052999999999</v>
      </c>
      <c r="BH23" s="89">
        <v>5.2605053000000002</v>
      </c>
      <c r="BI23" s="89">
        <v>5.1455052999999999</v>
      </c>
      <c r="BJ23" s="89">
        <v>5.3235052999999999</v>
      </c>
      <c r="BK23" s="89">
        <v>5.2655053000000001</v>
      </c>
      <c r="BL23" s="89">
        <v>5.2805052999999997</v>
      </c>
    </row>
    <row r="24" spans="2:64" ht="16.5" thickBot="1" x14ac:dyDescent="0.35">
      <c r="B24" s="32" t="s">
        <v>61</v>
      </c>
      <c r="C24" s="30"/>
      <c r="D24" s="89">
        <v>0.68550529999999987</v>
      </c>
      <c r="E24" s="89">
        <v>0.68550529999999987</v>
      </c>
      <c r="F24" s="89">
        <v>0.68550529999999987</v>
      </c>
      <c r="G24" s="89">
        <v>0.68550529999999987</v>
      </c>
      <c r="H24" s="89">
        <v>0.68550529999999987</v>
      </c>
      <c r="I24" s="89">
        <v>0.68550529999999987</v>
      </c>
      <c r="J24" s="89">
        <v>0.68550529999999987</v>
      </c>
      <c r="K24" s="89">
        <v>0.68550529999999987</v>
      </c>
      <c r="L24" s="89">
        <v>0.68550529999999987</v>
      </c>
      <c r="M24" s="89">
        <v>0.68550529999999987</v>
      </c>
      <c r="N24" s="89">
        <v>0.68550529999999987</v>
      </c>
      <c r="O24" s="89">
        <v>0.68550529999999987</v>
      </c>
      <c r="P24" s="89">
        <v>0.68550529999999987</v>
      </c>
      <c r="Q24" s="89">
        <v>0.68550529999999987</v>
      </c>
      <c r="R24" s="89">
        <v>0.68550529999999987</v>
      </c>
      <c r="S24" s="89">
        <v>0.68550529999999987</v>
      </c>
      <c r="T24" s="89">
        <v>0.68550529999999987</v>
      </c>
      <c r="U24" s="89">
        <v>0.68550529999999987</v>
      </c>
      <c r="V24" s="89">
        <v>0.68550529999999987</v>
      </c>
      <c r="W24" s="89">
        <v>0.68550529999999987</v>
      </c>
      <c r="X24" s="89">
        <v>0.68550529999999987</v>
      </c>
      <c r="Y24" s="89">
        <v>0.68550529999999987</v>
      </c>
      <c r="Z24" s="89">
        <v>0.68550529999999987</v>
      </c>
      <c r="AA24" s="89">
        <v>0.68550529999999987</v>
      </c>
      <c r="AB24" s="89">
        <v>0.68550529999999987</v>
      </c>
      <c r="AC24" s="89">
        <v>0.68550529999999987</v>
      </c>
      <c r="AD24" s="89">
        <v>0.68550529999999987</v>
      </c>
      <c r="AE24" s="89">
        <v>0.68550529999999987</v>
      </c>
      <c r="AF24" s="89">
        <v>0.68550529999999987</v>
      </c>
      <c r="AG24" s="89">
        <v>0.68550529999999987</v>
      </c>
      <c r="AH24" s="89">
        <v>0.68550529999999987</v>
      </c>
      <c r="AI24" s="89">
        <v>0.68550529999999987</v>
      </c>
      <c r="AJ24" s="89">
        <v>0.68550529999999987</v>
      </c>
      <c r="AK24" s="89">
        <v>0.68550529999999987</v>
      </c>
      <c r="AL24" s="89">
        <v>0.68550529999999987</v>
      </c>
      <c r="AM24" s="89">
        <v>0.68550529999999987</v>
      </c>
      <c r="AN24" s="89">
        <v>0.68550529999999987</v>
      </c>
      <c r="AO24" s="89">
        <v>0.68550529999999987</v>
      </c>
      <c r="AP24" s="89">
        <v>0.68550529999999987</v>
      </c>
      <c r="AQ24" s="89">
        <v>0.68550529999999987</v>
      </c>
      <c r="AR24" s="89">
        <v>0.68550529999999987</v>
      </c>
      <c r="AS24" s="89">
        <v>0.68550529999999987</v>
      </c>
      <c r="AT24" s="89">
        <v>0.68550529999999987</v>
      </c>
      <c r="AU24" s="89">
        <v>0.68550529999999987</v>
      </c>
      <c r="AV24" s="89">
        <v>0.68550529999999987</v>
      </c>
      <c r="AW24" s="89">
        <v>0.68550529999999987</v>
      </c>
      <c r="AX24" s="89">
        <v>0.68550529999999987</v>
      </c>
      <c r="AY24" s="89">
        <v>0.68550529999999987</v>
      </c>
      <c r="AZ24" s="89">
        <v>0.68550529999999987</v>
      </c>
      <c r="BA24" s="89">
        <v>0.68550529999999987</v>
      </c>
      <c r="BB24" s="89">
        <v>0.68550529999999987</v>
      </c>
      <c r="BC24" s="89">
        <v>0.68550529999999987</v>
      </c>
      <c r="BD24" s="89">
        <v>0.68550529999999987</v>
      </c>
      <c r="BE24" s="89">
        <v>0.68550529999999987</v>
      </c>
      <c r="BF24" s="89">
        <v>0.68550529999999987</v>
      </c>
      <c r="BG24" s="89">
        <v>0.68550529999999987</v>
      </c>
      <c r="BH24" s="89">
        <v>0.68550529999999987</v>
      </c>
      <c r="BI24" s="89">
        <v>0.68550529999999987</v>
      </c>
      <c r="BJ24" s="89">
        <v>0.68550529999999987</v>
      </c>
      <c r="BK24" s="89">
        <v>0.68550529999999987</v>
      </c>
      <c r="BL24" s="89">
        <v>0.68550529999999987</v>
      </c>
    </row>
    <row r="25" spans="2:64" ht="16.5" thickBot="1" x14ac:dyDescent="0.35">
      <c r="B25" s="37" t="s">
        <v>62</v>
      </c>
      <c r="C25" s="38"/>
      <c r="D25" s="92">
        <v>58.277999999999999</v>
      </c>
      <c r="E25" s="92">
        <v>59.730000000000004</v>
      </c>
      <c r="F25" s="92">
        <v>60.503</v>
      </c>
      <c r="G25" s="92">
        <v>62.154000000000003</v>
      </c>
      <c r="H25" s="92">
        <v>62.82</v>
      </c>
      <c r="I25" s="92">
        <v>64.268000000000001</v>
      </c>
      <c r="J25" s="92">
        <v>64.844000000000008</v>
      </c>
      <c r="K25" s="92">
        <v>63.853999999999999</v>
      </c>
      <c r="L25" s="92">
        <v>65.831999999999994</v>
      </c>
      <c r="M25" s="92">
        <v>64.337000000000003</v>
      </c>
      <c r="N25" s="92">
        <v>66.772000000000006</v>
      </c>
      <c r="O25" s="92">
        <v>65.468000000000004</v>
      </c>
      <c r="P25" s="92">
        <v>65.819000000000003</v>
      </c>
      <c r="Q25" s="92">
        <v>65.915999999999997</v>
      </c>
      <c r="R25" s="92">
        <v>64.141999999999996</v>
      </c>
      <c r="S25" s="92">
        <v>64.921999999999997</v>
      </c>
      <c r="T25" s="92">
        <v>65.539000000000001</v>
      </c>
      <c r="U25" s="92">
        <v>67.037000000000006</v>
      </c>
      <c r="V25" s="92">
        <v>65.971000000000004</v>
      </c>
      <c r="W25" s="92">
        <v>65.634</v>
      </c>
      <c r="X25" s="92">
        <v>67.30690519621686</v>
      </c>
      <c r="Y25" s="92">
        <v>67.296281629321655</v>
      </c>
      <c r="Z25" s="92">
        <v>68.294011880194617</v>
      </c>
      <c r="AA25" s="92">
        <v>68.400101687363488</v>
      </c>
      <c r="AB25" s="92">
        <v>68.816490726085192</v>
      </c>
      <c r="AC25" s="92">
        <v>68.777336287336396</v>
      </c>
      <c r="AD25" s="92">
        <v>69.040138783520234</v>
      </c>
      <c r="AE25" s="92">
        <v>69.729520416439584</v>
      </c>
      <c r="AF25" s="92">
        <v>69.826321452973346</v>
      </c>
      <c r="AG25" s="92">
        <v>69.896180156263739</v>
      </c>
      <c r="AH25" s="92">
        <v>70.327628055528535</v>
      </c>
      <c r="AI25" s="92">
        <v>70.984156860130369</v>
      </c>
      <c r="AJ25" s="92">
        <v>71.30471501047225</v>
      </c>
      <c r="AK25" s="92">
        <v>71.608480264587683</v>
      </c>
      <c r="AL25" s="92">
        <v>70.62753070812154</v>
      </c>
      <c r="AM25" s="92">
        <v>70.871764433713025</v>
      </c>
      <c r="AN25" s="92">
        <v>71.41887093700916</v>
      </c>
      <c r="AO25" s="92">
        <v>71.192494140614414</v>
      </c>
      <c r="AP25" s="92">
        <v>71.594404299828412</v>
      </c>
      <c r="AQ25" s="92">
        <v>71.796190178835474</v>
      </c>
      <c r="AR25" s="92">
        <v>72.122125581554741</v>
      </c>
      <c r="AS25" s="92">
        <v>72.379007795143593</v>
      </c>
      <c r="AT25" s="92">
        <v>72.714834940946417</v>
      </c>
      <c r="AU25" s="92">
        <v>73.013308659034067</v>
      </c>
      <c r="AV25" s="92">
        <v>73.182319286232541</v>
      </c>
      <c r="AW25" s="92">
        <v>73.449508983130954</v>
      </c>
      <c r="AX25" s="92">
        <v>73.75091874995239</v>
      </c>
      <c r="AY25" s="92">
        <v>73.917447326943744</v>
      </c>
      <c r="AZ25" s="92">
        <v>74.306460699505678</v>
      </c>
      <c r="BA25" s="92">
        <v>75.052170298338226</v>
      </c>
      <c r="BB25" s="92">
        <v>75.287290825848245</v>
      </c>
      <c r="BC25" s="92">
        <v>75.761176893397945</v>
      </c>
      <c r="BD25" s="92">
        <v>76.243638891332381</v>
      </c>
      <c r="BE25" s="92">
        <v>76.70145690209597</v>
      </c>
      <c r="BF25" s="92">
        <v>77.329565901018341</v>
      </c>
      <c r="BG25" s="92">
        <v>77.740014578105985</v>
      </c>
      <c r="BH25" s="92">
        <v>78.138307059460331</v>
      </c>
      <c r="BI25" s="92">
        <v>78.445425426224077</v>
      </c>
      <c r="BJ25" s="92">
        <v>78.907732056194433</v>
      </c>
      <c r="BK25" s="92">
        <v>79.237787667928998</v>
      </c>
      <c r="BL25" s="92">
        <v>79.565868141331549</v>
      </c>
    </row>
    <row r="26" spans="2:64" x14ac:dyDescent="0.3">
      <c r="B26" s="28" t="s">
        <v>64</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row>
    <row r="27" spans="2:64" x14ac:dyDescent="0.3">
      <c r="B27" s="28" t="s">
        <v>65</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L65"/>
  <sheetViews>
    <sheetView showGridLines="0" zoomScale="85" zoomScaleNormal="85" workbookViewId="0">
      <selection activeCell="I39" sqref="I39"/>
    </sheetView>
  </sheetViews>
  <sheetFormatPr baseColWidth="10" defaultRowHeight="15.75" outlineLevelCol="1" x14ac:dyDescent="0.3"/>
  <cols>
    <col min="2" max="3" width="26"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198</v>
      </c>
    </row>
    <row r="3" spans="1:64" s="113" customFormat="1" ht="21" x14ac:dyDescent="0.3">
      <c r="A3" s="113" t="s">
        <v>197</v>
      </c>
    </row>
    <row r="4" spans="1:64" s="2" customFormat="1" x14ac:dyDescent="0.3"/>
    <row r="5" spans="1:64" s="3" customFormat="1" ht="19.5" x14ac:dyDescent="0.3">
      <c r="A5" s="3" t="s">
        <v>89</v>
      </c>
    </row>
    <row r="8" spans="1:64" ht="16.5" thickBot="1" x14ac:dyDescent="0.35"/>
    <row r="9" spans="1:64" ht="20.25" x14ac:dyDescent="0.3">
      <c r="B9" s="23" t="s">
        <v>109</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6" t="s">
        <v>68</v>
      </c>
      <c r="C12" s="42"/>
      <c r="D12" s="93">
        <v>37.850999999999999</v>
      </c>
      <c r="E12" s="93">
        <v>42.261000000000003</v>
      </c>
      <c r="F12" s="93">
        <v>36.512999999999998</v>
      </c>
      <c r="G12" s="93">
        <v>36.445</v>
      </c>
      <c r="H12" s="93">
        <v>35.116999999999997</v>
      </c>
      <c r="I12" s="93">
        <v>32.759</v>
      </c>
      <c r="J12" s="93">
        <v>32.557000000000002</v>
      </c>
      <c r="K12" s="93">
        <v>36.372999999999998</v>
      </c>
      <c r="L12" s="93">
        <v>37.558999999999997</v>
      </c>
      <c r="M12" s="93">
        <v>37.136000000000003</v>
      </c>
      <c r="N12" s="93">
        <v>37.450000000000003</v>
      </c>
      <c r="O12" s="93">
        <v>33.795000000000002</v>
      </c>
      <c r="P12" s="93">
        <v>39.905999999999999</v>
      </c>
      <c r="Q12" s="93">
        <v>39.572000000000003</v>
      </c>
      <c r="R12" s="93">
        <v>39.308</v>
      </c>
      <c r="S12" s="93">
        <v>39.485999999999997</v>
      </c>
      <c r="T12" s="93">
        <v>36.326000000000001</v>
      </c>
      <c r="U12" s="93">
        <v>36.665999999999997</v>
      </c>
      <c r="V12" s="93">
        <v>37.427999999999997</v>
      </c>
      <c r="W12" s="93">
        <v>40.555999999999997</v>
      </c>
      <c r="X12" s="93">
        <v>38.991188335572957</v>
      </c>
      <c r="Y12" s="93">
        <v>38.916972376106699</v>
      </c>
      <c r="Z12" s="93">
        <v>39.69797820136246</v>
      </c>
      <c r="AA12" s="93">
        <v>39.89680540215064</v>
      </c>
      <c r="AB12" s="93">
        <v>40.066607076664454</v>
      </c>
      <c r="AC12" s="93">
        <v>39.909191117198354</v>
      </c>
      <c r="AD12" s="93">
        <v>39.919275157732244</v>
      </c>
      <c r="AE12" s="93">
        <v>40.337480334169179</v>
      </c>
      <c r="AF12" s="93">
        <v>40.165232788236374</v>
      </c>
      <c r="AG12" s="93">
        <v>40.085928556041821</v>
      </c>
      <c r="AH12" s="93">
        <v>40.383718934009984</v>
      </c>
      <c r="AI12" s="93">
        <v>40.513636976761703</v>
      </c>
      <c r="AJ12" s="93">
        <v>40.610722456207135</v>
      </c>
      <c r="AK12" s="93">
        <v>40.415553991323009</v>
      </c>
      <c r="AL12" s="93">
        <v>39.531996155650944</v>
      </c>
      <c r="AM12" s="93">
        <v>39.608004392692379</v>
      </c>
      <c r="AN12" s="93">
        <v>39.521379063699513</v>
      </c>
      <c r="AO12" s="93">
        <v>39.326034262616524</v>
      </c>
      <c r="AP12" s="93">
        <v>39.260641619952857</v>
      </c>
      <c r="AQ12" s="93">
        <v>39.055372857045811</v>
      </c>
      <c r="AR12" s="93">
        <v>39.258104547493858</v>
      </c>
      <c r="AS12" s="93">
        <v>39.351695204481423</v>
      </c>
      <c r="AT12" s="93">
        <v>39.02012382964935</v>
      </c>
      <c r="AU12" s="93">
        <v>39.137599294283952</v>
      </c>
      <c r="AV12" s="93">
        <v>38.779535767468168</v>
      </c>
      <c r="AW12" s="93">
        <v>39.01961684114967</v>
      </c>
      <c r="AX12" s="93">
        <v>38.851799776355868</v>
      </c>
      <c r="AY12" s="93">
        <v>38.490530510613276</v>
      </c>
      <c r="AZ12" s="93">
        <v>38.486977532983893</v>
      </c>
      <c r="BA12" s="93">
        <v>38.654921506906753</v>
      </c>
      <c r="BB12" s="93">
        <v>38.943917820276106</v>
      </c>
      <c r="BC12" s="93">
        <v>38.882559276056789</v>
      </c>
      <c r="BD12" s="93">
        <v>38.710700731837569</v>
      </c>
      <c r="BE12" s="93">
        <v>38.635842187618323</v>
      </c>
      <c r="BF12" s="93">
        <v>38.866983643399067</v>
      </c>
      <c r="BG12" s="93">
        <v>38.679325099179771</v>
      </c>
      <c r="BH12" s="93">
        <v>38.522366554960627</v>
      </c>
      <c r="BI12" s="93">
        <v>38.479908010741326</v>
      </c>
      <c r="BJ12" s="93">
        <v>38.358349466522057</v>
      </c>
      <c r="BK12" s="93">
        <v>38.3687909223028</v>
      </c>
      <c r="BL12" s="93">
        <v>38.216832378083524</v>
      </c>
    </row>
    <row r="13" spans="1:64" x14ac:dyDescent="0.3">
      <c r="B13" s="22" t="s">
        <v>69</v>
      </c>
      <c r="C13" s="30"/>
      <c r="D13" s="94">
        <v>37.850999999999999</v>
      </c>
      <c r="E13" s="94">
        <v>42.261000000000003</v>
      </c>
      <c r="F13" s="94">
        <v>36.512999999999998</v>
      </c>
      <c r="G13" s="94">
        <v>36.445</v>
      </c>
      <c r="H13" s="94">
        <v>35.116999999999997</v>
      </c>
      <c r="I13" s="94">
        <v>32.759</v>
      </c>
      <c r="J13" s="94">
        <v>32.557000000000002</v>
      </c>
      <c r="K13" s="94">
        <v>36.372999999999998</v>
      </c>
      <c r="L13" s="94">
        <v>37.558999999999997</v>
      </c>
      <c r="M13" s="94">
        <v>37.136000000000003</v>
      </c>
      <c r="N13" s="94">
        <v>37.450000000000003</v>
      </c>
      <c r="O13" s="94">
        <v>33.795000000000002</v>
      </c>
      <c r="P13" s="94">
        <v>39.905999999999999</v>
      </c>
      <c r="Q13" s="94">
        <v>39.572000000000003</v>
      </c>
      <c r="R13" s="94">
        <v>39.308</v>
      </c>
      <c r="S13" s="94">
        <v>39.485999999999997</v>
      </c>
      <c r="T13" s="94">
        <v>36.326000000000001</v>
      </c>
      <c r="U13" s="94">
        <v>36.665999999999997</v>
      </c>
      <c r="V13" s="94">
        <v>37.318124115467839</v>
      </c>
      <c r="W13" s="94">
        <v>40.395368331083645</v>
      </c>
      <c r="X13" s="94">
        <v>38.17020661597806</v>
      </c>
      <c r="Y13" s="94">
        <v>38.066363416646837</v>
      </c>
      <c r="Z13" s="94">
        <v>38.798842002037631</v>
      </c>
      <c r="AA13" s="94">
        <v>39.149441962960843</v>
      </c>
      <c r="AB13" s="94">
        <v>39.20051639760969</v>
      </c>
      <c r="AC13" s="94">
        <v>38.867373198278628</v>
      </c>
      <c r="AD13" s="94">
        <v>38.887029998947554</v>
      </c>
      <c r="AE13" s="94">
        <v>39.188707935519524</v>
      </c>
      <c r="AF13" s="94">
        <v>38.988833149721749</v>
      </c>
      <c r="AG13" s="94">
        <v>38.961401677662231</v>
      </c>
      <c r="AH13" s="94">
        <v>39.018664815765426</v>
      </c>
      <c r="AI13" s="94">
        <v>39.05495561865218</v>
      </c>
      <c r="AJ13" s="94">
        <v>39.131213858232648</v>
      </c>
      <c r="AK13" s="94">
        <v>38.895618153483554</v>
      </c>
      <c r="AL13" s="94">
        <v>38.328033077946529</v>
      </c>
      <c r="AM13" s="94">
        <v>38.128014075122998</v>
      </c>
      <c r="AN13" s="94">
        <v>38.099261506265165</v>
      </c>
      <c r="AO13" s="94">
        <v>37.839689465317207</v>
      </c>
      <c r="AP13" s="94">
        <v>37.794169582788577</v>
      </c>
      <c r="AQ13" s="94">
        <v>37.508473580016563</v>
      </c>
      <c r="AR13" s="94">
        <v>37.502578030599643</v>
      </c>
      <c r="AS13" s="94">
        <v>37.525641447722244</v>
      </c>
      <c r="AT13" s="94">
        <v>37.236842833025207</v>
      </c>
      <c r="AU13" s="94">
        <v>37.359791057794844</v>
      </c>
      <c r="AV13" s="94">
        <v>37.016200291114089</v>
      </c>
      <c r="AW13" s="94">
        <v>37.026154124930628</v>
      </c>
      <c r="AX13" s="94">
        <v>36.864909820271862</v>
      </c>
      <c r="AY13" s="94">
        <v>36.307813314664301</v>
      </c>
      <c r="AZ13" s="94">
        <v>36.266933097169954</v>
      </c>
      <c r="BA13" s="94">
        <v>36.466049831227849</v>
      </c>
      <c r="BB13" s="94">
        <v>36.474154700000064</v>
      </c>
      <c r="BC13" s="94">
        <v>36.403086025227765</v>
      </c>
      <c r="BD13" s="94">
        <v>36.20771735045556</v>
      </c>
      <c r="BE13" s="94">
        <v>36.132848675683327</v>
      </c>
      <c r="BF13" s="94">
        <v>36.379180000911091</v>
      </c>
      <c r="BG13" s="94">
        <v>36.162911326138811</v>
      </c>
      <c r="BH13" s="94">
        <v>35.994742651366685</v>
      </c>
      <c r="BI13" s="94">
        <v>35.947773976594398</v>
      </c>
      <c r="BJ13" s="94">
        <v>35.735005301822149</v>
      </c>
      <c r="BK13" s="94">
        <v>35.77533662704991</v>
      </c>
      <c r="BL13" s="94">
        <v>35.59906795227765</v>
      </c>
    </row>
    <row r="14" spans="1:64" ht="16.5" thickBot="1" x14ac:dyDescent="0.35">
      <c r="B14" s="22" t="s">
        <v>70</v>
      </c>
      <c r="C14" s="30"/>
      <c r="D14" s="94">
        <v>0</v>
      </c>
      <c r="E14" s="94">
        <v>0</v>
      </c>
      <c r="F14" s="94">
        <v>0</v>
      </c>
      <c r="G14" s="94">
        <v>0</v>
      </c>
      <c r="H14" s="94">
        <v>0</v>
      </c>
      <c r="I14" s="94">
        <v>0</v>
      </c>
      <c r="J14" s="94">
        <v>0</v>
      </c>
      <c r="K14" s="94">
        <v>0</v>
      </c>
      <c r="L14" s="94">
        <v>0</v>
      </c>
      <c r="M14" s="94">
        <v>0</v>
      </c>
      <c r="N14" s="94">
        <v>0</v>
      </c>
      <c r="O14" s="94">
        <v>0</v>
      </c>
      <c r="P14" s="94">
        <v>0</v>
      </c>
      <c r="Q14" s="94">
        <v>0</v>
      </c>
      <c r="R14" s="94">
        <v>0</v>
      </c>
      <c r="S14" s="94">
        <v>0</v>
      </c>
      <c r="T14" s="94">
        <v>0</v>
      </c>
      <c r="U14" s="94">
        <v>0</v>
      </c>
      <c r="V14" s="94">
        <v>0.10987588453215766</v>
      </c>
      <c r="W14" s="94">
        <v>0.16063166891635272</v>
      </c>
      <c r="X14" s="94">
        <v>0.82098171959489741</v>
      </c>
      <c r="Y14" s="94">
        <v>0.85060895945986315</v>
      </c>
      <c r="Z14" s="94">
        <v>0.89913619932482902</v>
      </c>
      <c r="AA14" s="94">
        <v>0.74736343918979475</v>
      </c>
      <c r="AB14" s="94">
        <v>0.86609067905476067</v>
      </c>
      <c r="AC14" s="94">
        <v>1.0418179189197263</v>
      </c>
      <c r="AD14" s="94">
        <v>1.0322451587846921</v>
      </c>
      <c r="AE14" s="94">
        <v>1.1487723986496579</v>
      </c>
      <c r="AF14" s="94">
        <v>1.1763996385146238</v>
      </c>
      <c r="AG14" s="94">
        <v>1.1245268783795896</v>
      </c>
      <c r="AH14" s="94">
        <v>1.3650541182445552</v>
      </c>
      <c r="AI14" s="94">
        <v>1.458681358109521</v>
      </c>
      <c r="AJ14" s="94">
        <v>1.4795085979744869</v>
      </c>
      <c r="AK14" s="94">
        <v>1.5199358378394527</v>
      </c>
      <c r="AL14" s="94">
        <v>1.2039630777044183</v>
      </c>
      <c r="AM14" s="94">
        <v>1.4799903175693843</v>
      </c>
      <c r="AN14" s="94">
        <v>1.4221175574343503</v>
      </c>
      <c r="AO14" s="94">
        <v>1.4863447972993158</v>
      </c>
      <c r="AP14" s="94">
        <v>1.4664720371642816</v>
      </c>
      <c r="AQ14" s="94">
        <v>1.5468992770292476</v>
      </c>
      <c r="AR14" s="94">
        <v>1.7555265168942131</v>
      </c>
      <c r="AS14" s="94">
        <v>1.8260537567591788</v>
      </c>
      <c r="AT14" s="94">
        <v>1.783280996624145</v>
      </c>
      <c r="AU14" s="94">
        <v>1.7778082364891106</v>
      </c>
      <c r="AV14" s="94">
        <v>1.7633354763540765</v>
      </c>
      <c r="AW14" s="94">
        <v>1.9934627162190424</v>
      </c>
      <c r="AX14" s="94">
        <v>1.9868899560840081</v>
      </c>
      <c r="AY14" s="94">
        <v>2.1827171959489737</v>
      </c>
      <c r="AZ14" s="94">
        <v>2.2200444358139397</v>
      </c>
      <c r="BA14" s="94">
        <v>2.1888716756789055</v>
      </c>
      <c r="BB14" s="94">
        <v>2.4697631202760437</v>
      </c>
      <c r="BC14" s="94">
        <v>2.4794732508290265</v>
      </c>
      <c r="BD14" s="94">
        <v>2.5029833813820095</v>
      </c>
      <c r="BE14" s="94">
        <v>2.5029935119349926</v>
      </c>
      <c r="BF14" s="94">
        <v>2.4878036424879757</v>
      </c>
      <c r="BG14" s="94">
        <v>2.5164137730409588</v>
      </c>
      <c r="BH14" s="94">
        <v>2.5276239035939421</v>
      </c>
      <c r="BI14" s="94">
        <v>2.5321340341469245</v>
      </c>
      <c r="BJ14" s="94">
        <v>2.6233441646999074</v>
      </c>
      <c r="BK14" s="94">
        <v>2.5934542952528905</v>
      </c>
      <c r="BL14" s="94">
        <v>2.617764425805873</v>
      </c>
    </row>
    <row r="15" spans="1:64" x14ac:dyDescent="0.3">
      <c r="B15" s="49" t="s">
        <v>71</v>
      </c>
      <c r="C15" s="50"/>
      <c r="D15" s="90">
        <v>24.949000000000002</v>
      </c>
      <c r="E15" s="90">
        <v>25.292999999999999</v>
      </c>
      <c r="F15" s="90">
        <v>25.692</v>
      </c>
      <c r="G15" s="90">
        <v>25.931000000000001</v>
      </c>
      <c r="H15" s="90">
        <v>25.431999999999999</v>
      </c>
      <c r="I15" s="90">
        <v>22.02</v>
      </c>
      <c r="J15" s="90">
        <v>26.244</v>
      </c>
      <c r="K15" s="90">
        <v>26.344000000000001</v>
      </c>
      <c r="L15" s="90">
        <v>26.132000000000001</v>
      </c>
      <c r="M15" s="90">
        <v>26.119</v>
      </c>
      <c r="N15" s="90">
        <v>25.204999999999998</v>
      </c>
      <c r="O15" s="90">
        <v>25.56</v>
      </c>
      <c r="P15" s="90">
        <v>24.344999999999999</v>
      </c>
      <c r="Q15" s="90">
        <v>24.870999999999999</v>
      </c>
      <c r="R15" s="90">
        <v>26.37</v>
      </c>
      <c r="S15" s="90">
        <v>22.094999999999999</v>
      </c>
      <c r="T15" s="90">
        <v>20.234999999999999</v>
      </c>
      <c r="U15" s="90">
        <v>19.498999999999999</v>
      </c>
      <c r="V15" s="90">
        <v>24.414000000000001</v>
      </c>
      <c r="W15" s="90">
        <v>25.28</v>
      </c>
      <c r="X15" s="90">
        <v>22.0457</v>
      </c>
      <c r="Y15" s="90">
        <v>21.754599999999996</v>
      </c>
      <c r="Z15" s="90">
        <v>16.6188</v>
      </c>
      <c r="AA15" s="90">
        <v>16.536199999999997</v>
      </c>
      <c r="AB15" s="90">
        <v>16.6173</v>
      </c>
      <c r="AC15" s="90">
        <v>16.738499999999998</v>
      </c>
      <c r="AD15" s="90">
        <v>16.7302</v>
      </c>
      <c r="AE15" s="90">
        <v>16.7105</v>
      </c>
      <c r="AF15" s="90">
        <v>16.624600000000001</v>
      </c>
      <c r="AG15" s="90">
        <v>9.0637000000000008</v>
      </c>
      <c r="AH15" s="90">
        <v>8.9634</v>
      </c>
      <c r="AI15" s="90">
        <v>8.985199999999999</v>
      </c>
      <c r="AJ15" s="90">
        <v>8.9279000000000011</v>
      </c>
      <c r="AK15" s="90">
        <v>8.7469999999999999</v>
      </c>
      <c r="AL15" s="90">
        <v>0</v>
      </c>
      <c r="AM15" s="90">
        <v>0</v>
      </c>
      <c r="AN15" s="90">
        <v>0</v>
      </c>
      <c r="AO15" s="90">
        <v>0</v>
      </c>
      <c r="AP15" s="90">
        <v>0</v>
      </c>
      <c r="AQ15" s="90">
        <v>0</v>
      </c>
      <c r="AR15" s="90">
        <v>0</v>
      </c>
      <c r="AS15" s="90">
        <v>0</v>
      </c>
      <c r="AT15" s="90">
        <v>0</v>
      </c>
      <c r="AU15" s="90">
        <v>0</v>
      </c>
      <c r="AV15" s="90">
        <v>0</v>
      </c>
      <c r="AW15" s="90">
        <v>0</v>
      </c>
      <c r="AX15" s="90">
        <v>0</v>
      </c>
      <c r="AY15" s="90">
        <v>0</v>
      </c>
      <c r="AZ15" s="90">
        <v>0</v>
      </c>
      <c r="BA15" s="90">
        <v>0</v>
      </c>
      <c r="BB15" s="90">
        <v>0</v>
      </c>
      <c r="BC15" s="90">
        <v>0</v>
      </c>
      <c r="BD15" s="90">
        <v>0</v>
      </c>
      <c r="BE15" s="90">
        <v>0</v>
      </c>
      <c r="BF15" s="90">
        <v>0</v>
      </c>
      <c r="BG15" s="90">
        <v>0</v>
      </c>
      <c r="BH15" s="90">
        <v>0</v>
      </c>
      <c r="BI15" s="90">
        <v>0</v>
      </c>
      <c r="BJ15" s="90">
        <v>0</v>
      </c>
      <c r="BK15" s="90">
        <v>0</v>
      </c>
      <c r="BL15" s="90">
        <v>0</v>
      </c>
    </row>
    <row r="16" spans="1:64" x14ac:dyDescent="0.3">
      <c r="B16" s="22" t="s">
        <v>72</v>
      </c>
      <c r="C16" s="30"/>
      <c r="D16" s="94">
        <v>24.949000000000002</v>
      </c>
      <c r="E16" s="94">
        <v>25.292999999999999</v>
      </c>
      <c r="F16" s="94">
        <v>25.692</v>
      </c>
      <c r="G16" s="94">
        <v>25.931000000000001</v>
      </c>
      <c r="H16" s="94">
        <v>25.431999999999999</v>
      </c>
      <c r="I16" s="94">
        <v>22.02</v>
      </c>
      <c r="J16" s="94">
        <v>26.244</v>
      </c>
      <c r="K16" s="94">
        <v>26.344000000000001</v>
      </c>
      <c r="L16" s="94">
        <v>26.132000000000001</v>
      </c>
      <c r="M16" s="94">
        <v>26.119</v>
      </c>
      <c r="N16" s="94">
        <v>25.204999999999998</v>
      </c>
      <c r="O16" s="94">
        <v>25.56</v>
      </c>
      <c r="P16" s="94">
        <v>24.344999999999999</v>
      </c>
      <c r="Q16" s="94">
        <v>24.870999999999999</v>
      </c>
      <c r="R16" s="94">
        <v>26.37</v>
      </c>
      <c r="S16" s="94">
        <v>22.094999999999999</v>
      </c>
      <c r="T16" s="94">
        <v>20.234999999999999</v>
      </c>
      <c r="U16" s="94">
        <v>19.498999999999999</v>
      </c>
      <c r="V16" s="94">
        <v>24.414000000000001</v>
      </c>
      <c r="W16" s="94">
        <v>25.28</v>
      </c>
      <c r="X16" s="94">
        <v>22.0457</v>
      </c>
      <c r="Y16" s="94">
        <v>21.754599999999996</v>
      </c>
      <c r="Z16" s="94">
        <v>16.6188</v>
      </c>
      <c r="AA16" s="94">
        <v>16.536199999999997</v>
      </c>
      <c r="AB16" s="94">
        <v>16.6173</v>
      </c>
      <c r="AC16" s="94">
        <v>16.738499999999998</v>
      </c>
      <c r="AD16" s="94">
        <v>16.7302</v>
      </c>
      <c r="AE16" s="94">
        <v>16.7105</v>
      </c>
      <c r="AF16" s="94">
        <v>16.624600000000001</v>
      </c>
      <c r="AG16" s="94">
        <v>9.0637000000000008</v>
      </c>
      <c r="AH16" s="94">
        <v>8.9634</v>
      </c>
      <c r="AI16" s="94">
        <v>8.985199999999999</v>
      </c>
      <c r="AJ16" s="94">
        <v>8.9279000000000011</v>
      </c>
      <c r="AK16" s="94">
        <v>8.7469999999999999</v>
      </c>
      <c r="AL16" s="94">
        <v>0</v>
      </c>
      <c r="AM16" s="94">
        <v>0</v>
      </c>
      <c r="AN16" s="94">
        <v>0</v>
      </c>
      <c r="AO16" s="94">
        <v>0</v>
      </c>
      <c r="AP16" s="94">
        <v>0</v>
      </c>
      <c r="AQ16" s="94">
        <v>0</v>
      </c>
      <c r="AR16" s="94">
        <v>0</v>
      </c>
      <c r="AS16" s="94">
        <v>0</v>
      </c>
      <c r="AT16" s="94">
        <v>0</v>
      </c>
      <c r="AU16" s="94">
        <v>0</v>
      </c>
      <c r="AV16" s="94">
        <v>0</v>
      </c>
      <c r="AW16" s="94">
        <v>0</v>
      </c>
      <c r="AX16" s="94">
        <v>0</v>
      </c>
      <c r="AY16" s="94">
        <v>0</v>
      </c>
      <c r="AZ16" s="94">
        <v>0</v>
      </c>
      <c r="BA16" s="94">
        <v>0</v>
      </c>
      <c r="BB16" s="94">
        <v>0</v>
      </c>
      <c r="BC16" s="94">
        <v>0</v>
      </c>
      <c r="BD16" s="94">
        <v>0</v>
      </c>
      <c r="BE16" s="94">
        <v>0</v>
      </c>
      <c r="BF16" s="94">
        <v>0</v>
      </c>
      <c r="BG16" s="94">
        <v>0</v>
      </c>
      <c r="BH16" s="94">
        <v>0</v>
      </c>
      <c r="BI16" s="94">
        <v>0</v>
      </c>
      <c r="BJ16" s="94">
        <v>0</v>
      </c>
      <c r="BK16" s="94">
        <v>0</v>
      </c>
      <c r="BL16" s="94">
        <v>0</v>
      </c>
    </row>
    <row r="17" spans="2:64" ht="16.5" thickBot="1" x14ac:dyDescent="0.35">
      <c r="B17" s="22" t="s">
        <v>73</v>
      </c>
      <c r="C17" s="30"/>
      <c r="D17" s="94">
        <v>0</v>
      </c>
      <c r="E17" s="94">
        <v>0</v>
      </c>
      <c r="F17" s="94">
        <v>0</v>
      </c>
      <c r="G17" s="94">
        <v>0</v>
      </c>
      <c r="H17" s="94">
        <v>0</v>
      </c>
      <c r="I17" s="94">
        <v>0</v>
      </c>
      <c r="J17" s="94">
        <v>0</v>
      </c>
      <c r="K17" s="94">
        <v>0</v>
      </c>
      <c r="L17" s="94">
        <v>0</v>
      </c>
      <c r="M17" s="94">
        <v>0</v>
      </c>
      <c r="N17" s="94">
        <v>0</v>
      </c>
      <c r="O17" s="94">
        <v>0</v>
      </c>
      <c r="P17" s="94">
        <v>0</v>
      </c>
      <c r="Q17" s="94">
        <v>0</v>
      </c>
      <c r="R17" s="94">
        <v>0</v>
      </c>
      <c r="S17" s="94">
        <v>0</v>
      </c>
      <c r="T17" s="94">
        <v>0</v>
      </c>
      <c r="U17" s="94">
        <v>0</v>
      </c>
      <c r="V17" s="94">
        <v>0</v>
      </c>
      <c r="W17" s="94">
        <v>0</v>
      </c>
      <c r="X17" s="94">
        <v>0</v>
      </c>
      <c r="Y17" s="94">
        <v>0</v>
      </c>
      <c r="Z17" s="94">
        <v>0</v>
      </c>
      <c r="AA17" s="94">
        <v>0</v>
      </c>
      <c r="AB17" s="94">
        <v>0</v>
      </c>
      <c r="AC17" s="94">
        <v>0</v>
      </c>
      <c r="AD17" s="94">
        <v>0</v>
      </c>
      <c r="AE17" s="94">
        <v>0</v>
      </c>
      <c r="AF17" s="94">
        <v>0</v>
      </c>
      <c r="AG17" s="94">
        <v>0</v>
      </c>
      <c r="AH17" s="94">
        <v>0</v>
      </c>
      <c r="AI17" s="94">
        <v>0</v>
      </c>
      <c r="AJ17" s="94">
        <v>0</v>
      </c>
      <c r="AK17" s="94">
        <v>0</v>
      </c>
      <c r="AL17" s="94">
        <v>0</v>
      </c>
      <c r="AM17" s="94">
        <v>0</v>
      </c>
      <c r="AN17" s="94">
        <v>0</v>
      </c>
      <c r="AO17" s="94">
        <v>0</v>
      </c>
      <c r="AP17" s="94">
        <v>0</v>
      </c>
      <c r="AQ17" s="94">
        <v>0</v>
      </c>
      <c r="AR17" s="94">
        <v>0</v>
      </c>
      <c r="AS17" s="94">
        <v>0</v>
      </c>
      <c r="AT17" s="94">
        <v>0</v>
      </c>
      <c r="AU17" s="94">
        <v>0</v>
      </c>
      <c r="AV17" s="94">
        <v>0</v>
      </c>
      <c r="AW17" s="94">
        <v>0</v>
      </c>
      <c r="AX17" s="94">
        <v>0</v>
      </c>
      <c r="AY17" s="94">
        <v>0</v>
      </c>
      <c r="AZ17" s="94">
        <v>0</v>
      </c>
      <c r="BA17" s="94">
        <v>0</v>
      </c>
      <c r="BB17" s="94">
        <v>0</v>
      </c>
      <c r="BC17" s="94">
        <v>0</v>
      </c>
      <c r="BD17" s="94">
        <v>0</v>
      </c>
      <c r="BE17" s="94">
        <v>0</v>
      </c>
      <c r="BF17" s="94">
        <v>0</v>
      </c>
      <c r="BG17" s="94">
        <v>0</v>
      </c>
      <c r="BH17" s="94">
        <v>0</v>
      </c>
      <c r="BI17" s="94">
        <v>0</v>
      </c>
      <c r="BJ17" s="94">
        <v>0</v>
      </c>
      <c r="BK17" s="94">
        <v>0</v>
      </c>
      <c r="BL17" s="94">
        <v>0</v>
      </c>
    </row>
    <row r="18" spans="2:64" x14ac:dyDescent="0.3">
      <c r="B18" s="49" t="s">
        <v>74</v>
      </c>
      <c r="C18" s="50"/>
      <c r="D18" s="90">
        <v>1.7014055801655075</v>
      </c>
      <c r="E18" s="90">
        <v>1.7277451429374873</v>
      </c>
      <c r="F18" s="90">
        <v>1.8767839976223186</v>
      </c>
      <c r="G18" s="90">
        <v>1.9367455933098539</v>
      </c>
      <c r="H18" s="90">
        <v>1.9794280213506106</v>
      </c>
      <c r="I18" s="90">
        <v>2.0939776523473075</v>
      </c>
      <c r="J18" s="90">
        <v>2.1660412002778671</v>
      </c>
      <c r="K18" s="90">
        <v>1.9755400878693767</v>
      </c>
      <c r="L18" s="90">
        <v>1.9917868985166931</v>
      </c>
      <c r="M18" s="90">
        <v>1.9333123743233696</v>
      </c>
      <c r="N18" s="90">
        <v>2.1947990908546151</v>
      </c>
      <c r="O18" s="90">
        <v>1.9032093041122</v>
      </c>
      <c r="P18" s="90">
        <v>1.8540983572792822</v>
      </c>
      <c r="Q18" s="90">
        <v>1.6722360356927526</v>
      </c>
      <c r="R18" s="90">
        <v>1.3414835240853167</v>
      </c>
      <c r="S18" s="90">
        <v>1.5459053169021093</v>
      </c>
      <c r="T18" s="90">
        <v>1.887374316419018</v>
      </c>
      <c r="U18" s="90">
        <v>1.6684981170919637</v>
      </c>
      <c r="V18" s="90">
        <v>1.8381560197562323</v>
      </c>
      <c r="W18" s="90">
        <v>1.8720174456809451</v>
      </c>
      <c r="X18" s="90">
        <v>1.4110927217347324</v>
      </c>
      <c r="Y18" s="90">
        <v>1.4521209852270829</v>
      </c>
      <c r="Z18" s="90">
        <v>1.5187798157905403</v>
      </c>
      <c r="AA18" s="90">
        <v>1.5157038121017274</v>
      </c>
      <c r="AB18" s="90">
        <v>1.5848512462996445</v>
      </c>
      <c r="AC18" s="90">
        <v>1.5571484764078671</v>
      </c>
      <c r="AD18" s="90">
        <v>1.555876271342123</v>
      </c>
      <c r="AE18" s="90">
        <v>1.5643853297627073</v>
      </c>
      <c r="AF18" s="90">
        <v>1.5718240011609512</v>
      </c>
      <c r="AG18" s="90">
        <v>1.5988402988098733</v>
      </c>
      <c r="AH18" s="90">
        <v>1.6141046715961731</v>
      </c>
      <c r="AI18" s="90">
        <v>1.6260232042764393</v>
      </c>
      <c r="AJ18" s="90">
        <v>1.6418713154050915</v>
      </c>
      <c r="AK18" s="90">
        <v>1.6616376305569209</v>
      </c>
      <c r="AL18" s="90">
        <v>1.7375335090937079</v>
      </c>
      <c r="AM18" s="90">
        <v>1.7756665916442063</v>
      </c>
      <c r="AN18" s="90">
        <v>1.824597911541356</v>
      </c>
      <c r="AO18" s="90">
        <v>1.8767154445036365</v>
      </c>
      <c r="AP18" s="90">
        <v>1.8678234580638893</v>
      </c>
      <c r="AQ18" s="90">
        <v>1.9408615947099976</v>
      </c>
      <c r="AR18" s="90">
        <v>1.9520987098649221</v>
      </c>
      <c r="AS18" s="90">
        <v>2.0353152744650562</v>
      </c>
      <c r="AT18" s="90">
        <v>2.0656708295918702</v>
      </c>
      <c r="AU18" s="90">
        <v>2.1385546115285869</v>
      </c>
      <c r="AV18" s="90">
        <v>2.1616723000246956</v>
      </c>
      <c r="AW18" s="90">
        <v>2.2368636680207046</v>
      </c>
      <c r="AX18" s="90">
        <v>2.2289991235648068</v>
      </c>
      <c r="AY18" s="90">
        <v>2.3041656313331242</v>
      </c>
      <c r="AZ18" s="90">
        <v>2.2858940722930483</v>
      </c>
      <c r="BA18" s="90">
        <v>2.2863885398179726</v>
      </c>
      <c r="BB18" s="90">
        <v>2.4066800501526706</v>
      </c>
      <c r="BC18" s="90">
        <v>2.4672026935938822</v>
      </c>
      <c r="BD18" s="90">
        <v>2.4817208156277628</v>
      </c>
      <c r="BE18" s="90">
        <v>2.5158391053402052</v>
      </c>
      <c r="BF18" s="90">
        <v>2.5329636699350839</v>
      </c>
      <c r="BG18" s="90">
        <v>2.5350603613993052</v>
      </c>
      <c r="BH18" s="90">
        <v>2.5829595273554595</v>
      </c>
      <c r="BI18" s="90">
        <v>2.5992449751136464</v>
      </c>
      <c r="BJ18" s="90">
        <v>2.6031779605206924</v>
      </c>
      <c r="BK18" s="90">
        <v>2.630167257222416</v>
      </c>
      <c r="BL18" s="90">
        <v>2.6514022527035337</v>
      </c>
    </row>
    <row r="19" spans="2:64" x14ac:dyDescent="0.3">
      <c r="B19" s="22" t="s">
        <v>157</v>
      </c>
      <c r="C19" s="30"/>
      <c r="D19" s="94">
        <v>1.7014055801655075</v>
      </c>
      <c r="E19" s="94">
        <v>1.7277451429374873</v>
      </c>
      <c r="F19" s="94">
        <v>1.8767839976223186</v>
      </c>
      <c r="G19" s="94">
        <v>1.9367455933098539</v>
      </c>
      <c r="H19" s="94">
        <v>1.9794280213506106</v>
      </c>
      <c r="I19" s="94">
        <v>2.0939776523473075</v>
      </c>
      <c r="J19" s="94">
        <v>2.1660412002778671</v>
      </c>
      <c r="K19" s="94">
        <v>1.9755400878693767</v>
      </c>
      <c r="L19" s="94">
        <v>1.9917868985166931</v>
      </c>
      <c r="M19" s="94">
        <v>1.9333123743233696</v>
      </c>
      <c r="N19" s="94">
        <v>2.1947990908546151</v>
      </c>
      <c r="O19" s="94">
        <v>1.9032093041122</v>
      </c>
      <c r="P19" s="94">
        <v>1.8540983572792822</v>
      </c>
      <c r="Q19" s="94">
        <v>1.6722360356927526</v>
      </c>
      <c r="R19" s="94">
        <v>1.3414835240853167</v>
      </c>
      <c r="S19" s="94">
        <v>1.5459053169021093</v>
      </c>
      <c r="T19" s="94">
        <v>1.887374316419018</v>
      </c>
      <c r="U19" s="94">
        <v>1.6684981170919637</v>
      </c>
      <c r="V19" s="94">
        <v>1.6786238741330333</v>
      </c>
      <c r="W19" s="94">
        <v>1.6621714778155412</v>
      </c>
      <c r="X19" s="94">
        <v>1.1437746560355391</v>
      </c>
      <c r="Y19" s="94">
        <v>1.1135508009150323</v>
      </c>
      <c r="Z19" s="94">
        <v>1.1272676081168298</v>
      </c>
      <c r="AA19" s="94">
        <v>1.0821042582720586</v>
      </c>
      <c r="AB19" s="94">
        <v>1.0953353379947521</v>
      </c>
      <c r="AC19" s="94">
        <v>1.0220726133861233</v>
      </c>
      <c r="AD19" s="94">
        <v>0.98450648302601784</v>
      </c>
      <c r="AE19" s="94">
        <v>0.94715095660539173</v>
      </c>
      <c r="AF19" s="94">
        <v>0.90931908227674041</v>
      </c>
      <c r="AG19" s="94">
        <v>0.884103181696832</v>
      </c>
      <c r="AH19" s="94">
        <v>0.8440714312232902</v>
      </c>
      <c r="AI19" s="94">
        <v>0.81284115251288258</v>
      </c>
      <c r="AJ19" s="94">
        <v>0.77772357747878917</v>
      </c>
      <c r="AK19" s="94">
        <v>0.74424574999999926</v>
      </c>
      <c r="AL19" s="94">
        <v>0.74002659429738493</v>
      </c>
      <c r="AM19" s="94">
        <v>0.71002189356617595</v>
      </c>
      <c r="AN19" s="94">
        <v>0.69218280290122502</v>
      </c>
      <c r="AO19" s="94">
        <v>0.67065886446666623</v>
      </c>
      <c r="AP19" s="94">
        <v>0.62121333999264672</v>
      </c>
      <c r="AQ19" s="94">
        <v>0.60610399120931335</v>
      </c>
      <c r="AR19" s="94">
        <v>0.57490682984681341</v>
      </c>
      <c r="AS19" s="94">
        <v>0.54985286763529384</v>
      </c>
      <c r="AT19" s="94">
        <v>0.51446236630490183</v>
      </c>
      <c r="AU19" s="94">
        <v>0.49174308758578406</v>
      </c>
      <c r="AV19" s="94">
        <v>0.45245204320808813</v>
      </c>
      <c r="AW19" s="94">
        <v>0.42704424490196075</v>
      </c>
      <c r="AX19" s="94">
        <v>0.37977695439754894</v>
      </c>
      <c r="AY19" s="94">
        <v>0.35253643342500002</v>
      </c>
      <c r="AZ19" s="94">
        <v>0.30512819371446087</v>
      </c>
      <c r="BA19" s="94">
        <v>0.26330374699607856</v>
      </c>
      <c r="BB19" s="94">
        <v>0.23654560499999999</v>
      </c>
      <c r="BC19" s="94">
        <v>0.22097079450000001</v>
      </c>
      <c r="BD19" s="94">
        <v>0.19482548399999997</v>
      </c>
      <c r="BE19" s="94">
        <v>0.17131492349999994</v>
      </c>
      <c r="BF19" s="94">
        <v>0.14637561299999993</v>
      </c>
      <c r="BG19" s="94">
        <v>0.12235655249999991</v>
      </c>
      <c r="BH19" s="94">
        <v>9.8438741999999899E-2</v>
      </c>
      <c r="BI19" s="94">
        <v>7.4004556499999874E-2</v>
      </c>
      <c r="BJ19" s="94">
        <v>4.9212620999999859E-2</v>
      </c>
      <c r="BK19" s="94">
        <v>2.4949435499999836E-2</v>
      </c>
      <c r="BL19" s="94">
        <v>0</v>
      </c>
    </row>
    <row r="20" spans="2:64" x14ac:dyDescent="0.3">
      <c r="B20" s="22" t="s">
        <v>75</v>
      </c>
      <c r="C20" s="30"/>
      <c r="D20" s="94">
        <v>0</v>
      </c>
      <c r="E20" s="94">
        <v>0</v>
      </c>
      <c r="F20" s="94">
        <v>0</v>
      </c>
      <c r="G20" s="94">
        <v>0</v>
      </c>
      <c r="H20" s="94">
        <v>0</v>
      </c>
      <c r="I20" s="94">
        <v>0</v>
      </c>
      <c r="J20" s="94">
        <v>0</v>
      </c>
      <c r="K20" s="94">
        <v>0</v>
      </c>
      <c r="L20" s="94">
        <v>0</v>
      </c>
      <c r="M20" s="94">
        <v>0</v>
      </c>
      <c r="N20" s="94">
        <v>0</v>
      </c>
      <c r="O20" s="94">
        <v>0</v>
      </c>
      <c r="P20" s="94">
        <v>0</v>
      </c>
      <c r="Q20" s="94">
        <v>0</v>
      </c>
      <c r="R20" s="94">
        <v>0</v>
      </c>
      <c r="S20" s="94">
        <v>0</v>
      </c>
      <c r="T20" s="94">
        <v>0</v>
      </c>
      <c r="U20" s="94">
        <v>0</v>
      </c>
      <c r="V20" s="94">
        <v>0</v>
      </c>
      <c r="W20" s="94">
        <v>0</v>
      </c>
      <c r="X20" s="94">
        <v>0</v>
      </c>
      <c r="Y20" s="94">
        <v>0</v>
      </c>
      <c r="Z20" s="94">
        <v>0</v>
      </c>
      <c r="AA20" s="94">
        <v>0</v>
      </c>
      <c r="AB20" s="94">
        <v>0</v>
      </c>
      <c r="AC20" s="94">
        <v>0</v>
      </c>
      <c r="AD20" s="94">
        <v>0</v>
      </c>
      <c r="AE20" s="94">
        <v>0</v>
      </c>
      <c r="AF20" s="94">
        <v>0</v>
      </c>
      <c r="AG20" s="94">
        <v>0</v>
      </c>
      <c r="AH20" s="94">
        <v>0</v>
      </c>
      <c r="AI20" s="94">
        <v>0</v>
      </c>
      <c r="AJ20" s="94">
        <v>0</v>
      </c>
      <c r="AK20" s="94">
        <v>0</v>
      </c>
      <c r="AL20" s="94">
        <v>0</v>
      </c>
      <c r="AM20" s="94">
        <v>0</v>
      </c>
      <c r="AN20" s="94">
        <v>0</v>
      </c>
      <c r="AO20" s="94">
        <v>0</v>
      </c>
      <c r="AP20" s="94">
        <v>0</v>
      </c>
      <c r="AQ20" s="94">
        <v>0</v>
      </c>
      <c r="AR20" s="94">
        <v>0</v>
      </c>
      <c r="AS20" s="94">
        <v>0</v>
      </c>
      <c r="AT20" s="94">
        <v>0</v>
      </c>
      <c r="AU20" s="94">
        <v>0</v>
      </c>
      <c r="AV20" s="94">
        <v>0</v>
      </c>
      <c r="AW20" s="94">
        <v>0</v>
      </c>
      <c r="AX20" s="94">
        <v>0</v>
      </c>
      <c r="AY20" s="94">
        <v>0</v>
      </c>
      <c r="AZ20" s="94">
        <v>0</v>
      </c>
      <c r="BA20" s="94">
        <v>0</v>
      </c>
      <c r="BB20" s="94">
        <v>0</v>
      </c>
      <c r="BC20" s="94">
        <v>0</v>
      </c>
      <c r="BD20" s="94">
        <v>0</v>
      </c>
      <c r="BE20" s="94">
        <v>0</v>
      </c>
      <c r="BF20" s="94">
        <v>0</v>
      </c>
      <c r="BG20" s="94">
        <v>0</v>
      </c>
      <c r="BH20" s="94">
        <v>0</v>
      </c>
      <c r="BI20" s="94">
        <v>0</v>
      </c>
      <c r="BJ20" s="94">
        <v>0</v>
      </c>
      <c r="BK20" s="94">
        <v>0</v>
      </c>
      <c r="BL20" s="94">
        <v>0</v>
      </c>
    </row>
    <row r="21" spans="2:64" ht="16.5" thickBot="1" x14ac:dyDescent="0.35">
      <c r="B21" s="22" t="s">
        <v>158</v>
      </c>
      <c r="C21" s="30"/>
      <c r="D21" s="94">
        <v>0</v>
      </c>
      <c r="E21" s="94">
        <v>0</v>
      </c>
      <c r="F21" s="94">
        <v>0</v>
      </c>
      <c r="G21" s="94">
        <v>0</v>
      </c>
      <c r="H21" s="94">
        <v>0</v>
      </c>
      <c r="I21" s="94">
        <v>0</v>
      </c>
      <c r="J21" s="94">
        <v>0</v>
      </c>
      <c r="K21" s="94">
        <v>0</v>
      </c>
      <c r="L21" s="94">
        <v>0</v>
      </c>
      <c r="M21" s="94">
        <v>0</v>
      </c>
      <c r="N21" s="94">
        <v>0</v>
      </c>
      <c r="O21" s="94">
        <v>0</v>
      </c>
      <c r="P21" s="94">
        <v>0</v>
      </c>
      <c r="Q21" s="94">
        <v>0</v>
      </c>
      <c r="R21" s="94">
        <v>0</v>
      </c>
      <c r="S21" s="94">
        <v>0</v>
      </c>
      <c r="T21" s="94">
        <v>0</v>
      </c>
      <c r="U21" s="94">
        <v>0</v>
      </c>
      <c r="V21" s="94">
        <v>0.15953214562319906</v>
      </c>
      <c r="W21" s="94">
        <v>0.20984596786540394</v>
      </c>
      <c r="X21" s="94">
        <v>0.26731806569919347</v>
      </c>
      <c r="Y21" s="94">
        <v>0.33857018431205055</v>
      </c>
      <c r="Z21" s="94">
        <v>0.39151220767371048</v>
      </c>
      <c r="AA21" s="94">
        <v>0.43359955382966875</v>
      </c>
      <c r="AB21" s="94">
        <v>0.48951590830489228</v>
      </c>
      <c r="AC21" s="94">
        <v>0.53507586302174381</v>
      </c>
      <c r="AD21" s="94">
        <v>0.57136978831610508</v>
      </c>
      <c r="AE21" s="94">
        <v>0.61723437315731555</v>
      </c>
      <c r="AF21" s="94">
        <v>0.6625049188842107</v>
      </c>
      <c r="AG21" s="94">
        <v>0.71473711711304144</v>
      </c>
      <c r="AH21" s="94">
        <v>0.7700332403728829</v>
      </c>
      <c r="AI21" s="94">
        <v>0.81318205176355685</v>
      </c>
      <c r="AJ21" s="94">
        <v>0.86414773792630228</v>
      </c>
      <c r="AK21" s="94">
        <v>0.91739188055692167</v>
      </c>
      <c r="AL21" s="94">
        <v>0.99750691479632292</v>
      </c>
      <c r="AM21" s="94">
        <v>1.0656446980780303</v>
      </c>
      <c r="AN21" s="94">
        <v>1.1324151086401308</v>
      </c>
      <c r="AO21" s="94">
        <v>1.2060565800369702</v>
      </c>
      <c r="AP21" s="94">
        <v>1.2466101180712426</v>
      </c>
      <c r="AQ21" s="94">
        <v>1.3347576035006843</v>
      </c>
      <c r="AR21" s="94">
        <v>1.3771918800181087</v>
      </c>
      <c r="AS21" s="94">
        <v>1.4854624068297624</v>
      </c>
      <c r="AT21" s="94">
        <v>1.5512084632869683</v>
      </c>
      <c r="AU21" s="94">
        <v>1.6468115239428027</v>
      </c>
      <c r="AV21" s="94">
        <v>1.7092202568166073</v>
      </c>
      <c r="AW21" s="94">
        <v>1.8098194231187437</v>
      </c>
      <c r="AX21" s="94">
        <v>1.8492221691672577</v>
      </c>
      <c r="AY21" s="94">
        <v>1.9516291979081242</v>
      </c>
      <c r="AZ21" s="94">
        <v>1.9807658785785875</v>
      </c>
      <c r="BA21" s="94">
        <v>2.0230847928218942</v>
      </c>
      <c r="BB21" s="94">
        <v>2.1701344451526707</v>
      </c>
      <c r="BC21" s="94">
        <v>2.2462318990938823</v>
      </c>
      <c r="BD21" s="94">
        <v>2.2868953316277629</v>
      </c>
      <c r="BE21" s="94">
        <v>2.3445241818402054</v>
      </c>
      <c r="BF21" s="94">
        <v>2.3865880569350839</v>
      </c>
      <c r="BG21" s="94">
        <v>2.4127038088993054</v>
      </c>
      <c r="BH21" s="94">
        <v>2.4845207853554596</v>
      </c>
      <c r="BI21" s="94">
        <v>2.5252404186136466</v>
      </c>
      <c r="BJ21" s="94">
        <v>2.5539653395206927</v>
      </c>
      <c r="BK21" s="94">
        <v>2.605217821722416</v>
      </c>
      <c r="BL21" s="94">
        <v>2.6514022527035337</v>
      </c>
    </row>
    <row r="22" spans="2:64" x14ac:dyDescent="0.3">
      <c r="B22" s="49" t="s">
        <v>162</v>
      </c>
      <c r="C22" s="50"/>
      <c r="D22" s="90">
        <v>0.8465944198344908</v>
      </c>
      <c r="E22" s="90">
        <v>0.89225485706251717</v>
      </c>
      <c r="F22" s="90">
        <v>0.92921600237767887</v>
      </c>
      <c r="G22" s="90">
        <v>0.95325440669015027</v>
      </c>
      <c r="H22" s="90">
        <v>0.99457197864939684</v>
      </c>
      <c r="I22" s="90">
        <v>1.0450223476526921</v>
      </c>
      <c r="J22" s="90">
        <v>1.1739587997221295</v>
      </c>
      <c r="K22" s="90">
        <v>1.2234599121306213</v>
      </c>
      <c r="L22" s="90">
        <v>1.2842131014833067</v>
      </c>
      <c r="M22" s="90">
        <v>1.3056876256766277</v>
      </c>
      <c r="N22" s="90">
        <v>1.4022009091453791</v>
      </c>
      <c r="O22" s="90">
        <v>1.6227906958877998</v>
      </c>
      <c r="P22" s="90">
        <v>1.9139016427207256</v>
      </c>
      <c r="Q22" s="90">
        <v>2.1967639643072436</v>
      </c>
      <c r="R22" s="90">
        <v>2.6135164759146781</v>
      </c>
      <c r="S22" s="90">
        <v>2.8300946830978884</v>
      </c>
      <c r="T22" s="90">
        <v>3.1676256835809817</v>
      </c>
      <c r="U22" s="90">
        <v>3.6535018829080426</v>
      </c>
      <c r="V22" s="90">
        <v>3.8778439802437759</v>
      </c>
      <c r="W22" s="90">
        <v>4.1859825543190619</v>
      </c>
      <c r="X22" s="90">
        <v>4.21929035306019</v>
      </c>
      <c r="Y22" s="90">
        <v>4.5651761320209303</v>
      </c>
      <c r="Z22" s="90">
        <v>4.8546483115217898</v>
      </c>
      <c r="AA22" s="90">
        <v>5.2254701416243421</v>
      </c>
      <c r="AB22" s="90">
        <v>5.5317206970007504</v>
      </c>
      <c r="AC22" s="90">
        <v>5.8536946929714109</v>
      </c>
      <c r="AD22" s="90">
        <v>6.1708345438919485</v>
      </c>
      <c r="AE22" s="90">
        <v>6.6835428458241655</v>
      </c>
      <c r="AF22" s="90">
        <v>7.3376593509689894</v>
      </c>
      <c r="AG22" s="90">
        <v>8.069612054443926</v>
      </c>
      <c r="AH22" s="90">
        <v>8.7417512247828295</v>
      </c>
      <c r="AI22" s="90">
        <v>9.1997331827053923</v>
      </c>
      <c r="AJ22" s="90">
        <v>9.3755255665482835</v>
      </c>
      <c r="AK22" s="90">
        <v>9.4517725718049874</v>
      </c>
      <c r="AL22" s="90">
        <v>9.493154755993185</v>
      </c>
      <c r="AM22" s="90">
        <v>9.5184293062581276</v>
      </c>
      <c r="AN22" s="90">
        <v>9.6021476290351213</v>
      </c>
      <c r="AO22" s="90">
        <v>9.7580843387645544</v>
      </c>
      <c r="AP22" s="90">
        <v>9.885738535304613</v>
      </c>
      <c r="AQ22" s="90">
        <v>10.114738278523529</v>
      </c>
      <c r="AR22" s="90">
        <v>10.31607521583055</v>
      </c>
      <c r="AS22" s="90">
        <v>10.51714441265611</v>
      </c>
      <c r="AT22" s="90">
        <v>10.736128364848879</v>
      </c>
      <c r="AU22" s="90">
        <v>11.037469162934091</v>
      </c>
      <c r="AV22" s="90">
        <v>11.36423906878743</v>
      </c>
      <c r="AW22" s="90">
        <v>11.628934409689755</v>
      </c>
      <c r="AX22" s="90">
        <v>11.824078103267894</v>
      </c>
      <c r="AY22" s="90">
        <v>12.06429817223273</v>
      </c>
      <c r="AZ22" s="90">
        <v>12.319870275493905</v>
      </c>
      <c r="BA22" s="90">
        <v>12.699578057428292</v>
      </c>
      <c r="BB22" s="90">
        <v>13.308231227167974</v>
      </c>
      <c r="BC22" s="90">
        <v>13.933544068097005</v>
      </c>
      <c r="BD22" s="90">
        <v>14.619507952529238</v>
      </c>
      <c r="BE22" s="90">
        <v>15.438923753840083</v>
      </c>
      <c r="BF22" s="90">
        <v>16.429393921556095</v>
      </c>
      <c r="BG22" s="90">
        <v>17.572484825538091</v>
      </c>
      <c r="BH22" s="90">
        <v>18.734286716881915</v>
      </c>
      <c r="BI22" s="90">
        <v>19.834270217494822</v>
      </c>
      <c r="BJ22" s="90">
        <v>20.67087740386911</v>
      </c>
      <c r="BK22" s="90">
        <v>21.269101316039293</v>
      </c>
      <c r="BL22" s="90">
        <v>21.421704865186893</v>
      </c>
    </row>
    <row r="23" spans="2:64" x14ac:dyDescent="0.3">
      <c r="B23" s="22" t="s">
        <v>76</v>
      </c>
      <c r="C23" s="30"/>
      <c r="D23" s="94">
        <v>0.8465944198344908</v>
      </c>
      <c r="E23" s="94">
        <v>0.89225485706251717</v>
      </c>
      <c r="F23" s="94">
        <v>0.92921600237767887</v>
      </c>
      <c r="G23" s="94">
        <v>0.95325440669015027</v>
      </c>
      <c r="H23" s="94">
        <v>0.99457197864939684</v>
      </c>
      <c r="I23" s="94">
        <v>1.0450223476526921</v>
      </c>
      <c r="J23" s="94">
        <v>1.1739587997221295</v>
      </c>
      <c r="K23" s="94">
        <v>1.2234599121306213</v>
      </c>
      <c r="L23" s="94">
        <v>1.2842131014833067</v>
      </c>
      <c r="M23" s="94">
        <v>1.3056876256766277</v>
      </c>
      <c r="N23" s="94">
        <v>1.4022009091453791</v>
      </c>
      <c r="O23" s="94">
        <v>1.6227906958877998</v>
      </c>
      <c r="P23" s="94">
        <v>1.9139016427207256</v>
      </c>
      <c r="Q23" s="94">
        <v>2.1967639643072436</v>
      </c>
      <c r="R23" s="94">
        <v>2.6135164759146781</v>
      </c>
      <c r="S23" s="94">
        <v>2.8300946830978884</v>
      </c>
      <c r="T23" s="94">
        <v>3.1676256835809817</v>
      </c>
      <c r="U23" s="94">
        <v>3.6535018829080426</v>
      </c>
      <c r="V23" s="94">
        <v>3.7035762258100746</v>
      </c>
      <c r="W23" s="94">
        <v>3.6132744053589692</v>
      </c>
      <c r="X23" s="94">
        <v>3.3008749017048942</v>
      </c>
      <c r="Y23" s="94">
        <v>3.2407862425353411</v>
      </c>
      <c r="Z23" s="94">
        <v>3.1821517859386548</v>
      </c>
      <c r="AA23" s="94">
        <v>3.1229155155162625</v>
      </c>
      <c r="AB23" s="94">
        <v>3.0635690951081518</v>
      </c>
      <c r="AC23" s="94">
        <v>3.0052175370775158</v>
      </c>
      <c r="AD23" s="94">
        <v>2.9487094428299603</v>
      </c>
      <c r="AE23" s="94">
        <v>2.8920663261602231</v>
      </c>
      <c r="AF23" s="94">
        <v>2.8333141269033248</v>
      </c>
      <c r="AG23" s="94">
        <v>2.7606810805423416</v>
      </c>
      <c r="AH23" s="94">
        <v>2.673954868333948</v>
      </c>
      <c r="AI23" s="94">
        <v>2.6095601112496416</v>
      </c>
      <c r="AJ23" s="94">
        <v>2.537422603094357</v>
      </c>
      <c r="AK23" s="94">
        <v>2.47053728336296</v>
      </c>
      <c r="AL23" s="94">
        <v>2.4047934882734054</v>
      </c>
      <c r="AM23" s="94">
        <v>2.3465706392499146</v>
      </c>
      <c r="AN23" s="94">
        <v>2.2752153267159323</v>
      </c>
      <c r="AO23" s="94">
        <v>2.2215782475032531</v>
      </c>
      <c r="AP23" s="94">
        <v>2.1537948432065788</v>
      </c>
      <c r="AQ23" s="94">
        <v>2.0960297948720266</v>
      </c>
      <c r="AR23" s="94">
        <v>2.0136667376207176</v>
      </c>
      <c r="AS23" s="94">
        <v>1.8863147141911589</v>
      </c>
      <c r="AT23" s="94">
        <v>1.6659498070967376</v>
      </c>
      <c r="AU23" s="94">
        <v>1.3768889015933115</v>
      </c>
      <c r="AV23" s="94">
        <v>1.0847884909525258</v>
      </c>
      <c r="AW23" s="94">
        <v>0.78155994572048959</v>
      </c>
      <c r="AX23" s="94">
        <v>0.52368543607753271</v>
      </c>
      <c r="AY23" s="94">
        <v>0.29177409448527852</v>
      </c>
      <c r="AZ23" s="94">
        <v>0.25623898336887319</v>
      </c>
      <c r="BA23" s="94">
        <v>0.22066063217058882</v>
      </c>
      <c r="BB23" s="94">
        <v>0.19231864500000007</v>
      </c>
      <c r="BC23" s="94">
        <v>0.17466628049999999</v>
      </c>
      <c r="BD23" s="94">
        <v>0.154262916</v>
      </c>
      <c r="BE23" s="94">
        <v>0.13498005149999998</v>
      </c>
      <c r="BF23" s="94">
        <v>0.11533718699999995</v>
      </c>
      <c r="BG23" s="94">
        <v>9.612182249999994E-2</v>
      </c>
      <c r="BH23" s="94">
        <v>7.642345799999993E-2</v>
      </c>
      <c r="BI23" s="94">
        <v>5.7308593499999914E-2</v>
      </c>
      <c r="BJ23" s="94">
        <v>3.8202728999999894E-2</v>
      </c>
      <c r="BK23" s="94">
        <v>1.9209364499999878E-2</v>
      </c>
      <c r="BL23" s="94">
        <v>0</v>
      </c>
    </row>
    <row r="24" spans="2:64" ht="16.5" thickBot="1" x14ac:dyDescent="0.35">
      <c r="B24" s="22" t="s">
        <v>77</v>
      </c>
      <c r="C24" s="30"/>
      <c r="D24" s="94">
        <v>0</v>
      </c>
      <c r="E24" s="94">
        <v>0</v>
      </c>
      <c r="F24" s="94">
        <v>0</v>
      </c>
      <c r="G24" s="94">
        <v>0</v>
      </c>
      <c r="H24" s="94">
        <v>0</v>
      </c>
      <c r="I24" s="94">
        <v>0</v>
      </c>
      <c r="J24" s="94">
        <v>0</v>
      </c>
      <c r="K24" s="94">
        <v>0</v>
      </c>
      <c r="L24" s="94">
        <v>0</v>
      </c>
      <c r="M24" s="94">
        <v>0</v>
      </c>
      <c r="N24" s="94">
        <v>0</v>
      </c>
      <c r="O24" s="94">
        <v>0</v>
      </c>
      <c r="P24" s="94">
        <v>0</v>
      </c>
      <c r="Q24" s="94">
        <v>0</v>
      </c>
      <c r="R24" s="94">
        <v>0</v>
      </c>
      <c r="S24" s="94">
        <v>0</v>
      </c>
      <c r="T24" s="94">
        <v>0</v>
      </c>
      <c r="U24" s="94">
        <v>0</v>
      </c>
      <c r="V24" s="94">
        <v>0.17426775443370107</v>
      </c>
      <c r="W24" s="94">
        <v>0.57270814896009281</v>
      </c>
      <c r="X24" s="94">
        <v>0.91841545135529601</v>
      </c>
      <c r="Y24" s="94">
        <v>1.324389889485589</v>
      </c>
      <c r="Z24" s="94">
        <v>1.6724965255831352</v>
      </c>
      <c r="AA24" s="94">
        <v>2.1025546261080792</v>
      </c>
      <c r="AB24" s="94">
        <v>2.4681516018925991</v>
      </c>
      <c r="AC24" s="94">
        <v>2.8484771558938946</v>
      </c>
      <c r="AD24" s="94">
        <v>3.2221251010619882</v>
      </c>
      <c r="AE24" s="94">
        <v>3.7914765196639424</v>
      </c>
      <c r="AF24" s="94">
        <v>4.5043452240656645</v>
      </c>
      <c r="AG24" s="94">
        <v>5.3089309739015844</v>
      </c>
      <c r="AH24" s="94">
        <v>6.0677963564488815</v>
      </c>
      <c r="AI24" s="94">
        <v>6.5901730714557507</v>
      </c>
      <c r="AJ24" s="94">
        <v>6.8381029634539274</v>
      </c>
      <c r="AK24" s="94">
        <v>6.9812352884420275</v>
      </c>
      <c r="AL24" s="94">
        <v>7.0883612677197787</v>
      </c>
      <c r="AM24" s="94">
        <v>7.1718586670082134</v>
      </c>
      <c r="AN24" s="94">
        <v>7.3269323023191886</v>
      </c>
      <c r="AO24" s="94">
        <v>7.5365060912613009</v>
      </c>
      <c r="AP24" s="94">
        <v>7.7319436920980342</v>
      </c>
      <c r="AQ24" s="94">
        <v>8.018708483651503</v>
      </c>
      <c r="AR24" s="94">
        <v>8.3024084782098324</v>
      </c>
      <c r="AS24" s="94">
        <v>8.630829698464952</v>
      </c>
      <c r="AT24" s="94">
        <v>9.0701785577521417</v>
      </c>
      <c r="AU24" s="94">
        <v>9.6605802613407796</v>
      </c>
      <c r="AV24" s="94">
        <v>10.279450577834904</v>
      </c>
      <c r="AW24" s="94">
        <v>10.847374463969265</v>
      </c>
      <c r="AX24" s="94">
        <v>11.300392667190362</v>
      </c>
      <c r="AY24" s="94">
        <v>11.772524077747452</v>
      </c>
      <c r="AZ24" s="94">
        <v>12.063631292125033</v>
      </c>
      <c r="BA24" s="94">
        <v>12.478917425257704</v>
      </c>
      <c r="BB24" s="94">
        <v>13.115912582167974</v>
      </c>
      <c r="BC24" s="94">
        <v>13.758877787597005</v>
      </c>
      <c r="BD24" s="94">
        <v>14.465245036529238</v>
      </c>
      <c r="BE24" s="94">
        <v>15.303943702340083</v>
      </c>
      <c r="BF24" s="94">
        <v>16.314056734556093</v>
      </c>
      <c r="BG24" s="94">
        <v>17.476363003038092</v>
      </c>
      <c r="BH24" s="94">
        <v>18.657863258881914</v>
      </c>
      <c r="BI24" s="94">
        <v>19.776961623994822</v>
      </c>
      <c r="BJ24" s="94">
        <v>20.632674674869111</v>
      </c>
      <c r="BK24" s="94">
        <v>21.249891951539293</v>
      </c>
      <c r="BL24" s="94">
        <v>21.421704865186893</v>
      </c>
    </row>
    <row r="25" spans="2:64" x14ac:dyDescent="0.3">
      <c r="B25" s="35" t="s">
        <v>78</v>
      </c>
      <c r="C25" s="36"/>
      <c r="D25" s="91">
        <v>65.347999999999999</v>
      </c>
      <c r="E25" s="91">
        <v>70.174000000000007</v>
      </c>
      <c r="F25" s="91">
        <v>65.010999999999996</v>
      </c>
      <c r="G25" s="91">
        <v>65.266000000000005</v>
      </c>
      <c r="H25" s="91">
        <v>63.523000000000003</v>
      </c>
      <c r="I25" s="91">
        <v>57.917999999999999</v>
      </c>
      <c r="J25" s="91">
        <v>62.140999999999998</v>
      </c>
      <c r="K25" s="91">
        <v>65.915999999999997</v>
      </c>
      <c r="L25" s="91">
        <v>66.966999999999999</v>
      </c>
      <c r="M25" s="91">
        <v>66.494</v>
      </c>
      <c r="N25" s="91">
        <v>66.251999999999995</v>
      </c>
      <c r="O25" s="91">
        <v>62.881</v>
      </c>
      <c r="P25" s="91">
        <v>68.019000000000005</v>
      </c>
      <c r="Q25" s="91">
        <v>68.311999999999998</v>
      </c>
      <c r="R25" s="91">
        <v>69.632999999999996</v>
      </c>
      <c r="S25" s="91">
        <v>65.956999999999994</v>
      </c>
      <c r="T25" s="91">
        <v>61.616</v>
      </c>
      <c r="U25" s="91">
        <v>61.487000000000002</v>
      </c>
      <c r="V25" s="91">
        <v>67.558000000000007</v>
      </c>
      <c r="W25" s="91">
        <v>71.894000000000005</v>
      </c>
      <c r="X25" s="91">
        <v>66.667271410367874</v>
      </c>
      <c r="Y25" s="91">
        <v>66.688869493354701</v>
      </c>
      <c r="Z25" s="91">
        <v>62.69020632867479</v>
      </c>
      <c r="AA25" s="91">
        <v>63.174179355876703</v>
      </c>
      <c r="AB25" s="91">
        <v>63.800479019964847</v>
      </c>
      <c r="AC25" s="91">
        <v>64.05853428657764</v>
      </c>
      <c r="AD25" s="91">
        <v>64.376185972966312</v>
      </c>
      <c r="AE25" s="91">
        <v>65.29590850975606</v>
      </c>
      <c r="AF25" s="91">
        <v>65.699316140366307</v>
      </c>
      <c r="AG25" s="91">
        <v>58.818080909295624</v>
      </c>
      <c r="AH25" s="91">
        <v>59.702974830388989</v>
      </c>
      <c r="AI25" s="91">
        <v>60.324593363743531</v>
      </c>
      <c r="AJ25" s="91">
        <v>60.55601933816051</v>
      </c>
      <c r="AK25" s="91">
        <v>60.275964193684914</v>
      </c>
      <c r="AL25" s="91">
        <v>50.762684420737841</v>
      </c>
      <c r="AM25" s="91">
        <v>50.902100290594717</v>
      </c>
      <c r="AN25" s="91">
        <v>50.948124604275989</v>
      </c>
      <c r="AO25" s="91">
        <v>50.960834045884717</v>
      </c>
      <c r="AP25" s="91">
        <v>51.014203613321357</v>
      </c>
      <c r="AQ25" s="91">
        <v>51.110972730279336</v>
      </c>
      <c r="AR25" s="91">
        <v>51.526278473189329</v>
      </c>
      <c r="AS25" s="91">
        <v>51.904154891602587</v>
      </c>
      <c r="AT25" s="91">
        <v>51.821923024090097</v>
      </c>
      <c r="AU25" s="91">
        <v>52.313623068746629</v>
      </c>
      <c r="AV25" s="91">
        <v>52.305447136280293</v>
      </c>
      <c r="AW25" s="91">
        <v>52.885414918860128</v>
      </c>
      <c r="AX25" s="91">
        <v>52.904877003188567</v>
      </c>
      <c r="AY25" s="91">
        <v>52.858994314179128</v>
      </c>
      <c r="AZ25" s="91">
        <v>53.092741880770845</v>
      </c>
      <c r="BA25" s="91">
        <v>53.640888104153021</v>
      </c>
      <c r="BB25" s="91">
        <v>54.658829097596751</v>
      </c>
      <c r="BC25" s="91">
        <v>55.283306037747678</v>
      </c>
      <c r="BD25" s="91">
        <v>55.811929499994569</v>
      </c>
      <c r="BE25" s="91">
        <v>56.590605046798615</v>
      </c>
      <c r="BF25" s="91">
        <v>57.829341234890244</v>
      </c>
      <c r="BG25" s="91">
        <v>58.786870286117164</v>
      </c>
      <c r="BH25" s="91">
        <v>59.839612799198001</v>
      </c>
      <c r="BI25" s="91">
        <v>60.913423203349794</v>
      </c>
      <c r="BJ25" s="91">
        <v>61.63240483091186</v>
      </c>
      <c r="BK25" s="91">
        <v>62.268059495564508</v>
      </c>
      <c r="BL25" s="91">
        <v>62.289939495973954</v>
      </c>
    </row>
    <row r="26" spans="2:64" ht="16.5" thickBot="1" x14ac:dyDescent="0.35">
      <c r="B26" s="21" t="s">
        <v>79</v>
      </c>
      <c r="C26" s="30"/>
      <c r="D26" s="94">
        <v>-1.974</v>
      </c>
      <c r="E26" s="94">
        <v>-1.9470000000000001</v>
      </c>
      <c r="F26" s="94">
        <v>-2.4180000000000001</v>
      </c>
      <c r="G26" s="94">
        <v>-2.8929999999999998</v>
      </c>
      <c r="H26" s="94">
        <v>-2.4329999999999998</v>
      </c>
      <c r="I26" s="94">
        <v>-2.6309999999999998</v>
      </c>
      <c r="J26" s="94">
        <v>-2.72</v>
      </c>
      <c r="K26" s="94">
        <v>-2.1040000000000001</v>
      </c>
      <c r="L26" s="94">
        <v>-2.6850000000000001</v>
      </c>
      <c r="M26" s="94">
        <v>-2.5230000000000001</v>
      </c>
      <c r="N26" s="94">
        <v>-2.4940000000000002</v>
      </c>
      <c r="O26" s="94">
        <v>-2.4660000000000002</v>
      </c>
      <c r="P26" s="94">
        <v>-2.411</v>
      </c>
      <c r="Q26" s="94">
        <v>-2.1320000000000001</v>
      </c>
      <c r="R26" s="94">
        <v>-2.355</v>
      </c>
      <c r="S26" s="94">
        <v>-2.2959999999999998</v>
      </c>
      <c r="T26" s="94">
        <v>-2.9220000000000002</v>
      </c>
      <c r="U26" s="94">
        <v>-4.16</v>
      </c>
      <c r="V26" s="94">
        <v>-3.9870000000000001</v>
      </c>
      <c r="W26" s="94">
        <v>-4.133</v>
      </c>
      <c r="X26" s="94">
        <v>-4.5075053</v>
      </c>
      <c r="Y26" s="94">
        <v>-4.4665052999999997</v>
      </c>
      <c r="Z26" s="94">
        <v>-5.3485053000000002</v>
      </c>
      <c r="AA26" s="94">
        <v>-5.3585053</v>
      </c>
      <c r="AB26" s="94">
        <v>-5.5995052999999997</v>
      </c>
      <c r="AC26" s="94">
        <v>-5.2585053000000004</v>
      </c>
      <c r="AD26" s="94">
        <v>-5.3045052999999998</v>
      </c>
      <c r="AE26" s="94">
        <v>-5.7545052999999999</v>
      </c>
      <c r="AF26" s="94">
        <v>-5.6325053</v>
      </c>
      <c r="AG26" s="94">
        <v>-5.4495053000000002</v>
      </c>
      <c r="AH26" s="94">
        <v>-5.6315052999999997</v>
      </c>
      <c r="AI26" s="94">
        <v>-5.9875052999999996</v>
      </c>
      <c r="AJ26" s="94">
        <v>-6.0015052999999998</v>
      </c>
      <c r="AK26" s="94">
        <v>-5.9995053</v>
      </c>
      <c r="AL26" s="94">
        <v>-4.6855053</v>
      </c>
      <c r="AM26" s="94">
        <v>-4.5585053000000002</v>
      </c>
      <c r="AN26" s="94">
        <v>-4.8515053000000004</v>
      </c>
      <c r="AO26" s="94">
        <v>-4.4555052999999996</v>
      </c>
      <c r="AP26" s="94">
        <v>-4.6885053000000001</v>
      </c>
      <c r="AQ26" s="94">
        <v>-4.3515052999999995</v>
      </c>
      <c r="AR26" s="94">
        <v>-4.3805052999999994</v>
      </c>
      <c r="AS26" s="94">
        <v>-4.4305053000000001</v>
      </c>
      <c r="AT26" s="94">
        <v>-4.5235053000000001</v>
      </c>
      <c r="AU26" s="94">
        <v>-4.6175052999999995</v>
      </c>
      <c r="AV26" s="94">
        <v>-4.5215052999999994</v>
      </c>
      <c r="AW26" s="94">
        <v>-4.5415052999999999</v>
      </c>
      <c r="AX26" s="94">
        <v>-4.5695052999999994</v>
      </c>
      <c r="AY26" s="94">
        <v>-4.4305053000000001</v>
      </c>
      <c r="AZ26" s="94">
        <v>-4.5345053000000002</v>
      </c>
      <c r="BA26" s="94">
        <v>-4.9485052999999999</v>
      </c>
      <c r="BB26" s="94">
        <v>-4.8345053</v>
      </c>
      <c r="BC26" s="94">
        <v>-4.9265052999999996</v>
      </c>
      <c r="BD26" s="94">
        <v>-5.0545052999999998</v>
      </c>
      <c r="BE26" s="94">
        <v>-5.0795053000000001</v>
      </c>
      <c r="BF26" s="94">
        <v>-5.2845053000000002</v>
      </c>
      <c r="BG26" s="94">
        <v>-5.2995052999999999</v>
      </c>
      <c r="BH26" s="94">
        <v>-5.2605053000000002</v>
      </c>
      <c r="BI26" s="94">
        <v>-5.1455052999999999</v>
      </c>
      <c r="BJ26" s="94">
        <v>-5.3235052999999999</v>
      </c>
      <c r="BK26" s="94">
        <v>-5.2655053000000001</v>
      </c>
      <c r="BL26" s="94">
        <v>-5.2805052999999997</v>
      </c>
    </row>
    <row r="27" spans="2:64" ht="16.5" thickBot="1" x14ac:dyDescent="0.35">
      <c r="B27" s="35" t="s">
        <v>80</v>
      </c>
      <c r="C27" s="36"/>
      <c r="D27" s="91">
        <v>63.374000000000002</v>
      </c>
      <c r="E27" s="91">
        <v>68.227000000000004</v>
      </c>
      <c r="F27" s="91">
        <v>62.593000000000004</v>
      </c>
      <c r="G27" s="91">
        <v>62.372999999999998</v>
      </c>
      <c r="H27" s="91">
        <v>61.09</v>
      </c>
      <c r="I27" s="91">
        <v>55.286999999999999</v>
      </c>
      <c r="J27" s="91">
        <v>59.420999999999999</v>
      </c>
      <c r="K27" s="91">
        <v>63.811999999999998</v>
      </c>
      <c r="L27" s="91">
        <v>64.281999999999996</v>
      </c>
      <c r="M27" s="91">
        <v>63.970999999999997</v>
      </c>
      <c r="N27" s="91">
        <v>63.758000000000003</v>
      </c>
      <c r="O27" s="91">
        <v>60.414999999999999</v>
      </c>
      <c r="P27" s="91">
        <v>65.608000000000004</v>
      </c>
      <c r="Q27" s="91">
        <v>66.180000000000007</v>
      </c>
      <c r="R27" s="91">
        <v>67.278000000000006</v>
      </c>
      <c r="S27" s="91">
        <v>63.661000000000001</v>
      </c>
      <c r="T27" s="91">
        <v>58.694000000000003</v>
      </c>
      <c r="U27" s="91">
        <v>57.326999999999998</v>
      </c>
      <c r="V27" s="91">
        <v>63.570999999999998</v>
      </c>
      <c r="W27" s="91">
        <v>67.760999999999996</v>
      </c>
      <c r="X27" s="91">
        <v>62.159766110367876</v>
      </c>
      <c r="Y27" s="91">
        <v>62.2223641933547</v>
      </c>
      <c r="Z27" s="91">
        <v>57.341701028674791</v>
      </c>
      <c r="AA27" s="91">
        <v>57.815674055876705</v>
      </c>
      <c r="AB27" s="91">
        <v>58.20097371996485</v>
      </c>
      <c r="AC27" s="91">
        <v>58.800028986577637</v>
      </c>
      <c r="AD27" s="91">
        <v>59.071680672966309</v>
      </c>
      <c r="AE27" s="91">
        <v>59.541403209756062</v>
      </c>
      <c r="AF27" s="91">
        <v>60.066810840366308</v>
      </c>
      <c r="AG27" s="91">
        <v>53.368575609295625</v>
      </c>
      <c r="AH27" s="91">
        <v>54.071469530388988</v>
      </c>
      <c r="AI27" s="91">
        <v>54.337088063743529</v>
      </c>
      <c r="AJ27" s="91">
        <v>54.554514038160512</v>
      </c>
      <c r="AK27" s="91">
        <v>54.276458893684911</v>
      </c>
      <c r="AL27" s="91">
        <v>46.077179120737839</v>
      </c>
      <c r="AM27" s="91">
        <v>46.343594990594717</v>
      </c>
      <c r="AN27" s="91">
        <v>46.09661930427599</v>
      </c>
      <c r="AO27" s="91">
        <v>46.505328745884718</v>
      </c>
      <c r="AP27" s="91">
        <v>46.325698313321354</v>
      </c>
      <c r="AQ27" s="91">
        <v>46.759467430279336</v>
      </c>
      <c r="AR27" s="91">
        <v>47.145773173189326</v>
      </c>
      <c r="AS27" s="91">
        <v>47.473649591602587</v>
      </c>
      <c r="AT27" s="91">
        <v>47.2984177240901</v>
      </c>
      <c r="AU27" s="91">
        <v>47.696117768746632</v>
      </c>
      <c r="AV27" s="91">
        <v>47.783941836280292</v>
      </c>
      <c r="AW27" s="91">
        <v>48.343909618860131</v>
      </c>
      <c r="AX27" s="91">
        <v>48.335371703188571</v>
      </c>
      <c r="AY27" s="91">
        <v>48.428489014179128</v>
      </c>
      <c r="AZ27" s="91">
        <v>48.558236580770846</v>
      </c>
      <c r="BA27" s="91">
        <v>48.69238280415302</v>
      </c>
      <c r="BB27" s="91">
        <v>49.824323797596747</v>
      </c>
      <c r="BC27" s="91">
        <v>50.356800737747676</v>
      </c>
      <c r="BD27" s="91">
        <v>50.757424199994567</v>
      </c>
      <c r="BE27" s="91">
        <v>51.511099746798614</v>
      </c>
      <c r="BF27" s="91">
        <v>52.544835934890244</v>
      </c>
      <c r="BG27" s="91">
        <v>53.487364986117164</v>
      </c>
      <c r="BH27" s="91">
        <v>54.579107499198003</v>
      </c>
      <c r="BI27" s="91">
        <v>55.767917903349797</v>
      </c>
      <c r="BJ27" s="91">
        <v>56.308899530911859</v>
      </c>
      <c r="BK27" s="91">
        <v>57.002554195564507</v>
      </c>
      <c r="BL27" s="91">
        <v>57.009434195973952</v>
      </c>
    </row>
    <row r="28" spans="2:64" x14ac:dyDescent="0.3">
      <c r="B28" s="49" t="s">
        <v>81</v>
      </c>
      <c r="C28" s="50"/>
      <c r="D28" s="90">
        <v>-7.07</v>
      </c>
      <c r="E28" s="90">
        <v>-10.444000000000001</v>
      </c>
      <c r="F28" s="90">
        <v>-4.508</v>
      </c>
      <c r="G28" s="90">
        <v>-3.1120000000000001</v>
      </c>
      <c r="H28" s="90">
        <v>-0.70299999999999996</v>
      </c>
      <c r="I28" s="90">
        <v>6.35</v>
      </c>
      <c r="J28" s="90">
        <v>2.7029999999999998</v>
      </c>
      <c r="K28" s="90">
        <v>-2.0619999999999998</v>
      </c>
      <c r="L28" s="90">
        <v>-1.135</v>
      </c>
      <c r="M28" s="90">
        <v>-2.157</v>
      </c>
      <c r="N28" s="90">
        <v>0.52</v>
      </c>
      <c r="O28" s="90">
        <v>2.5870000000000002</v>
      </c>
      <c r="P28" s="90">
        <v>-2.2000000000000002</v>
      </c>
      <c r="Q28" s="90">
        <v>-2.3959999999999999</v>
      </c>
      <c r="R28" s="90">
        <v>-5.4909999999999997</v>
      </c>
      <c r="S28" s="90">
        <v>-1.0349999999999999</v>
      </c>
      <c r="T28" s="90">
        <v>3.923</v>
      </c>
      <c r="U28" s="90">
        <v>5.55</v>
      </c>
      <c r="V28" s="90">
        <v>-1.587</v>
      </c>
      <c r="W28" s="90">
        <v>-6.26</v>
      </c>
      <c r="X28" s="90">
        <v>0.63963378584898578</v>
      </c>
      <c r="Y28" s="90">
        <v>0.60741213596695331</v>
      </c>
      <c r="Z28" s="90">
        <v>5.6038055515198266</v>
      </c>
      <c r="AA28" s="90">
        <v>5.2259223314867853</v>
      </c>
      <c r="AB28" s="90">
        <v>5.0160117061203451</v>
      </c>
      <c r="AC28" s="90">
        <v>4.7188020007587568</v>
      </c>
      <c r="AD28" s="90">
        <v>4.6639528105539227</v>
      </c>
      <c r="AE28" s="90">
        <v>4.4336119066835238</v>
      </c>
      <c r="AF28" s="90">
        <v>4.1270053126070394</v>
      </c>
      <c r="AG28" s="90">
        <v>11.078099246968115</v>
      </c>
      <c r="AH28" s="90">
        <v>10.624653225139546</v>
      </c>
      <c r="AI28" s="90">
        <v>10.659563496386838</v>
      </c>
      <c r="AJ28" s="90">
        <v>10.74869567231174</v>
      </c>
      <c r="AK28" s="90">
        <v>11.33251607090277</v>
      </c>
      <c r="AL28" s="90">
        <v>19.864846287383699</v>
      </c>
      <c r="AM28" s="90">
        <v>19.969664143118308</v>
      </c>
      <c r="AN28" s="90">
        <v>20.470746332733171</v>
      </c>
      <c r="AO28" s="90">
        <v>20.231660094729698</v>
      </c>
      <c r="AP28" s="90">
        <v>20.580200686507055</v>
      </c>
      <c r="AQ28" s="90">
        <v>20.685217448556138</v>
      </c>
      <c r="AR28" s="90">
        <v>20.595847108365412</v>
      </c>
      <c r="AS28" s="90">
        <v>20.474852903541006</v>
      </c>
      <c r="AT28" s="90">
        <v>20.89291191685632</v>
      </c>
      <c r="AU28" s="90">
        <v>20.699685590287437</v>
      </c>
      <c r="AV28" s="90">
        <v>20.876872149952248</v>
      </c>
      <c r="AW28" s="90">
        <v>20.564094064270826</v>
      </c>
      <c r="AX28" s="90">
        <v>20.846041746763824</v>
      </c>
      <c r="AY28" s="90">
        <v>21.058453012764616</v>
      </c>
      <c r="AZ28" s="90">
        <v>21.213718818734833</v>
      </c>
      <c r="BA28" s="90">
        <v>21.411282194185205</v>
      </c>
      <c r="BB28" s="90">
        <v>20.628461728251494</v>
      </c>
      <c r="BC28" s="90">
        <v>20.477870855650266</v>
      </c>
      <c r="BD28" s="90">
        <v>20.431709391337812</v>
      </c>
      <c r="BE28" s="90">
        <v>20.110851855297355</v>
      </c>
      <c r="BF28" s="90">
        <v>19.500224666128098</v>
      </c>
      <c r="BG28" s="90">
        <v>18.953144291988821</v>
      </c>
      <c r="BH28" s="90">
        <v>18.29869426026233</v>
      </c>
      <c r="BI28" s="90">
        <v>17.532002222874283</v>
      </c>
      <c r="BJ28" s="90">
        <v>17.275327225282574</v>
      </c>
      <c r="BK28" s="90">
        <v>16.969728172364491</v>
      </c>
      <c r="BL28" s="90">
        <v>17.275928645357595</v>
      </c>
    </row>
    <row r="29" spans="2:64" x14ac:dyDescent="0.3">
      <c r="B29" s="22" t="s">
        <v>82</v>
      </c>
      <c r="C29" s="30"/>
      <c r="D29" s="94">
        <v>18.789543000000002</v>
      </c>
      <c r="E29" s="94">
        <v>18.789543000000002</v>
      </c>
      <c r="F29" s="94">
        <v>18.789543000000002</v>
      </c>
      <c r="G29" s="94">
        <v>18.031803</v>
      </c>
      <c r="H29" s="94">
        <v>18.031803</v>
      </c>
      <c r="I29" s="94">
        <v>18.031803</v>
      </c>
      <c r="J29" s="94">
        <v>17.243402999999997</v>
      </c>
      <c r="K29" s="94">
        <v>17.243402999999997</v>
      </c>
      <c r="L29" s="94">
        <v>17.243402999999997</v>
      </c>
      <c r="M29" s="94">
        <v>17.243402999999997</v>
      </c>
      <c r="N29" s="94">
        <v>17.243402999999997</v>
      </c>
      <c r="O29" s="94">
        <v>17.243402999999997</v>
      </c>
      <c r="P29" s="94">
        <v>17.243402999999997</v>
      </c>
      <c r="Q29" s="94">
        <v>17.243402999999997</v>
      </c>
      <c r="R29" s="94">
        <v>17.243402999999997</v>
      </c>
      <c r="S29" s="94">
        <v>17.243402999999997</v>
      </c>
      <c r="T29" s="94">
        <v>17.243402999999997</v>
      </c>
      <c r="U29" s="94">
        <v>16.367402999999999</v>
      </c>
      <c r="V29" s="94">
        <v>13.772296799999999</v>
      </c>
      <c r="W29" s="94">
        <v>11.699067600000001</v>
      </c>
      <c r="X29" s="94">
        <v>9.9470676000000005</v>
      </c>
      <c r="Y29" s="94">
        <v>9.9470676000000005</v>
      </c>
      <c r="Z29" s="94">
        <v>9.9470676000000005</v>
      </c>
      <c r="AA29" s="94">
        <v>9.9470676000000005</v>
      </c>
      <c r="AB29" s="94">
        <v>9.9470676000000005</v>
      </c>
      <c r="AC29" s="94">
        <v>8.1950675999999998</v>
      </c>
      <c r="AD29" s="94">
        <v>8.1950675999999998</v>
      </c>
      <c r="AE29" s="94">
        <v>8.1950675999999998</v>
      </c>
      <c r="AF29" s="94">
        <v>8.1950675999999998</v>
      </c>
      <c r="AG29" s="94">
        <v>8.1950675999999998</v>
      </c>
      <c r="AH29" s="94">
        <v>8.1950675999999998</v>
      </c>
      <c r="AI29" s="94">
        <v>3.2631000000000001</v>
      </c>
      <c r="AJ29" s="94">
        <v>3.2631000000000001</v>
      </c>
      <c r="AK29" s="94">
        <v>3.2631000000000001</v>
      </c>
      <c r="AL29" s="94">
        <v>3.2631000000000001</v>
      </c>
      <c r="AM29" s="94">
        <v>2.6104799999999999</v>
      </c>
      <c r="AN29" s="94">
        <v>2.6104799999999999</v>
      </c>
      <c r="AO29" s="94">
        <v>1.9578600000000002</v>
      </c>
      <c r="AP29" s="94">
        <v>1.30524</v>
      </c>
      <c r="AQ29" s="94">
        <v>0.65261999999999998</v>
      </c>
      <c r="AR29" s="94">
        <v>0.65261999999999998</v>
      </c>
      <c r="AS29" s="94">
        <v>0</v>
      </c>
      <c r="AT29" s="94">
        <v>0</v>
      </c>
      <c r="AU29" s="94">
        <v>0</v>
      </c>
      <c r="AV29" s="94">
        <v>0</v>
      </c>
      <c r="AW29" s="94">
        <v>0</v>
      </c>
      <c r="AX29" s="94">
        <v>0</v>
      </c>
      <c r="AY29" s="94">
        <v>0</v>
      </c>
      <c r="AZ29" s="94">
        <v>0</v>
      </c>
      <c r="BA29" s="94">
        <v>0</v>
      </c>
      <c r="BB29" s="94">
        <v>0</v>
      </c>
      <c r="BC29" s="94">
        <v>0</v>
      </c>
      <c r="BD29" s="94">
        <v>0</v>
      </c>
      <c r="BE29" s="94">
        <v>0</v>
      </c>
      <c r="BF29" s="94">
        <v>0</v>
      </c>
      <c r="BG29" s="94">
        <v>0</v>
      </c>
      <c r="BH29" s="94">
        <v>0</v>
      </c>
      <c r="BI29" s="94">
        <v>0</v>
      </c>
      <c r="BJ29" s="94">
        <v>0</v>
      </c>
      <c r="BK29" s="94">
        <v>0</v>
      </c>
      <c r="BL29" s="94">
        <v>0</v>
      </c>
    </row>
    <row r="30" spans="2:64" ht="16.5" thickBot="1" x14ac:dyDescent="0.35">
      <c r="B30" s="22" t="s">
        <v>83</v>
      </c>
      <c r="C30" s="30"/>
      <c r="D30" s="94">
        <v>2.8263999999999996</v>
      </c>
      <c r="E30" s="94">
        <v>2.8263999999999996</v>
      </c>
      <c r="F30" s="94">
        <v>2.5431999999999997</v>
      </c>
      <c r="G30" s="94">
        <v>2.2600000000000002</v>
      </c>
      <c r="H30" s="94">
        <v>2.2600000000000002</v>
      </c>
      <c r="I30" s="94">
        <v>2.2600000000000002</v>
      </c>
      <c r="J30" s="94">
        <v>2.2600000000000002</v>
      </c>
      <c r="K30" s="94">
        <v>2.2600000000000002</v>
      </c>
      <c r="L30" s="94">
        <v>2.2600000000000002</v>
      </c>
      <c r="M30" s="94">
        <v>2.2600000000000002</v>
      </c>
      <c r="N30" s="94">
        <v>2.2600000000000002</v>
      </c>
      <c r="O30" s="94">
        <v>2.2600000000000002</v>
      </c>
      <c r="P30" s="94">
        <v>2.2600000000000002</v>
      </c>
      <c r="Q30" s="94">
        <v>2.2600000000000002</v>
      </c>
      <c r="R30" s="94">
        <v>2.2600000000000002</v>
      </c>
      <c r="S30" s="94">
        <v>2.2600000000000002</v>
      </c>
      <c r="T30" s="94">
        <v>2.2600000000000002</v>
      </c>
      <c r="U30" s="94">
        <v>2.2600000000000002</v>
      </c>
      <c r="V30" s="94">
        <v>2.2600000000000002</v>
      </c>
      <c r="W30" s="94">
        <v>2.2600000000000002</v>
      </c>
      <c r="X30" s="94">
        <v>2.2600000000000002</v>
      </c>
      <c r="Y30" s="94">
        <v>2.2600000000000002</v>
      </c>
      <c r="Z30" s="94">
        <v>2.2600000000000002</v>
      </c>
      <c r="AA30" s="94">
        <v>2.2600000000000002</v>
      </c>
      <c r="AB30" s="94">
        <v>2.2600000000000002</v>
      </c>
      <c r="AC30" s="94">
        <v>2.2600000000000002</v>
      </c>
      <c r="AD30" s="94">
        <v>2.2600000000000002</v>
      </c>
      <c r="AE30" s="94">
        <v>2.2600000000000002</v>
      </c>
      <c r="AF30" s="94">
        <v>2.2600000000000002</v>
      </c>
      <c r="AG30" s="94">
        <v>2.2600000000000002</v>
      </c>
      <c r="AH30" s="94">
        <v>2.2600000000000002</v>
      </c>
      <c r="AI30" s="94">
        <v>2.2600000000000002</v>
      </c>
      <c r="AJ30" s="94">
        <v>2.2600000000000002</v>
      </c>
      <c r="AK30" s="94">
        <v>2.2600000000000002</v>
      </c>
      <c r="AL30" s="94">
        <v>2.2600000000000002</v>
      </c>
      <c r="AM30" s="94">
        <v>2.2600000000000002</v>
      </c>
      <c r="AN30" s="94">
        <v>2.2600000000000002</v>
      </c>
      <c r="AO30" s="94">
        <v>1.96</v>
      </c>
      <c r="AP30" s="94">
        <v>1.3</v>
      </c>
      <c r="AQ30" s="94">
        <v>0.66</v>
      </c>
      <c r="AR30" s="94">
        <v>0.66</v>
      </c>
      <c r="AS30" s="94">
        <v>0</v>
      </c>
      <c r="AT30" s="94">
        <v>0</v>
      </c>
      <c r="AU30" s="94">
        <v>0</v>
      </c>
      <c r="AV30" s="94">
        <v>0</v>
      </c>
      <c r="AW30" s="94">
        <v>0</v>
      </c>
      <c r="AX30" s="94">
        <v>0</v>
      </c>
      <c r="AY30" s="94">
        <v>0</v>
      </c>
      <c r="AZ30" s="94">
        <v>0</v>
      </c>
      <c r="BA30" s="94">
        <v>0</v>
      </c>
      <c r="BB30" s="94">
        <v>0</v>
      </c>
      <c r="BC30" s="94">
        <v>0</v>
      </c>
      <c r="BD30" s="94">
        <v>0</v>
      </c>
      <c r="BE30" s="94">
        <v>0</v>
      </c>
      <c r="BF30" s="94">
        <v>0</v>
      </c>
      <c r="BG30" s="94">
        <v>0</v>
      </c>
      <c r="BH30" s="94">
        <v>0</v>
      </c>
      <c r="BI30" s="94">
        <v>0</v>
      </c>
      <c r="BJ30" s="94">
        <v>0</v>
      </c>
      <c r="BK30" s="94">
        <v>0</v>
      </c>
      <c r="BL30" s="94">
        <v>0</v>
      </c>
    </row>
    <row r="31" spans="2:64" x14ac:dyDescent="0.3">
      <c r="B31" s="35" t="s">
        <v>59</v>
      </c>
      <c r="C31" s="36"/>
      <c r="D31" s="91">
        <v>56.304000000000002</v>
      </c>
      <c r="E31" s="91">
        <v>57.783000000000001</v>
      </c>
      <c r="F31" s="91">
        <v>58.085000000000001</v>
      </c>
      <c r="G31" s="91">
        <v>59.261000000000003</v>
      </c>
      <c r="H31" s="91">
        <v>60.387</v>
      </c>
      <c r="I31" s="91">
        <v>61.637</v>
      </c>
      <c r="J31" s="91">
        <v>62.124000000000002</v>
      </c>
      <c r="K31" s="91">
        <v>61.75</v>
      </c>
      <c r="L31" s="91">
        <v>63.146999999999998</v>
      </c>
      <c r="M31" s="91">
        <v>61.814</v>
      </c>
      <c r="N31" s="91">
        <v>64.278000000000006</v>
      </c>
      <c r="O31" s="91">
        <v>63.002000000000002</v>
      </c>
      <c r="P31" s="91">
        <v>63.408000000000001</v>
      </c>
      <c r="Q31" s="91">
        <v>63.783999999999999</v>
      </c>
      <c r="R31" s="91">
        <v>61.786999999999999</v>
      </c>
      <c r="S31" s="91">
        <v>62.625999999999998</v>
      </c>
      <c r="T31" s="91">
        <v>62.616999999999997</v>
      </c>
      <c r="U31" s="91">
        <v>62.877000000000002</v>
      </c>
      <c r="V31" s="91">
        <v>61.984000000000002</v>
      </c>
      <c r="W31" s="91">
        <v>61.500999999999998</v>
      </c>
      <c r="X31" s="91">
        <v>62.799399896216855</v>
      </c>
      <c r="Y31" s="91">
        <v>62.82977632932166</v>
      </c>
      <c r="Z31" s="91">
        <v>62.945506580194618</v>
      </c>
      <c r="AA31" s="91">
        <v>63.041596387363491</v>
      </c>
      <c r="AB31" s="91">
        <v>63.216985426085188</v>
      </c>
      <c r="AC31" s="91">
        <v>63.518830987336401</v>
      </c>
      <c r="AD31" s="91">
        <v>63.735633483520239</v>
      </c>
      <c r="AE31" s="91">
        <v>63.975015116439579</v>
      </c>
      <c r="AF31" s="91">
        <v>64.193816152973341</v>
      </c>
      <c r="AG31" s="91">
        <v>64.446674856263741</v>
      </c>
      <c r="AH31" s="91">
        <v>64.696122755528535</v>
      </c>
      <c r="AI31" s="91">
        <v>64.996651560130374</v>
      </c>
      <c r="AJ31" s="91">
        <v>65.303209710472245</v>
      </c>
      <c r="AK31" s="91">
        <v>65.608974964587688</v>
      </c>
      <c r="AL31" s="91">
        <v>65.942025408121538</v>
      </c>
      <c r="AM31" s="91">
        <v>66.313259133713018</v>
      </c>
      <c r="AN31" s="91">
        <v>66.567365637009161</v>
      </c>
      <c r="AO31" s="91">
        <v>66.736988840614416</v>
      </c>
      <c r="AP31" s="91">
        <v>66.905898999828409</v>
      </c>
      <c r="AQ31" s="91">
        <v>67.444684878835474</v>
      </c>
      <c r="AR31" s="91">
        <v>67.741620281554745</v>
      </c>
      <c r="AS31" s="91">
        <v>67.948502495143586</v>
      </c>
      <c r="AT31" s="91">
        <v>68.191329640946421</v>
      </c>
      <c r="AU31" s="91">
        <v>68.395803359034062</v>
      </c>
      <c r="AV31" s="91">
        <v>68.66081398623254</v>
      </c>
      <c r="AW31" s="91">
        <v>68.908003683130957</v>
      </c>
      <c r="AX31" s="91">
        <v>69.181413449952387</v>
      </c>
      <c r="AY31" s="91">
        <v>69.486942026943751</v>
      </c>
      <c r="AZ31" s="91">
        <v>69.771955399505671</v>
      </c>
      <c r="BA31" s="91">
        <v>70.103664998338232</v>
      </c>
      <c r="BB31" s="91">
        <v>70.452785525848242</v>
      </c>
      <c r="BC31" s="91">
        <v>70.834671593397943</v>
      </c>
      <c r="BD31" s="91">
        <v>71.189133591332379</v>
      </c>
      <c r="BE31" s="91">
        <v>71.621951602095976</v>
      </c>
      <c r="BF31" s="91">
        <v>72.045060601018335</v>
      </c>
      <c r="BG31" s="91">
        <v>72.440509278105992</v>
      </c>
      <c r="BH31" s="91">
        <v>72.877801759460326</v>
      </c>
      <c r="BI31" s="91">
        <v>73.29992012622408</v>
      </c>
      <c r="BJ31" s="91">
        <v>73.58422675619444</v>
      </c>
      <c r="BK31" s="91">
        <v>73.972282367928997</v>
      </c>
      <c r="BL31" s="91">
        <v>74.285362841331548</v>
      </c>
    </row>
    <row r="32" spans="2:64" ht="16.5" thickBot="1" x14ac:dyDescent="0.35">
      <c r="B32" s="22" t="s">
        <v>153</v>
      </c>
      <c r="C32" s="30"/>
      <c r="D32" s="94">
        <v>3.931</v>
      </c>
      <c r="E32" s="94">
        <v>4.0339999999999998</v>
      </c>
      <c r="F32" s="94">
        <v>4.056</v>
      </c>
      <c r="G32" s="94">
        <v>4.1390000000000002</v>
      </c>
      <c r="H32" s="94">
        <v>4.2160000000000002</v>
      </c>
      <c r="I32" s="94">
        <v>4.3070000000000004</v>
      </c>
      <c r="J32" s="94">
        <v>4.3419999999999996</v>
      </c>
      <c r="K32" s="94">
        <v>4.3179999999999996</v>
      </c>
      <c r="L32" s="94">
        <v>4.4180000000000001</v>
      </c>
      <c r="M32" s="94">
        <v>4.32</v>
      </c>
      <c r="N32" s="94">
        <v>4.4930000000000003</v>
      </c>
      <c r="O32" s="94">
        <v>4.4029999999999996</v>
      </c>
      <c r="P32" s="94">
        <v>4.4349999999999996</v>
      </c>
      <c r="Q32" s="94">
        <v>4.4610000000000003</v>
      </c>
      <c r="R32" s="94">
        <v>4.3209999999999997</v>
      </c>
      <c r="S32" s="94">
        <v>4.38</v>
      </c>
      <c r="T32" s="94">
        <v>4.3780000000000001</v>
      </c>
      <c r="U32" s="94">
        <v>4.3940000000000001</v>
      </c>
      <c r="V32" s="94">
        <v>4.3369999999999997</v>
      </c>
      <c r="W32" s="94">
        <v>4.3029999999999999</v>
      </c>
      <c r="X32" s="94">
        <v>4.3922199332175484</v>
      </c>
      <c r="Y32" s="94">
        <v>4.3943444754138659</v>
      </c>
      <c r="Z32" s="94">
        <v>4.4024387042695645</v>
      </c>
      <c r="AA32" s="94">
        <v>4.4091592711400063</v>
      </c>
      <c r="AB32" s="94">
        <v>4.4214260640267913</v>
      </c>
      <c r="AC32" s="94">
        <v>4.442537286316683</v>
      </c>
      <c r="AD32" s="94">
        <v>4.4577005561390646</v>
      </c>
      <c r="AE32" s="94">
        <v>4.4744430215366968</v>
      </c>
      <c r="AF32" s="94">
        <v>4.4897460702228384</v>
      </c>
      <c r="AG32" s="94">
        <v>4.5074311283398751</v>
      </c>
      <c r="AH32" s="94">
        <v>4.5248776331991687</v>
      </c>
      <c r="AI32" s="94">
        <v>4.545896760901976</v>
      </c>
      <c r="AJ32" s="94">
        <v>4.5673375839169585</v>
      </c>
      <c r="AK32" s="94">
        <v>4.5887229513922936</v>
      </c>
      <c r="AL32" s="94">
        <v>4.6120166580084998</v>
      </c>
      <c r="AM32" s="94">
        <v>4.6379809215543331</v>
      </c>
      <c r="AN32" s="94">
        <v>4.6557532513979618</v>
      </c>
      <c r="AO32" s="94">
        <v>4.6676167790310679</v>
      </c>
      <c r="AP32" s="94">
        <v>4.6794304359999037</v>
      </c>
      <c r="AQ32" s="94">
        <v>4.7171133769423621</v>
      </c>
      <c r="AR32" s="94">
        <v>4.737881180406359</v>
      </c>
      <c r="AS32" s="94">
        <v>4.7523506209401027</v>
      </c>
      <c r="AT32" s="94">
        <v>4.7693340671495266</v>
      </c>
      <c r="AU32" s="94">
        <v>4.7836350563610139</v>
      </c>
      <c r="AV32" s="94">
        <v>4.8021700258228117</v>
      </c>
      <c r="AW32" s="94">
        <v>4.8194585909332668</v>
      </c>
      <c r="AX32" s="94">
        <v>4.8385810002198841</v>
      </c>
      <c r="AY32" s="94">
        <v>4.8599498143844588</v>
      </c>
      <c r="AZ32" s="94">
        <v>4.8798837853820931</v>
      </c>
      <c r="BA32" s="94">
        <v>4.9030837126813944</v>
      </c>
      <c r="BB32" s="94">
        <v>4.9275013686233153</v>
      </c>
      <c r="BC32" s="94">
        <v>4.9542106620382489</v>
      </c>
      <c r="BD32" s="94">
        <v>4.9790019029652113</v>
      </c>
      <c r="BE32" s="94">
        <v>5.009273400741832</v>
      </c>
      <c r="BF32" s="94">
        <v>5.0388658456069377</v>
      </c>
      <c r="BG32" s="94">
        <v>5.0665237143913426</v>
      </c>
      <c r="BH32" s="94">
        <v>5.0971081587717793</v>
      </c>
      <c r="BI32" s="94">
        <v>5.1266313183519818</v>
      </c>
      <c r="BJ32" s="94">
        <v>5.1465158594362181</v>
      </c>
      <c r="BK32" s="94">
        <v>5.1736566537093207</v>
      </c>
      <c r="BL32" s="94">
        <v>5.1955536511050342</v>
      </c>
    </row>
    <row r="33" spans="2:64" ht="16.5" thickBot="1" x14ac:dyDescent="0.35">
      <c r="B33" s="37" t="s">
        <v>62</v>
      </c>
      <c r="C33" s="38"/>
      <c r="D33" s="92">
        <v>58.277999999999999</v>
      </c>
      <c r="E33" s="92">
        <v>59.730000000000004</v>
      </c>
      <c r="F33" s="92">
        <v>60.503</v>
      </c>
      <c r="G33" s="92">
        <v>62.154000000000003</v>
      </c>
      <c r="H33" s="92">
        <v>62.82</v>
      </c>
      <c r="I33" s="92">
        <v>64.268000000000001</v>
      </c>
      <c r="J33" s="92">
        <v>64.844000000000008</v>
      </c>
      <c r="K33" s="92">
        <v>63.853999999999999</v>
      </c>
      <c r="L33" s="92">
        <v>65.831999999999994</v>
      </c>
      <c r="M33" s="92">
        <v>64.337000000000003</v>
      </c>
      <c r="N33" s="92">
        <v>66.772000000000006</v>
      </c>
      <c r="O33" s="92">
        <v>65.468000000000004</v>
      </c>
      <c r="P33" s="92">
        <v>65.819000000000003</v>
      </c>
      <c r="Q33" s="92">
        <v>65.915999999999997</v>
      </c>
      <c r="R33" s="92">
        <v>64.141999999999996</v>
      </c>
      <c r="S33" s="92">
        <v>64.921999999999997</v>
      </c>
      <c r="T33" s="92">
        <v>65.539000000000001</v>
      </c>
      <c r="U33" s="92">
        <v>67.037000000000006</v>
      </c>
      <c r="V33" s="92">
        <v>65.971000000000004</v>
      </c>
      <c r="W33" s="92">
        <v>65.634</v>
      </c>
      <c r="X33" s="92">
        <v>67.30690519621686</v>
      </c>
      <c r="Y33" s="92">
        <v>67.296281629321655</v>
      </c>
      <c r="Z33" s="92">
        <v>68.294011880194617</v>
      </c>
      <c r="AA33" s="92">
        <v>68.400101687363488</v>
      </c>
      <c r="AB33" s="92">
        <v>68.816490726085192</v>
      </c>
      <c r="AC33" s="92">
        <v>68.777336287336396</v>
      </c>
      <c r="AD33" s="92">
        <v>69.040138783520234</v>
      </c>
      <c r="AE33" s="92">
        <v>69.729520416439584</v>
      </c>
      <c r="AF33" s="92">
        <v>69.826321452973346</v>
      </c>
      <c r="AG33" s="92">
        <v>69.896180156263739</v>
      </c>
      <c r="AH33" s="92">
        <v>70.327628055528535</v>
      </c>
      <c r="AI33" s="92">
        <v>70.984156860130369</v>
      </c>
      <c r="AJ33" s="92">
        <v>71.30471501047225</v>
      </c>
      <c r="AK33" s="92">
        <v>71.608480264587683</v>
      </c>
      <c r="AL33" s="92">
        <v>70.62753070812154</v>
      </c>
      <c r="AM33" s="92">
        <v>70.871764433713025</v>
      </c>
      <c r="AN33" s="92">
        <v>71.41887093700916</v>
      </c>
      <c r="AO33" s="92">
        <v>71.192494140614414</v>
      </c>
      <c r="AP33" s="92">
        <v>71.594404299828412</v>
      </c>
      <c r="AQ33" s="92">
        <v>71.796190178835474</v>
      </c>
      <c r="AR33" s="92">
        <v>72.122125581554741</v>
      </c>
      <c r="AS33" s="92">
        <v>72.379007795143593</v>
      </c>
      <c r="AT33" s="92">
        <v>72.714834940946417</v>
      </c>
      <c r="AU33" s="92">
        <v>73.013308659034067</v>
      </c>
      <c r="AV33" s="92">
        <v>73.182319286232541</v>
      </c>
      <c r="AW33" s="92">
        <v>73.449508983130954</v>
      </c>
      <c r="AX33" s="92">
        <v>73.75091874995239</v>
      </c>
      <c r="AY33" s="92">
        <v>73.917447326943744</v>
      </c>
      <c r="AZ33" s="92">
        <v>74.306460699505678</v>
      </c>
      <c r="BA33" s="92">
        <v>75.052170298338226</v>
      </c>
      <c r="BB33" s="92">
        <v>75.287290825848245</v>
      </c>
      <c r="BC33" s="92">
        <v>75.761176893397945</v>
      </c>
      <c r="BD33" s="92">
        <v>76.243638891332381</v>
      </c>
      <c r="BE33" s="92">
        <v>76.70145690209597</v>
      </c>
      <c r="BF33" s="92">
        <v>77.329565901018341</v>
      </c>
      <c r="BG33" s="92">
        <v>77.740014578105985</v>
      </c>
      <c r="BH33" s="92">
        <v>78.138307059460331</v>
      </c>
      <c r="BI33" s="92">
        <v>78.445425426224077</v>
      </c>
      <c r="BJ33" s="92">
        <v>78.907732056194433</v>
      </c>
      <c r="BK33" s="92">
        <v>79.237787667928998</v>
      </c>
      <c r="BL33" s="92">
        <v>79.565868141331549</v>
      </c>
    </row>
    <row r="34" spans="2:64" x14ac:dyDescent="0.3">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row>
    <row r="36" spans="2:64" ht="16.5" thickBot="1" x14ac:dyDescent="0.35"/>
    <row r="37" spans="2:64" ht="20.25" x14ac:dyDescent="0.3">
      <c r="B37" s="23" t="s">
        <v>163</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row>
    <row r="38" spans="2:64" ht="17.25" thickBot="1" x14ac:dyDescent="0.35">
      <c r="B38" s="24" t="s">
        <v>206</v>
      </c>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row>
    <row r="39" spans="2:64" ht="16.5" thickBot="1" x14ac:dyDescent="0.35">
      <c r="B39" s="25"/>
      <c r="C39" s="27"/>
      <c r="D39" s="104">
        <v>2000</v>
      </c>
      <c r="E39" s="104">
        <v>2001</v>
      </c>
      <c r="F39" s="104">
        <v>2002</v>
      </c>
      <c r="G39" s="104">
        <v>2003</v>
      </c>
      <c r="H39" s="104">
        <v>2004</v>
      </c>
      <c r="I39" s="104">
        <v>2005</v>
      </c>
      <c r="J39" s="104">
        <v>2006</v>
      </c>
      <c r="K39" s="104">
        <v>2007</v>
      </c>
      <c r="L39" s="104">
        <v>2008</v>
      </c>
      <c r="M39" s="104">
        <v>2009</v>
      </c>
      <c r="N39" s="104">
        <v>2010</v>
      </c>
      <c r="O39" s="104">
        <v>2011</v>
      </c>
      <c r="P39" s="104">
        <v>2012</v>
      </c>
      <c r="Q39" s="104">
        <v>2013</v>
      </c>
      <c r="R39" s="104">
        <v>2014</v>
      </c>
      <c r="S39" s="104">
        <v>2015</v>
      </c>
      <c r="T39" s="104">
        <v>2016</v>
      </c>
      <c r="U39" s="104">
        <v>2017</v>
      </c>
      <c r="V39" s="104">
        <v>2018</v>
      </c>
      <c r="W39" s="104">
        <v>2019</v>
      </c>
      <c r="X39" s="104">
        <v>2020</v>
      </c>
      <c r="Y39" s="104">
        <v>2021</v>
      </c>
      <c r="Z39" s="104">
        <v>2022</v>
      </c>
      <c r="AA39" s="104">
        <v>2023</v>
      </c>
      <c r="AB39" s="104">
        <v>2024</v>
      </c>
      <c r="AC39" s="104">
        <v>2025</v>
      </c>
      <c r="AD39" s="104">
        <v>2026</v>
      </c>
      <c r="AE39" s="104">
        <v>2027</v>
      </c>
      <c r="AF39" s="104">
        <v>2028</v>
      </c>
      <c r="AG39" s="104">
        <v>2029</v>
      </c>
      <c r="AH39" s="104">
        <v>2030</v>
      </c>
      <c r="AI39" s="104">
        <v>2031</v>
      </c>
      <c r="AJ39" s="104">
        <v>2032</v>
      </c>
      <c r="AK39" s="104">
        <v>2033</v>
      </c>
      <c r="AL39" s="104">
        <v>2034</v>
      </c>
      <c r="AM39" s="104">
        <v>2035</v>
      </c>
      <c r="AN39" s="104">
        <v>2036</v>
      </c>
      <c r="AO39" s="104">
        <v>2037</v>
      </c>
      <c r="AP39" s="104">
        <v>2038</v>
      </c>
      <c r="AQ39" s="104">
        <v>2039</v>
      </c>
      <c r="AR39" s="104">
        <v>2040</v>
      </c>
      <c r="AS39" s="104">
        <v>2041</v>
      </c>
      <c r="AT39" s="104">
        <v>2042</v>
      </c>
      <c r="AU39" s="104">
        <v>2043</v>
      </c>
      <c r="AV39" s="104">
        <v>2044</v>
      </c>
      <c r="AW39" s="104">
        <v>2045</v>
      </c>
      <c r="AX39" s="104">
        <v>2046</v>
      </c>
      <c r="AY39" s="104">
        <v>2047</v>
      </c>
      <c r="AZ39" s="104">
        <v>2048</v>
      </c>
      <c r="BA39" s="104">
        <v>2049</v>
      </c>
      <c r="BB39" s="104">
        <v>2050</v>
      </c>
      <c r="BC39" s="104">
        <v>2051</v>
      </c>
      <c r="BD39" s="104">
        <v>2052</v>
      </c>
      <c r="BE39" s="104">
        <v>2053</v>
      </c>
      <c r="BF39" s="104">
        <v>2054</v>
      </c>
      <c r="BG39" s="104">
        <v>2055</v>
      </c>
      <c r="BH39" s="104">
        <v>2056</v>
      </c>
      <c r="BI39" s="104">
        <v>2057</v>
      </c>
      <c r="BJ39" s="104">
        <v>2058</v>
      </c>
      <c r="BK39" s="104">
        <v>2059</v>
      </c>
      <c r="BL39" s="104">
        <v>2060</v>
      </c>
    </row>
    <row r="40" spans="2:64" x14ac:dyDescent="0.3">
      <c r="B40" s="46" t="s">
        <v>97</v>
      </c>
      <c r="C40" s="42"/>
      <c r="D40" s="47">
        <v>1.4171189000000001E-2</v>
      </c>
      <c r="E40" s="47">
        <v>1.6992661999999999E-2</v>
      </c>
      <c r="F40" s="47">
        <v>2.0072728000000001E-2</v>
      </c>
      <c r="G40" s="47">
        <v>2.2831000000000001E-2</v>
      </c>
      <c r="H40" s="47">
        <v>2.4353E-2</v>
      </c>
      <c r="I40" s="47">
        <v>2.9111999999999999E-2</v>
      </c>
      <c r="J40" s="47">
        <v>3.9025000000000004E-2</v>
      </c>
      <c r="K40" s="47">
        <v>4.4565999999999995E-2</v>
      </c>
      <c r="L40" s="47">
        <v>5.5247999999999998E-2</v>
      </c>
      <c r="M40" s="47">
        <v>7.7012999999999998E-2</v>
      </c>
      <c r="N40" s="47">
        <v>0.13022300000000001</v>
      </c>
      <c r="O40" s="47">
        <v>0.23818393100000002</v>
      </c>
      <c r="P40" s="47">
        <v>0.38753599999999999</v>
      </c>
      <c r="Q40" s="47">
        <v>0.58998800000000007</v>
      </c>
      <c r="R40" s="47">
        <v>0.94245200000000007</v>
      </c>
      <c r="S40" s="47">
        <v>1.2285779999999999</v>
      </c>
      <c r="T40" s="47">
        <v>1.4420999999999999</v>
      </c>
      <c r="U40" s="47">
        <v>1.8158100000000001</v>
      </c>
      <c r="V40" s="47">
        <v>2.0669</v>
      </c>
      <c r="W40" s="47">
        <v>2.3235899999999998</v>
      </c>
      <c r="X40" s="47">
        <v>2.6904488982807786</v>
      </c>
      <c r="Y40" s="47">
        <v>3.0380873455503421</v>
      </c>
      <c r="Z40" s="47">
        <v>3.3323820257864951</v>
      </c>
      <c r="AA40" s="47">
        <v>3.6993477831258068</v>
      </c>
      <c r="AB40" s="47">
        <v>3.9944754636840587</v>
      </c>
      <c r="AC40" s="47">
        <v>4.3081224400490798</v>
      </c>
      <c r="AD40" s="47">
        <v>4.6189206078732417</v>
      </c>
      <c r="AE40" s="47">
        <v>5.1251332190002223</v>
      </c>
      <c r="AF40" s="47">
        <v>5.7711140275758712</v>
      </c>
      <c r="AG40" s="47">
        <v>6.502893140959122</v>
      </c>
      <c r="AH40" s="47">
        <v>7.1171892333562514</v>
      </c>
      <c r="AI40" s="47">
        <v>7.5640846847480789</v>
      </c>
      <c r="AJ40" s="47">
        <v>7.745569063209536</v>
      </c>
      <c r="AK40" s="47">
        <v>7.8053667565945926</v>
      </c>
      <c r="AL40" s="47">
        <v>7.8100480513238937</v>
      </c>
      <c r="AM40" s="47">
        <v>7.8147293460531948</v>
      </c>
      <c r="AN40" s="47">
        <v>7.9049033726389819</v>
      </c>
      <c r="AO40" s="47">
        <v>8.0397001583907919</v>
      </c>
      <c r="AP40" s="47">
        <v>8.2049173806558642</v>
      </c>
      <c r="AQ40" s="47">
        <v>8.3961365518064692</v>
      </c>
      <c r="AR40" s="47">
        <v>8.5830597007775342</v>
      </c>
      <c r="AS40" s="47">
        <v>8.7647884026873637</v>
      </c>
      <c r="AT40" s="47">
        <v>8.9913186396908014</v>
      </c>
      <c r="AU40" s="47">
        <v>9.2644960902186781</v>
      </c>
      <c r="AV40" s="47">
        <v>9.5736577895635104</v>
      </c>
      <c r="AW40" s="47">
        <v>9.827653474025988</v>
      </c>
      <c r="AX40" s="47">
        <v>10.036249258550212</v>
      </c>
      <c r="AY40" s="47">
        <v>10.229810844288354</v>
      </c>
      <c r="AZ40" s="47">
        <v>10.518436929827592</v>
      </c>
      <c r="BA40" s="47">
        <v>10.931809795087004</v>
      </c>
      <c r="BB40" s="47">
        <v>11.477262143783751</v>
      </c>
      <c r="BC40" s="47">
        <v>12.070700770232378</v>
      </c>
      <c r="BD40" s="47">
        <v>12.730125280653317</v>
      </c>
      <c r="BE40" s="47">
        <v>13.538168318726679</v>
      </c>
      <c r="BF40" s="47">
        <v>14.530930298244398</v>
      </c>
      <c r="BG40" s="47">
        <v>15.67722230507165</v>
      </c>
      <c r="BH40" s="47">
        <v>16.855957807763428</v>
      </c>
      <c r="BI40" s="47">
        <v>17.964712825790272</v>
      </c>
      <c r="BJ40" s="47">
        <v>18.87210901702888</v>
      </c>
      <c r="BK40" s="47">
        <v>19.450136496965154</v>
      </c>
      <c r="BL40" s="47">
        <v>19.578661714285715</v>
      </c>
    </row>
    <row r="41" spans="2:64" x14ac:dyDescent="0.3">
      <c r="B41" s="22" t="s">
        <v>98</v>
      </c>
      <c r="C41" s="30"/>
      <c r="D41" s="48">
        <v>1.119E-2</v>
      </c>
      <c r="E41" s="48">
        <v>1.298E-2</v>
      </c>
      <c r="F41" s="48">
        <v>1.4670000000000001E-2</v>
      </c>
      <c r="G41" s="48">
        <v>1.7590000000000001E-2</v>
      </c>
      <c r="H41" s="48">
        <v>1.805E-2</v>
      </c>
      <c r="I41" s="48">
        <v>2.0739999999999998E-2</v>
      </c>
      <c r="J41" s="48">
        <v>2.3769999999999999E-2</v>
      </c>
      <c r="K41" s="48">
        <v>2.8549999999999999E-2</v>
      </c>
      <c r="L41" s="48">
        <v>3.6729999999999999E-2</v>
      </c>
      <c r="M41" s="48">
        <v>5.4390000000000001E-2</v>
      </c>
      <c r="N41" s="48">
        <v>9.3640000000000001E-2</v>
      </c>
      <c r="O41" s="48">
        <v>0.16805</v>
      </c>
      <c r="P41" s="48">
        <v>0.29947000000000001</v>
      </c>
      <c r="Q41" s="48">
        <v>0.50047000000000008</v>
      </c>
      <c r="R41" s="48">
        <v>0.84157000000000004</v>
      </c>
      <c r="S41" s="48">
        <v>1.1185499999999999</v>
      </c>
      <c r="T41" s="48">
        <v>1.3334999999999999</v>
      </c>
      <c r="U41" s="48">
        <v>1.6832100000000001</v>
      </c>
      <c r="V41" s="48">
        <v>1.9450999999999998</v>
      </c>
      <c r="W41" s="48">
        <v>2.17767</v>
      </c>
      <c r="X41" s="48">
        <v>2.5203466122837477</v>
      </c>
      <c r="Y41" s="48">
        <v>2.8134010466883925</v>
      </c>
      <c r="Z41" s="48">
        <v>3.1067153756133137</v>
      </c>
      <c r="AA41" s="48">
        <v>3.4002895990585134</v>
      </c>
      <c r="AB41" s="48">
        <v>3.6941237170239893</v>
      </c>
      <c r="AC41" s="48">
        <v>3.988217729509743</v>
      </c>
      <c r="AD41" s="48">
        <v>4.2976440319207434</v>
      </c>
      <c r="AE41" s="48">
        <v>4.8024847776345618</v>
      </c>
      <c r="AF41" s="48">
        <v>5.4470937207970493</v>
      </c>
      <c r="AG41" s="48">
        <v>6.1775009687671378</v>
      </c>
      <c r="AH41" s="48">
        <v>6.7904251957511059</v>
      </c>
      <c r="AI41" s="48">
        <v>7.2359487817297712</v>
      </c>
      <c r="AJ41" s="48">
        <v>7.4160612947780669</v>
      </c>
      <c r="AK41" s="48">
        <v>7.4744871227499612</v>
      </c>
      <c r="AL41" s="48">
        <v>7.4777965520661009</v>
      </c>
      <c r="AM41" s="48">
        <v>7.4811059813822398</v>
      </c>
      <c r="AN41" s="48">
        <v>7.5699081425548655</v>
      </c>
      <c r="AO41" s="48">
        <v>7.7033330628935133</v>
      </c>
      <c r="AP41" s="48">
        <v>7.8671784197454242</v>
      </c>
      <c r="AQ41" s="48">
        <v>8.0570257254828679</v>
      </c>
      <c r="AR41" s="48">
        <v>8.2425770090407706</v>
      </c>
      <c r="AS41" s="48">
        <v>8.4229338455374378</v>
      </c>
      <c r="AT41" s="48">
        <v>8.6480922171277133</v>
      </c>
      <c r="AU41" s="48">
        <v>8.9198978022424296</v>
      </c>
      <c r="AV41" s="48">
        <v>9.2276876361740996</v>
      </c>
      <c r="AW41" s="48">
        <v>9.4803114552234149</v>
      </c>
      <c r="AX41" s="48">
        <v>9.6875353743344768</v>
      </c>
      <c r="AY41" s="48">
        <v>9.8797250946594577</v>
      </c>
      <c r="AZ41" s="48">
        <v>10.166979314785534</v>
      </c>
      <c r="BA41" s="48">
        <v>10.578980314631783</v>
      </c>
      <c r="BB41" s="48">
        <v>11.123060797915368</v>
      </c>
      <c r="BC41" s="48">
        <v>11.715127558950835</v>
      </c>
      <c r="BD41" s="48">
        <v>12.373180203958611</v>
      </c>
      <c r="BE41" s="48">
        <v>13.179851376618812</v>
      </c>
      <c r="BF41" s="48">
        <v>14.171241490723368</v>
      </c>
      <c r="BG41" s="48">
        <v>15.31616163213746</v>
      </c>
      <c r="BH41" s="48">
        <v>16.493525269416075</v>
      </c>
      <c r="BI41" s="48">
        <v>17.600908422029757</v>
      </c>
      <c r="BJ41" s="48">
        <v>18.506932747855203</v>
      </c>
      <c r="BK41" s="48">
        <v>19.083588362378315</v>
      </c>
      <c r="BL41" s="48">
        <v>19.210741714285714</v>
      </c>
    </row>
    <row r="42" spans="2:64" ht="16.5" thickBot="1" x14ac:dyDescent="0.35">
      <c r="B42" s="22" t="s">
        <v>99</v>
      </c>
      <c r="C42" s="30"/>
      <c r="D42" s="48">
        <v>2.981189E-3</v>
      </c>
      <c r="E42" s="48">
        <v>4.0126619999999993E-3</v>
      </c>
      <c r="F42" s="48">
        <v>5.4027279999999999E-3</v>
      </c>
      <c r="G42" s="48">
        <v>5.241E-3</v>
      </c>
      <c r="H42" s="48">
        <v>6.3029999999999996E-3</v>
      </c>
      <c r="I42" s="48">
        <v>8.3719999999999992E-3</v>
      </c>
      <c r="J42" s="48">
        <v>1.5255000000000001E-2</v>
      </c>
      <c r="K42" s="48">
        <v>1.6015999999999999E-2</v>
      </c>
      <c r="L42" s="48">
        <v>1.8518E-2</v>
      </c>
      <c r="M42" s="48">
        <v>2.2623000000000001E-2</v>
      </c>
      <c r="N42" s="48">
        <v>3.6582999999999997E-2</v>
      </c>
      <c r="O42" s="48">
        <v>7.013393100000001E-2</v>
      </c>
      <c r="P42" s="48">
        <v>8.8066000000000005E-2</v>
      </c>
      <c r="Q42" s="48">
        <v>8.9518E-2</v>
      </c>
      <c r="R42" s="48">
        <v>0.100882</v>
      </c>
      <c r="S42" s="48">
        <v>0.110028</v>
      </c>
      <c r="T42" s="48">
        <v>0.10859999999999999</v>
      </c>
      <c r="U42" s="48">
        <v>0.1326</v>
      </c>
      <c r="V42" s="48">
        <v>0.12179999999999999</v>
      </c>
      <c r="W42" s="48">
        <v>0.14591999999999999</v>
      </c>
      <c r="X42" s="48">
        <v>0.17010228599703114</v>
      </c>
      <c r="Y42" s="48">
        <v>0.22468629886194946</v>
      </c>
      <c r="Z42" s="48">
        <v>0.22566665017318155</v>
      </c>
      <c r="AA42" s="48">
        <v>0.29905818406729334</v>
      </c>
      <c r="AB42" s="48">
        <v>0.30035174666006925</v>
      </c>
      <c r="AC42" s="48">
        <v>0.31990471053933695</v>
      </c>
      <c r="AD42" s="48">
        <v>0.32127657595249864</v>
      </c>
      <c r="AE42" s="48">
        <v>0.32264844136566045</v>
      </c>
      <c r="AF42" s="48">
        <v>0.32402030677882226</v>
      </c>
      <c r="AG42" s="48">
        <v>0.32539217219198407</v>
      </c>
      <c r="AH42" s="48">
        <v>0.32676403760514594</v>
      </c>
      <c r="AI42" s="48">
        <v>0.3281359030183077</v>
      </c>
      <c r="AJ42" s="48">
        <v>0.32950776843146951</v>
      </c>
      <c r="AK42" s="48">
        <v>0.33087963384463126</v>
      </c>
      <c r="AL42" s="48">
        <v>0.33225149925779307</v>
      </c>
      <c r="AM42" s="48">
        <v>0.33362336467095494</v>
      </c>
      <c r="AN42" s="48">
        <v>0.33499523008411675</v>
      </c>
      <c r="AO42" s="48">
        <v>0.33636709549727856</v>
      </c>
      <c r="AP42" s="48">
        <v>0.33773896091044037</v>
      </c>
      <c r="AQ42" s="48">
        <v>0.33911082632360212</v>
      </c>
      <c r="AR42" s="48">
        <v>0.34048269173676393</v>
      </c>
      <c r="AS42" s="48">
        <v>0.34185455714992569</v>
      </c>
      <c r="AT42" s="48">
        <v>0.34322642256308755</v>
      </c>
      <c r="AU42" s="48">
        <v>0.34459828797624936</v>
      </c>
      <c r="AV42" s="48">
        <v>0.34597015338941117</v>
      </c>
      <c r="AW42" s="48">
        <v>0.34734201880257298</v>
      </c>
      <c r="AX42" s="48">
        <v>0.34871388421573468</v>
      </c>
      <c r="AY42" s="48">
        <v>0.35008574962889649</v>
      </c>
      <c r="AZ42" s="48">
        <v>0.35145761504205836</v>
      </c>
      <c r="BA42" s="48">
        <v>0.35282948045522017</v>
      </c>
      <c r="BB42" s="48">
        <v>0.35420134586838198</v>
      </c>
      <c r="BC42" s="48">
        <v>0.35557321128154379</v>
      </c>
      <c r="BD42" s="48">
        <v>0.35694507669470554</v>
      </c>
      <c r="BE42" s="48">
        <v>0.35831694210786741</v>
      </c>
      <c r="BF42" s="48">
        <v>0.35968880752102916</v>
      </c>
      <c r="BG42" s="48">
        <v>0.36106067293419097</v>
      </c>
      <c r="BH42" s="48">
        <v>0.36243253834735278</v>
      </c>
      <c r="BI42" s="48">
        <v>0.36380440376051454</v>
      </c>
      <c r="BJ42" s="48">
        <v>0.36517626917367635</v>
      </c>
      <c r="BK42" s="48">
        <v>0.36654813458683821</v>
      </c>
      <c r="BL42" s="48">
        <v>0.36792000000000002</v>
      </c>
    </row>
    <row r="43" spans="2:64" x14ac:dyDescent="0.3">
      <c r="B43" s="49" t="s">
        <v>100</v>
      </c>
      <c r="C43" s="50"/>
      <c r="D43" s="51">
        <v>0.83242323083449077</v>
      </c>
      <c r="E43" s="51">
        <v>0.87526219506251712</v>
      </c>
      <c r="F43" s="51">
        <v>0.90914327437767883</v>
      </c>
      <c r="G43" s="51">
        <v>0.93042340669015022</v>
      </c>
      <c r="H43" s="51">
        <v>0.97021897864939688</v>
      </c>
      <c r="I43" s="51">
        <v>1.0159103476526921</v>
      </c>
      <c r="J43" s="51">
        <v>1.1349337997221294</v>
      </c>
      <c r="K43" s="51">
        <v>1.1788939121306214</v>
      </c>
      <c r="L43" s="51">
        <v>1.2289651014833067</v>
      </c>
      <c r="M43" s="51">
        <v>1.2286746256766277</v>
      </c>
      <c r="N43" s="51">
        <v>1.2719779091453791</v>
      </c>
      <c r="O43" s="51">
        <v>1.3846067648877998</v>
      </c>
      <c r="P43" s="51">
        <v>1.5263656427207257</v>
      </c>
      <c r="Q43" s="51">
        <v>1.6067759643072437</v>
      </c>
      <c r="R43" s="51">
        <v>1.6710644759146778</v>
      </c>
      <c r="S43" s="51">
        <v>1.6015166830978884</v>
      </c>
      <c r="T43" s="51">
        <v>1.7255256835809818</v>
      </c>
      <c r="U43" s="51">
        <v>1.8376918829080424</v>
      </c>
      <c r="V43" s="51">
        <v>1.8109439802437759</v>
      </c>
      <c r="W43" s="51">
        <v>1.8623925543190618</v>
      </c>
      <c r="X43" s="51">
        <v>1.5288414547794122</v>
      </c>
      <c r="Y43" s="51">
        <v>1.5270887864705884</v>
      </c>
      <c r="Z43" s="51">
        <v>1.5222662857352944</v>
      </c>
      <c r="AA43" s="51">
        <v>1.5261223584985346</v>
      </c>
      <c r="AB43" s="51">
        <v>1.5372452333166919</v>
      </c>
      <c r="AC43" s="51">
        <v>1.5455722529223308</v>
      </c>
      <c r="AD43" s="51">
        <v>1.5519139360187066</v>
      </c>
      <c r="AE43" s="51">
        <v>1.5584096268239429</v>
      </c>
      <c r="AF43" s="51">
        <v>1.566545323393117</v>
      </c>
      <c r="AG43" s="51">
        <v>1.5667189134848043</v>
      </c>
      <c r="AH43" s="51">
        <v>1.6245619914265776</v>
      </c>
      <c r="AI43" s="51">
        <v>1.6356484979573129</v>
      </c>
      <c r="AJ43" s="51">
        <v>1.6299565033387482</v>
      </c>
      <c r="AK43" s="51">
        <v>1.6464058152103944</v>
      </c>
      <c r="AL43" s="51">
        <v>1.68310670466929</v>
      </c>
      <c r="AM43" s="51">
        <v>1.7036999602049328</v>
      </c>
      <c r="AN43" s="51">
        <v>1.6972442563961396</v>
      </c>
      <c r="AO43" s="51">
        <v>1.7183841803737625</v>
      </c>
      <c r="AP43" s="51">
        <v>1.6808211546487486</v>
      </c>
      <c r="AQ43" s="51">
        <v>1.7186017267170597</v>
      </c>
      <c r="AR43" s="51">
        <v>1.7330155150530149</v>
      </c>
      <c r="AS43" s="51">
        <v>1.753356009968746</v>
      </c>
      <c r="AT43" s="51">
        <v>1.7448097251580759</v>
      </c>
      <c r="AU43" s="51">
        <v>1.7729730727154129</v>
      </c>
      <c r="AV43" s="51">
        <v>1.79058127922392</v>
      </c>
      <c r="AW43" s="51">
        <v>1.8012809356637658</v>
      </c>
      <c r="AX43" s="51">
        <v>1.7878288447176827</v>
      </c>
      <c r="AY43" s="51">
        <v>1.8344873279443767</v>
      </c>
      <c r="AZ43" s="51">
        <v>1.8014333456663121</v>
      </c>
      <c r="BA43" s="51">
        <v>1.7677682623412871</v>
      </c>
      <c r="BB43" s="51">
        <v>1.8309690833842234</v>
      </c>
      <c r="BC43" s="51">
        <v>1.8628432978646277</v>
      </c>
      <c r="BD43" s="51">
        <v>1.889382671875921</v>
      </c>
      <c r="BE43" s="51">
        <v>1.9007554351134017</v>
      </c>
      <c r="BF43" s="51">
        <v>1.9024636233116947</v>
      </c>
      <c r="BG43" s="51">
        <v>1.9032625204664351</v>
      </c>
      <c r="BH43" s="51">
        <v>1.9113289091184869</v>
      </c>
      <c r="BI43" s="51">
        <v>1.9165573917045489</v>
      </c>
      <c r="BJ43" s="51">
        <v>1.9177683868402309</v>
      </c>
      <c r="BK43" s="51">
        <v>1.9339648190741388</v>
      </c>
      <c r="BL43" s="51">
        <v>1.9470431509011779</v>
      </c>
    </row>
    <row r="44" spans="2:64" x14ac:dyDescent="0.3">
      <c r="B44" s="22" t="s">
        <v>101</v>
      </c>
      <c r="C44" s="30"/>
      <c r="D44" s="48">
        <v>1.3684485240574902E-2</v>
      </c>
      <c r="E44" s="48">
        <v>1.380131689066314E-2</v>
      </c>
      <c r="F44" s="48">
        <v>2.2374619130180913E-2</v>
      </c>
      <c r="G44" s="48">
        <v>2.7275274396441816E-2</v>
      </c>
      <c r="H44" s="48">
        <v>2.9070726955870659E-2</v>
      </c>
      <c r="I44" s="48">
        <v>3.2578556046546074E-2</v>
      </c>
      <c r="J44" s="48">
        <v>4.397556367399999E-2</v>
      </c>
      <c r="K44" s="48">
        <v>9.2298645106800012E-2</v>
      </c>
      <c r="L44" s="48">
        <v>0.13137266057121999</v>
      </c>
      <c r="M44" s="48">
        <v>0.15417923667024996</v>
      </c>
      <c r="N44" s="48">
        <v>0.13456724532839029</v>
      </c>
      <c r="O44" s="48">
        <v>0.19263740228521314</v>
      </c>
      <c r="P44" s="48">
        <v>0.25153440931014742</v>
      </c>
      <c r="Q44" s="48">
        <v>0.27759019409488384</v>
      </c>
      <c r="R44" s="48">
        <v>0.27332355649328216</v>
      </c>
      <c r="S44" s="48">
        <v>0.18355652618839693</v>
      </c>
      <c r="T44" s="48">
        <v>0.22280993337808319</v>
      </c>
      <c r="U44" s="48">
        <v>0.32177539149619261</v>
      </c>
      <c r="V44" s="48">
        <v>0.28988613368944188</v>
      </c>
      <c r="W44" s="48">
        <v>0.31281807754635488</v>
      </c>
      <c r="X44" s="48">
        <v>0.27490000000000003</v>
      </c>
      <c r="Y44" s="48">
        <v>0.27410000000000001</v>
      </c>
      <c r="Z44" s="48">
        <v>0.27410000000000001</v>
      </c>
      <c r="AA44" s="48">
        <v>0.2722</v>
      </c>
      <c r="AB44" s="48">
        <v>0.27229999999999999</v>
      </c>
      <c r="AC44" s="48">
        <v>0.2742</v>
      </c>
      <c r="AD44" s="48">
        <v>0.2742</v>
      </c>
      <c r="AE44" s="48">
        <v>0.27229999999999999</v>
      </c>
      <c r="AF44" s="48">
        <v>0.27250000000000002</v>
      </c>
      <c r="AG44" s="48">
        <v>0.2631</v>
      </c>
      <c r="AH44" s="48">
        <v>0.2641</v>
      </c>
      <c r="AI44" s="48">
        <v>0.26729999999999998</v>
      </c>
      <c r="AJ44" s="48">
        <v>0.25730000000000003</v>
      </c>
      <c r="AK44" s="48">
        <v>0.26090000000000002</v>
      </c>
      <c r="AL44" s="48">
        <v>0.24650000000000002</v>
      </c>
      <c r="AM44" s="48">
        <v>0.24990000000000001</v>
      </c>
      <c r="AN44" s="48">
        <v>0.2366</v>
      </c>
      <c r="AO44" s="48">
        <v>0.2369</v>
      </c>
      <c r="AP44" s="48">
        <v>0.21329999999999996</v>
      </c>
      <c r="AQ44" s="48">
        <v>0.2339</v>
      </c>
      <c r="AR44" s="48">
        <v>0.22899999999999998</v>
      </c>
      <c r="AS44" s="48">
        <v>0.23099999999999998</v>
      </c>
      <c r="AT44" s="48">
        <v>0.22420000000000001</v>
      </c>
      <c r="AU44" s="48">
        <v>0.23179999999999998</v>
      </c>
      <c r="AV44" s="48">
        <v>0.23459999999999995</v>
      </c>
      <c r="AW44" s="48">
        <v>0.23499999999999996</v>
      </c>
      <c r="AX44" s="48">
        <v>0.2298</v>
      </c>
      <c r="AY44" s="48">
        <v>0.23449999999999999</v>
      </c>
      <c r="AZ44" s="48">
        <v>0.21729999999999999</v>
      </c>
      <c r="BA44" s="48">
        <v>0.20030000000000001</v>
      </c>
      <c r="BB44" s="48">
        <v>0.2112</v>
      </c>
      <c r="BC44" s="48">
        <v>0.22410000000000002</v>
      </c>
      <c r="BD44" s="48">
        <v>0.21559999999999999</v>
      </c>
      <c r="BE44" s="48">
        <v>0.21299999999999999</v>
      </c>
      <c r="BF44" s="48">
        <v>0.21239999999999998</v>
      </c>
      <c r="BG44" s="48">
        <v>0.2089</v>
      </c>
      <c r="BH44" s="48">
        <v>0.20760000000000001</v>
      </c>
      <c r="BI44" s="48">
        <v>0.21039999999999998</v>
      </c>
      <c r="BJ44" s="48">
        <v>0.20579999999999998</v>
      </c>
      <c r="BK44" s="48">
        <v>0.2127</v>
      </c>
      <c r="BL44" s="48">
        <v>0.21990000000000001</v>
      </c>
    </row>
    <row r="45" spans="2:64" x14ac:dyDescent="0.3">
      <c r="B45" s="22" t="s">
        <v>102</v>
      </c>
      <c r="C45" s="30"/>
      <c r="D45" s="48">
        <v>5.4197985625E-2</v>
      </c>
      <c r="E45" s="48">
        <v>5.1255655624999993E-2</v>
      </c>
      <c r="F45" s="48">
        <v>4.6083101000000001E-2</v>
      </c>
      <c r="G45" s="48">
        <v>4.2988320999999996E-2</v>
      </c>
      <c r="H45" s="48">
        <v>3.5550511E-2</v>
      </c>
      <c r="I45" s="48">
        <v>3.6484571E-2</v>
      </c>
      <c r="J45" s="48">
        <v>4.0856435999999996E-2</v>
      </c>
      <c r="K45" s="48">
        <v>5.280512604443359E-2</v>
      </c>
      <c r="L45" s="48">
        <v>6.0695687183188483E-2</v>
      </c>
      <c r="M45" s="48">
        <v>7.397476284207917E-2</v>
      </c>
      <c r="N45" s="48">
        <v>8.818094044319448E-2</v>
      </c>
      <c r="O45" s="48">
        <v>0.10285451399999999</v>
      </c>
      <c r="P45" s="48">
        <v>0.13215239400000001</v>
      </c>
      <c r="Q45" s="48">
        <v>0.15173203755744155</v>
      </c>
      <c r="R45" s="48">
        <v>0.16236213300000002</v>
      </c>
      <c r="S45" s="48">
        <v>0.17676792900000002</v>
      </c>
      <c r="T45" s="48">
        <v>0.19651142600000002</v>
      </c>
      <c r="U45" s="48">
        <v>0.2082195597</v>
      </c>
      <c r="V45" s="48">
        <v>0.22375992400000008</v>
      </c>
      <c r="W45" s="48">
        <v>0.2449449219999999</v>
      </c>
      <c r="X45" s="48">
        <v>0.17256000000000002</v>
      </c>
      <c r="Y45" s="48">
        <v>0.17268</v>
      </c>
      <c r="Z45" s="48">
        <v>0.17207999999999998</v>
      </c>
      <c r="AA45" s="48">
        <v>0.18190840592500507</v>
      </c>
      <c r="AB45" s="48">
        <v>0.19715344633139759</v>
      </c>
      <c r="AC45" s="48">
        <v>0.20785246395174223</v>
      </c>
      <c r="AD45" s="48">
        <v>0.21851597748929458</v>
      </c>
      <c r="AE45" s="48">
        <v>0.23128333116217792</v>
      </c>
      <c r="AF45" s="48">
        <v>0.2436405230254694</v>
      </c>
      <c r="AG45" s="48">
        <v>0.25778544083774513</v>
      </c>
      <c r="AH45" s="48">
        <v>0.27534967892657702</v>
      </c>
      <c r="AI45" s="48">
        <v>0.28660717803084185</v>
      </c>
      <c r="AJ45" s="48">
        <v>0.29573600841227676</v>
      </c>
      <c r="AK45" s="48">
        <v>0.31305597771039362</v>
      </c>
      <c r="AL45" s="48">
        <v>0.34477735702223022</v>
      </c>
      <c r="AM45" s="48">
        <v>0.3668409348372848</v>
      </c>
      <c r="AN45" s="48">
        <v>0.37850538573437387</v>
      </c>
      <c r="AO45" s="48">
        <v>0.39221529684434969</v>
      </c>
      <c r="AP45" s="48">
        <v>0.38437209067815947</v>
      </c>
      <c r="AQ45" s="48">
        <v>0.40562231473176424</v>
      </c>
      <c r="AR45" s="48">
        <v>0.40885558747948425</v>
      </c>
      <c r="AS45" s="48">
        <v>0.4325653992334505</v>
      </c>
      <c r="AT45" s="48">
        <v>0.43713826368748637</v>
      </c>
      <c r="AU45" s="48">
        <v>0.46057059293599995</v>
      </c>
      <c r="AV45" s="48">
        <v>0.46339761356215375</v>
      </c>
      <c r="AW45" s="48">
        <v>0.48156591654611763</v>
      </c>
      <c r="AX45" s="48">
        <v>0.47693230457062236</v>
      </c>
      <c r="AY45" s="48">
        <v>0.49925909919437517</v>
      </c>
      <c r="AZ45" s="48">
        <v>0.48872326073984002</v>
      </c>
      <c r="BA45" s="48">
        <v>0.48162615366481498</v>
      </c>
      <c r="BB45" s="48">
        <v>0.51924478338422364</v>
      </c>
      <c r="BC45" s="48">
        <v>0.5388189978646275</v>
      </c>
      <c r="BD45" s="48">
        <v>0.54375837187592102</v>
      </c>
      <c r="BE45" s="48">
        <v>0.5565311351134018</v>
      </c>
      <c r="BF45" s="48">
        <v>0.56043932331169477</v>
      </c>
      <c r="BG45" s="48">
        <v>0.56303822046643504</v>
      </c>
      <c r="BH45" s="48">
        <v>0.57560460911848677</v>
      </c>
      <c r="BI45" s="48">
        <v>0.57953309170454892</v>
      </c>
      <c r="BJ45" s="48">
        <v>0.58314408684023089</v>
      </c>
      <c r="BK45" s="48">
        <v>0.59224051907413877</v>
      </c>
      <c r="BL45" s="48">
        <v>0.59871885090117793</v>
      </c>
    </row>
    <row r="46" spans="2:64" x14ac:dyDescent="0.3">
      <c r="B46" s="22" t="s">
        <v>103</v>
      </c>
      <c r="C46" s="30"/>
      <c r="D46" s="48">
        <v>9.4408985231539871E-2</v>
      </c>
      <c r="E46" s="48">
        <v>0.10537190114556839</v>
      </c>
      <c r="F46" s="48">
        <v>0.10574414898217069</v>
      </c>
      <c r="G46" s="48">
        <v>0.10769907590637988</v>
      </c>
      <c r="H46" s="48">
        <v>0.10872090590980454</v>
      </c>
      <c r="I46" s="48">
        <v>0.10886376469015606</v>
      </c>
      <c r="J46" s="48">
        <v>0.1126466216805764</v>
      </c>
      <c r="K46" s="48">
        <v>0.11496029073668744</v>
      </c>
      <c r="L46" s="48">
        <v>0.11600265307731029</v>
      </c>
      <c r="M46" s="48">
        <v>0.11669805759535892</v>
      </c>
      <c r="N46" s="48">
        <v>0.12086437663276614</v>
      </c>
      <c r="O46" s="48">
        <v>0.12616076170562279</v>
      </c>
      <c r="P46" s="48">
        <v>0.12780903376396596</v>
      </c>
      <c r="Q46" s="48">
        <v>0.1277396674141118</v>
      </c>
      <c r="R46" s="48">
        <v>0.12778188044485217</v>
      </c>
      <c r="S46" s="48">
        <v>0.12586373191272818</v>
      </c>
      <c r="T46" s="48">
        <v>0.12372931390218361</v>
      </c>
      <c r="U46" s="48">
        <v>0.12534733828152073</v>
      </c>
      <c r="V46" s="48">
        <v>0.12790851693614788</v>
      </c>
      <c r="W46" s="48">
        <v>0.12720503067366506</v>
      </c>
      <c r="X46" s="48">
        <v>0.1293</v>
      </c>
      <c r="Y46" s="48">
        <v>0.1293</v>
      </c>
      <c r="Z46" s="48">
        <v>0.12920000000000001</v>
      </c>
      <c r="AA46" s="48">
        <v>0.1293</v>
      </c>
      <c r="AB46" s="48">
        <v>0.1293</v>
      </c>
      <c r="AC46" s="48">
        <v>0.1293</v>
      </c>
      <c r="AD46" s="48">
        <v>0.1293</v>
      </c>
      <c r="AE46" s="48">
        <v>0.1293</v>
      </c>
      <c r="AF46" s="48">
        <v>0.1293</v>
      </c>
      <c r="AG46" s="48">
        <v>0.12920000000000001</v>
      </c>
      <c r="AH46" s="48">
        <v>0.12920000000000001</v>
      </c>
      <c r="AI46" s="48">
        <v>0.12920000000000001</v>
      </c>
      <c r="AJ46" s="48">
        <v>0.129</v>
      </c>
      <c r="AK46" s="48">
        <v>0.12920000000000001</v>
      </c>
      <c r="AL46" s="48">
        <v>0.1293</v>
      </c>
      <c r="AM46" s="48">
        <v>0.12920000000000001</v>
      </c>
      <c r="AN46" s="48">
        <v>0.12920000000000001</v>
      </c>
      <c r="AO46" s="48">
        <v>0.1232</v>
      </c>
      <c r="AP46" s="48">
        <v>0.122</v>
      </c>
      <c r="AQ46" s="48">
        <v>0.1229</v>
      </c>
      <c r="AR46" s="48">
        <v>0.126</v>
      </c>
      <c r="AS46" s="48">
        <v>0.12570000000000001</v>
      </c>
      <c r="AT46" s="48">
        <v>0.1245</v>
      </c>
      <c r="AU46" s="48">
        <v>0.1268</v>
      </c>
      <c r="AV46" s="48">
        <v>0.126</v>
      </c>
      <c r="AW46" s="48">
        <v>0.1234</v>
      </c>
      <c r="AX46" s="48">
        <v>0.12509999999999999</v>
      </c>
      <c r="AY46" s="48">
        <v>0.12609999999999999</v>
      </c>
      <c r="AZ46" s="48">
        <v>0.12620000000000001</v>
      </c>
      <c r="BA46" s="48">
        <v>0.1221</v>
      </c>
      <c r="BB46" s="48">
        <v>0.12429999999999999</v>
      </c>
      <c r="BC46" s="48">
        <v>0.1237</v>
      </c>
      <c r="BD46" s="48">
        <v>0.12379999999999999</v>
      </c>
      <c r="BE46" s="48">
        <v>0.125</v>
      </c>
      <c r="BF46" s="48">
        <v>0.1234</v>
      </c>
      <c r="BG46" s="48">
        <v>0.12509999999999999</v>
      </c>
      <c r="BH46" s="48">
        <v>0.12189999999999999</v>
      </c>
      <c r="BI46" s="48">
        <v>0.12039999999999999</v>
      </c>
      <c r="BJ46" s="48">
        <v>0.1226</v>
      </c>
      <c r="BK46" s="48">
        <v>0.12280000000000001</v>
      </c>
      <c r="BL46" s="48">
        <v>0.1222</v>
      </c>
    </row>
    <row r="47" spans="2:64" x14ac:dyDescent="0.3">
      <c r="B47" s="22" t="s">
        <v>104</v>
      </c>
      <c r="C47" s="30"/>
      <c r="D47" s="48">
        <v>0.67013177473737606</v>
      </c>
      <c r="E47" s="48">
        <v>0.70483332140128563</v>
      </c>
      <c r="F47" s="48">
        <v>0.73494140526532725</v>
      </c>
      <c r="G47" s="48">
        <v>0.75246073538732861</v>
      </c>
      <c r="H47" s="48">
        <v>0.79687683478372162</v>
      </c>
      <c r="I47" s="48">
        <v>0.83798345591598999</v>
      </c>
      <c r="J47" s="48">
        <v>0.93745517836755299</v>
      </c>
      <c r="K47" s="48">
        <v>0.91882985024270047</v>
      </c>
      <c r="L47" s="48">
        <v>0.92089410065158794</v>
      </c>
      <c r="M47" s="48">
        <v>0.88382256856893959</v>
      </c>
      <c r="N47" s="48">
        <v>0.92836534674102822</v>
      </c>
      <c r="O47" s="48">
        <v>0.96295408689696382</v>
      </c>
      <c r="P47" s="48">
        <v>1.0148698056466123</v>
      </c>
      <c r="Q47" s="48">
        <v>1.0497140652408063</v>
      </c>
      <c r="R47" s="48">
        <v>1.1075969059765434</v>
      </c>
      <c r="S47" s="48">
        <v>1.1153284959967633</v>
      </c>
      <c r="T47" s="48">
        <v>1.1824750103007149</v>
      </c>
      <c r="U47" s="48">
        <v>1.1823495934303292</v>
      </c>
      <c r="V47" s="48">
        <v>1.1693894056181862</v>
      </c>
      <c r="W47" s="48">
        <v>1.177424524099042</v>
      </c>
      <c r="X47" s="48">
        <v>0.95208145477941208</v>
      </c>
      <c r="Y47" s="48">
        <v>0.9480087864705885</v>
      </c>
      <c r="Z47" s="48">
        <v>0.94388628573529443</v>
      </c>
      <c r="AA47" s="48">
        <v>0.93971395257352963</v>
      </c>
      <c r="AB47" s="48">
        <v>0.93549178698529456</v>
      </c>
      <c r="AC47" s="48">
        <v>0.93121978897058877</v>
      </c>
      <c r="AD47" s="48">
        <v>0.92689795852941226</v>
      </c>
      <c r="AE47" s="48">
        <v>0.92252629566176525</v>
      </c>
      <c r="AF47" s="48">
        <v>0.91810480036764774</v>
      </c>
      <c r="AG47" s="48">
        <v>0.91363347264705941</v>
      </c>
      <c r="AH47" s="48">
        <v>0.90911231250000069</v>
      </c>
      <c r="AI47" s="48">
        <v>0.90454131992647124</v>
      </c>
      <c r="AJ47" s="48">
        <v>0.89992049492647141</v>
      </c>
      <c r="AK47" s="48">
        <v>0.89524983750000087</v>
      </c>
      <c r="AL47" s="48">
        <v>0.8905293476470596</v>
      </c>
      <c r="AM47" s="48">
        <v>0.88575902536764795</v>
      </c>
      <c r="AN47" s="48">
        <v>0.88093887066176568</v>
      </c>
      <c r="AO47" s="48">
        <v>0.87606888352941281</v>
      </c>
      <c r="AP47" s="48">
        <v>0.87114906397058922</v>
      </c>
      <c r="AQ47" s="48">
        <v>0.86617941198529524</v>
      </c>
      <c r="AR47" s="48">
        <v>0.86115992757353055</v>
      </c>
      <c r="AS47" s="48">
        <v>0.85609061073529535</v>
      </c>
      <c r="AT47" s="48">
        <v>0.85097146147058955</v>
      </c>
      <c r="AU47" s="48">
        <v>0.84580247977941292</v>
      </c>
      <c r="AV47" s="48">
        <v>0.84058366566176612</v>
      </c>
      <c r="AW47" s="48">
        <v>0.83531501911764838</v>
      </c>
      <c r="AX47" s="48">
        <v>0.82999654014706026</v>
      </c>
      <c r="AY47" s="48">
        <v>0.82462822875000152</v>
      </c>
      <c r="AZ47" s="48">
        <v>0.81921008492647218</v>
      </c>
      <c r="BA47" s="48">
        <v>0.81374210867647223</v>
      </c>
      <c r="BB47" s="48">
        <v>0.80822430000000001</v>
      </c>
      <c r="BC47" s="48">
        <v>0.80822430000000001</v>
      </c>
      <c r="BD47" s="48">
        <v>0.80822430000000001</v>
      </c>
      <c r="BE47" s="48">
        <v>0.80822430000000001</v>
      </c>
      <c r="BF47" s="48">
        <v>0.80822430000000001</v>
      </c>
      <c r="BG47" s="48">
        <v>0.80822430000000001</v>
      </c>
      <c r="BH47" s="48">
        <v>0.80822430000000001</v>
      </c>
      <c r="BI47" s="48">
        <v>0.80822430000000001</v>
      </c>
      <c r="BJ47" s="48">
        <v>0.80822430000000001</v>
      </c>
      <c r="BK47" s="48">
        <v>0.80822430000000001</v>
      </c>
      <c r="BL47" s="48">
        <v>0.80822430000000001</v>
      </c>
    </row>
    <row r="48" spans="2:64" ht="16.5" thickBot="1" x14ac:dyDescent="0.35">
      <c r="B48" s="22" t="s">
        <v>105</v>
      </c>
      <c r="C48" s="30"/>
      <c r="D48" s="48">
        <v>0</v>
      </c>
      <c r="E48" s="48">
        <v>0</v>
      </c>
      <c r="F48" s="48">
        <v>0</v>
      </c>
      <c r="G48" s="48">
        <v>0</v>
      </c>
      <c r="H48" s="48">
        <v>0</v>
      </c>
      <c r="I48" s="48">
        <v>0</v>
      </c>
      <c r="J48" s="48">
        <v>0</v>
      </c>
      <c r="K48" s="48">
        <v>0</v>
      </c>
      <c r="L48" s="48">
        <v>0</v>
      </c>
      <c r="M48" s="48">
        <v>0</v>
      </c>
      <c r="N48" s="48">
        <v>0</v>
      </c>
      <c r="O48" s="48">
        <v>0</v>
      </c>
      <c r="P48" s="48">
        <v>0</v>
      </c>
      <c r="Q48" s="48">
        <v>0</v>
      </c>
      <c r="R48" s="48">
        <v>0</v>
      </c>
      <c r="S48" s="48">
        <v>0</v>
      </c>
      <c r="T48" s="48">
        <v>0</v>
      </c>
      <c r="U48" s="48">
        <v>0</v>
      </c>
      <c r="V48" s="48">
        <v>0</v>
      </c>
      <c r="W48" s="48">
        <v>0</v>
      </c>
      <c r="X48" s="48">
        <v>0</v>
      </c>
      <c r="Y48" s="48">
        <v>3.0000000000000001E-3</v>
      </c>
      <c r="Z48" s="48">
        <v>3.0000000000000001E-3</v>
      </c>
      <c r="AA48" s="48">
        <v>3.0000000000000001E-3</v>
      </c>
      <c r="AB48" s="48">
        <v>3.0000000000000001E-3</v>
      </c>
      <c r="AC48" s="48">
        <v>3.0000000000000001E-3</v>
      </c>
      <c r="AD48" s="48">
        <v>3.0000000000000001E-3</v>
      </c>
      <c r="AE48" s="48">
        <v>3.0000000000000001E-3</v>
      </c>
      <c r="AF48" s="48">
        <v>3.0000000000000001E-3</v>
      </c>
      <c r="AG48" s="48">
        <v>3.0000000000000001E-3</v>
      </c>
      <c r="AH48" s="48">
        <v>4.6799999999999994E-2</v>
      </c>
      <c r="AI48" s="48">
        <v>4.8000000000000001E-2</v>
      </c>
      <c r="AJ48" s="48">
        <v>4.8000000000000001E-2</v>
      </c>
      <c r="AK48" s="48">
        <v>4.8000000000000001E-2</v>
      </c>
      <c r="AL48" s="48">
        <v>7.1999999999999995E-2</v>
      </c>
      <c r="AM48" s="48">
        <v>7.1999999999999995E-2</v>
      </c>
      <c r="AN48" s="48">
        <v>7.1999999999999995E-2</v>
      </c>
      <c r="AO48" s="48">
        <v>0.09</v>
      </c>
      <c r="AP48" s="48">
        <v>0.09</v>
      </c>
      <c r="AQ48" s="48">
        <v>0.09</v>
      </c>
      <c r="AR48" s="48">
        <v>0.108</v>
      </c>
      <c r="AS48" s="48">
        <v>0.108</v>
      </c>
      <c r="AT48" s="48">
        <v>0.108</v>
      </c>
      <c r="AU48" s="48">
        <v>0.108</v>
      </c>
      <c r="AV48" s="48">
        <v>0.126</v>
      </c>
      <c r="AW48" s="48">
        <v>0.126</v>
      </c>
      <c r="AX48" s="48">
        <v>0.126</v>
      </c>
      <c r="AY48" s="48">
        <v>0.15</v>
      </c>
      <c r="AZ48" s="48">
        <v>0.15</v>
      </c>
      <c r="BA48" s="48">
        <v>0.15</v>
      </c>
      <c r="BB48" s="48">
        <v>0.16800000000000001</v>
      </c>
      <c r="BC48" s="48">
        <v>0.16800000000000001</v>
      </c>
      <c r="BD48" s="48">
        <v>0.19800000000000001</v>
      </c>
      <c r="BE48" s="48">
        <v>0.19800000000000001</v>
      </c>
      <c r="BF48" s="48">
        <v>0.19800000000000001</v>
      </c>
      <c r="BG48" s="48">
        <v>0.19800000000000001</v>
      </c>
      <c r="BH48" s="48">
        <v>0.19800000000000001</v>
      </c>
      <c r="BI48" s="48">
        <v>0.19800000000000001</v>
      </c>
      <c r="BJ48" s="48">
        <v>0.19800000000000001</v>
      </c>
      <c r="BK48" s="48">
        <v>0.19800000000000001</v>
      </c>
      <c r="BL48" s="48">
        <v>0.19800000000000001</v>
      </c>
    </row>
    <row r="49" spans="2:64" x14ac:dyDescent="0.3">
      <c r="B49" s="33" t="s">
        <v>168</v>
      </c>
      <c r="C49" s="34"/>
      <c r="D49" s="44">
        <v>0.8465944198344908</v>
      </c>
      <c r="E49" s="44">
        <v>0.89225485706251717</v>
      </c>
      <c r="F49" s="44">
        <v>0.92921600237767887</v>
      </c>
      <c r="G49" s="44">
        <v>0.95325440669015027</v>
      </c>
      <c r="H49" s="44">
        <v>0.99457197864939684</v>
      </c>
      <c r="I49" s="44">
        <v>1.0450223476526921</v>
      </c>
      <c r="J49" s="44">
        <v>1.1739587997221295</v>
      </c>
      <c r="K49" s="44">
        <v>1.2234599121306213</v>
      </c>
      <c r="L49" s="44">
        <v>1.2842131014833067</v>
      </c>
      <c r="M49" s="44">
        <v>1.3056876256766277</v>
      </c>
      <c r="N49" s="44">
        <v>1.4022009091453791</v>
      </c>
      <c r="O49" s="44">
        <v>1.6227906958877998</v>
      </c>
      <c r="P49" s="44">
        <v>1.9139016427207256</v>
      </c>
      <c r="Q49" s="44">
        <v>2.1967639643072436</v>
      </c>
      <c r="R49" s="44">
        <v>2.6135164759146781</v>
      </c>
      <c r="S49" s="44">
        <v>2.8300946830978884</v>
      </c>
      <c r="T49" s="44">
        <v>3.1676256835809817</v>
      </c>
      <c r="U49" s="44">
        <v>3.6535018829080426</v>
      </c>
      <c r="V49" s="44">
        <v>3.8778439802437759</v>
      </c>
      <c r="W49" s="44">
        <v>4.1859825543190619</v>
      </c>
      <c r="X49" s="44">
        <v>4.2192903530601908</v>
      </c>
      <c r="Y49" s="44">
        <v>4.5651761320209303</v>
      </c>
      <c r="Z49" s="44">
        <v>4.8546483115217898</v>
      </c>
      <c r="AA49" s="44">
        <v>5.2254701416243412</v>
      </c>
      <c r="AB49" s="44">
        <v>5.5317206970007504</v>
      </c>
      <c r="AC49" s="44">
        <v>5.8536946929714109</v>
      </c>
      <c r="AD49" s="44">
        <v>6.1708345438919485</v>
      </c>
      <c r="AE49" s="44">
        <v>6.6835428458241655</v>
      </c>
      <c r="AF49" s="44">
        <v>7.3376593509689885</v>
      </c>
      <c r="AG49" s="44">
        <v>8.069612054443926</v>
      </c>
      <c r="AH49" s="44">
        <v>8.7417512247828295</v>
      </c>
      <c r="AI49" s="44">
        <v>9.1997331827053923</v>
      </c>
      <c r="AJ49" s="44">
        <v>9.3755255665482835</v>
      </c>
      <c r="AK49" s="44">
        <v>9.4517725718049874</v>
      </c>
      <c r="AL49" s="44">
        <v>9.4931547559931833</v>
      </c>
      <c r="AM49" s="44">
        <v>9.5184293062581276</v>
      </c>
      <c r="AN49" s="44">
        <v>9.6021476290351213</v>
      </c>
      <c r="AO49" s="44">
        <v>9.7580843387645544</v>
      </c>
      <c r="AP49" s="44">
        <v>9.885738535304613</v>
      </c>
      <c r="AQ49" s="44">
        <v>10.114738278523529</v>
      </c>
      <c r="AR49" s="44">
        <v>10.31607521583055</v>
      </c>
      <c r="AS49" s="44">
        <v>10.51814441265611</v>
      </c>
      <c r="AT49" s="44">
        <v>10.736128364848877</v>
      </c>
      <c r="AU49" s="44">
        <v>11.037469162934091</v>
      </c>
      <c r="AV49" s="44">
        <v>11.36423906878743</v>
      </c>
      <c r="AW49" s="44">
        <v>11.628934409689753</v>
      </c>
      <c r="AX49" s="44">
        <v>11.824078103267894</v>
      </c>
      <c r="AY49" s="44">
        <v>12.06429817223273</v>
      </c>
      <c r="AZ49" s="44">
        <v>12.319870275493905</v>
      </c>
      <c r="BA49" s="44">
        <v>12.69957805742829</v>
      </c>
      <c r="BB49" s="44">
        <v>13.308231227167974</v>
      </c>
      <c r="BC49" s="44">
        <v>13.933544068097005</v>
      </c>
      <c r="BD49" s="44">
        <v>14.619507952529238</v>
      </c>
      <c r="BE49" s="44">
        <v>15.438923753840081</v>
      </c>
      <c r="BF49" s="44">
        <v>16.433393921556092</v>
      </c>
      <c r="BG49" s="44">
        <v>17.580484825538086</v>
      </c>
      <c r="BH49" s="44">
        <v>18.767286716881916</v>
      </c>
      <c r="BI49" s="44">
        <v>19.881270217494823</v>
      </c>
      <c r="BJ49" s="44">
        <v>20.789877403869109</v>
      </c>
      <c r="BK49" s="44">
        <v>21.384101316039292</v>
      </c>
      <c r="BL49" s="44">
        <v>21.525704865186892</v>
      </c>
    </row>
    <row r="50" spans="2:64" ht="16.5" thickBot="1" x14ac:dyDescent="0.35">
      <c r="B50" s="52" t="s">
        <v>169</v>
      </c>
      <c r="C50" s="53"/>
      <c r="D50" s="54">
        <v>0</v>
      </c>
      <c r="E50" s="54">
        <v>0</v>
      </c>
      <c r="F50" s="54">
        <v>0</v>
      </c>
      <c r="G50" s="54">
        <v>0</v>
      </c>
      <c r="H50" s="54">
        <v>0</v>
      </c>
      <c r="I50" s="54">
        <v>0</v>
      </c>
      <c r="J50" s="54">
        <v>0</v>
      </c>
      <c r="K50" s="54">
        <v>0</v>
      </c>
      <c r="L50" s="54">
        <v>0</v>
      </c>
      <c r="M50" s="54">
        <v>0</v>
      </c>
      <c r="N50" s="54">
        <v>0</v>
      </c>
      <c r="O50" s="54">
        <v>0</v>
      </c>
      <c r="P50" s="54">
        <v>0</v>
      </c>
      <c r="Q50" s="54">
        <v>0</v>
      </c>
      <c r="R50" s="54">
        <v>0</v>
      </c>
      <c r="S50" s="54">
        <v>0</v>
      </c>
      <c r="T50" s="54">
        <v>0</v>
      </c>
      <c r="U50" s="54">
        <v>0</v>
      </c>
      <c r="V50" s="54">
        <v>0</v>
      </c>
      <c r="W50" s="54">
        <v>0</v>
      </c>
      <c r="X50" s="54">
        <v>0</v>
      </c>
      <c r="Y50" s="54">
        <v>0</v>
      </c>
      <c r="Z50" s="54">
        <v>0</v>
      </c>
      <c r="AA50" s="54">
        <v>0</v>
      </c>
      <c r="AB50" s="54">
        <v>0</v>
      </c>
      <c r="AC50" s="54">
        <v>0</v>
      </c>
      <c r="AD50" s="54">
        <v>0</v>
      </c>
      <c r="AE50" s="54">
        <v>0</v>
      </c>
      <c r="AF50" s="54">
        <v>0</v>
      </c>
      <c r="AG50" s="54">
        <v>0</v>
      </c>
      <c r="AH50" s="54">
        <v>0</v>
      </c>
      <c r="AI50" s="54">
        <v>0</v>
      </c>
      <c r="AJ50" s="54">
        <v>0</v>
      </c>
      <c r="AK50" s="54">
        <v>0</v>
      </c>
      <c r="AL50" s="54">
        <v>0</v>
      </c>
      <c r="AM50" s="54">
        <v>0</v>
      </c>
      <c r="AN50" s="54">
        <v>0</v>
      </c>
      <c r="AO50" s="54">
        <v>0</v>
      </c>
      <c r="AP50" s="54">
        <v>0</v>
      </c>
      <c r="AQ50" s="54">
        <v>0</v>
      </c>
      <c r="AR50" s="54">
        <v>0</v>
      </c>
      <c r="AS50" s="54">
        <v>-1E-3</v>
      </c>
      <c r="AT50" s="54">
        <v>0</v>
      </c>
      <c r="AU50" s="54">
        <v>0</v>
      </c>
      <c r="AV50" s="54">
        <v>0</v>
      </c>
      <c r="AW50" s="54">
        <v>0</v>
      </c>
      <c r="AX50" s="54">
        <v>0</v>
      </c>
      <c r="AY50" s="54">
        <v>0</v>
      </c>
      <c r="AZ50" s="54">
        <v>0</v>
      </c>
      <c r="BA50" s="54">
        <v>0</v>
      </c>
      <c r="BB50" s="54">
        <v>0</v>
      </c>
      <c r="BC50" s="54">
        <v>0</v>
      </c>
      <c r="BD50" s="54">
        <v>0</v>
      </c>
      <c r="BE50" s="54">
        <v>0</v>
      </c>
      <c r="BF50" s="54">
        <v>-4.0000000000000001E-3</v>
      </c>
      <c r="BG50" s="54">
        <v>-8.0000000000000002E-3</v>
      </c>
      <c r="BH50" s="54">
        <v>-3.3000000000000002E-2</v>
      </c>
      <c r="BI50" s="54">
        <v>-4.7E-2</v>
      </c>
      <c r="BJ50" s="54">
        <v>-0.11899999999999999</v>
      </c>
      <c r="BK50" s="54">
        <v>-0.115</v>
      </c>
      <c r="BL50" s="54">
        <v>-0.104</v>
      </c>
    </row>
    <row r="51" spans="2:64" x14ac:dyDescent="0.3">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row>
    <row r="53" spans="2:64" ht="16.5" thickBot="1" x14ac:dyDescent="0.35"/>
    <row r="54" spans="2:64" ht="20.25" x14ac:dyDescent="0.3">
      <c r="B54" s="23" t="s">
        <v>110</v>
      </c>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row>
    <row r="55" spans="2:64" ht="17.25" thickBot="1" x14ac:dyDescent="0.35">
      <c r="B55" s="24" t="s">
        <v>206</v>
      </c>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row>
    <row r="56" spans="2:64" ht="16.5" thickBot="1" x14ac:dyDescent="0.35">
      <c r="B56" s="25" t="s">
        <v>67</v>
      </c>
      <c r="C56" s="27"/>
      <c r="D56" s="104">
        <v>2000</v>
      </c>
      <c r="E56" s="104">
        <v>2001</v>
      </c>
      <c r="F56" s="104">
        <v>2002</v>
      </c>
      <c r="G56" s="104">
        <v>2003</v>
      </c>
      <c r="H56" s="104">
        <v>2004</v>
      </c>
      <c r="I56" s="104">
        <v>2005</v>
      </c>
      <c r="J56" s="104">
        <v>2006</v>
      </c>
      <c r="K56" s="104">
        <v>2007</v>
      </c>
      <c r="L56" s="104">
        <v>2008</v>
      </c>
      <c r="M56" s="104">
        <v>2009</v>
      </c>
      <c r="N56" s="104">
        <v>2010</v>
      </c>
      <c r="O56" s="104">
        <v>2011</v>
      </c>
      <c r="P56" s="104">
        <v>2012</v>
      </c>
      <c r="Q56" s="104">
        <v>2013</v>
      </c>
      <c r="R56" s="104">
        <v>2014</v>
      </c>
      <c r="S56" s="104">
        <v>2015</v>
      </c>
      <c r="T56" s="104">
        <v>2016</v>
      </c>
      <c r="U56" s="104">
        <v>2017</v>
      </c>
      <c r="V56" s="104">
        <v>2018</v>
      </c>
      <c r="W56" s="104">
        <v>2019</v>
      </c>
      <c r="X56" s="104">
        <v>2020</v>
      </c>
      <c r="Y56" s="104">
        <v>2021</v>
      </c>
      <c r="Z56" s="104">
        <v>2022</v>
      </c>
      <c r="AA56" s="104">
        <v>2023</v>
      </c>
      <c r="AB56" s="104">
        <v>2024</v>
      </c>
      <c r="AC56" s="104">
        <v>2025</v>
      </c>
      <c r="AD56" s="104">
        <v>2026</v>
      </c>
      <c r="AE56" s="104">
        <v>2027</v>
      </c>
      <c r="AF56" s="104">
        <v>2028</v>
      </c>
      <c r="AG56" s="104">
        <v>2029</v>
      </c>
      <c r="AH56" s="104">
        <v>2030</v>
      </c>
      <c r="AI56" s="104">
        <v>2031</v>
      </c>
      <c r="AJ56" s="104">
        <v>2032</v>
      </c>
      <c r="AK56" s="104">
        <v>2033</v>
      </c>
      <c r="AL56" s="104">
        <v>2034</v>
      </c>
      <c r="AM56" s="104">
        <v>2035</v>
      </c>
      <c r="AN56" s="104">
        <v>2036</v>
      </c>
      <c r="AO56" s="104">
        <v>2037</v>
      </c>
      <c r="AP56" s="104">
        <v>2038</v>
      </c>
      <c r="AQ56" s="104">
        <v>2039</v>
      </c>
      <c r="AR56" s="104">
        <v>2040</v>
      </c>
      <c r="AS56" s="104">
        <v>2041</v>
      </c>
      <c r="AT56" s="104">
        <v>2042</v>
      </c>
      <c r="AU56" s="104">
        <v>2043</v>
      </c>
      <c r="AV56" s="104">
        <v>2044</v>
      </c>
      <c r="AW56" s="104">
        <v>2045</v>
      </c>
      <c r="AX56" s="104">
        <v>2046</v>
      </c>
      <c r="AY56" s="104">
        <v>2047</v>
      </c>
      <c r="AZ56" s="104">
        <v>2048</v>
      </c>
      <c r="BA56" s="104">
        <v>2049</v>
      </c>
      <c r="BB56" s="104">
        <v>2050</v>
      </c>
      <c r="BC56" s="104">
        <v>2051</v>
      </c>
      <c r="BD56" s="104">
        <v>2052</v>
      </c>
      <c r="BE56" s="104">
        <v>2053</v>
      </c>
      <c r="BF56" s="104">
        <v>2054</v>
      </c>
      <c r="BG56" s="104">
        <v>2055</v>
      </c>
      <c r="BH56" s="104">
        <v>2056</v>
      </c>
      <c r="BI56" s="104">
        <v>2057</v>
      </c>
      <c r="BJ56" s="104">
        <v>2058</v>
      </c>
      <c r="BK56" s="104">
        <v>2059</v>
      </c>
      <c r="BL56" s="104">
        <v>2060</v>
      </c>
    </row>
    <row r="57" spans="2:64" x14ac:dyDescent="0.3">
      <c r="B57" s="31" t="s">
        <v>155</v>
      </c>
      <c r="C57" s="29"/>
      <c r="D57" s="39">
        <v>0</v>
      </c>
      <c r="E57" s="39">
        <v>0</v>
      </c>
      <c r="F57" s="39">
        <v>0</v>
      </c>
      <c r="G57" s="39">
        <v>0</v>
      </c>
      <c r="H57" s="39">
        <v>0</v>
      </c>
      <c r="I57" s="39">
        <v>0</v>
      </c>
      <c r="J57" s="39">
        <v>0</v>
      </c>
      <c r="K57" s="39">
        <v>0</v>
      </c>
      <c r="L57" s="39">
        <v>0</v>
      </c>
      <c r="M57" s="39">
        <v>0</v>
      </c>
      <c r="N57" s="39">
        <v>0</v>
      </c>
      <c r="O57" s="39">
        <v>0</v>
      </c>
      <c r="P57" s="39">
        <v>0</v>
      </c>
      <c r="Q57" s="39">
        <v>0</v>
      </c>
      <c r="R57" s="39">
        <v>0</v>
      </c>
      <c r="S57" s="39">
        <v>0</v>
      </c>
      <c r="T57" s="39">
        <v>0</v>
      </c>
      <c r="U57" s="39">
        <v>0.23400000000000001</v>
      </c>
      <c r="V57" s="39">
        <v>0.27182752094224183</v>
      </c>
      <c r="W57" s="39">
        <v>0.30965504188448367</v>
      </c>
      <c r="X57" s="39">
        <v>0.26968858382482042</v>
      </c>
      <c r="Y57" s="39">
        <v>0.28158477843309387</v>
      </c>
      <c r="Z57" s="39">
        <v>0.29348097304136728</v>
      </c>
      <c r="AA57" s="39">
        <v>0.30537716764964079</v>
      </c>
      <c r="AB57" s="39">
        <v>0.31727336225791425</v>
      </c>
      <c r="AC57" s="39">
        <v>0.32916955686618776</v>
      </c>
      <c r="AD57" s="39">
        <v>0.34106575147446117</v>
      </c>
      <c r="AE57" s="39">
        <v>0.35296194608273462</v>
      </c>
      <c r="AF57" s="39">
        <v>0.36485814069100814</v>
      </c>
      <c r="AG57" s="39">
        <v>0.37675433529928154</v>
      </c>
      <c r="AH57" s="39">
        <v>0.38865052990755505</v>
      </c>
      <c r="AI57" s="39">
        <v>0.40054530134638267</v>
      </c>
      <c r="AJ57" s="39">
        <v>0.41106663631855916</v>
      </c>
      <c r="AK57" s="39">
        <v>0.42185057411663018</v>
      </c>
      <c r="AL57" s="39">
        <v>0.43200724270525936</v>
      </c>
      <c r="AM57" s="39">
        <v>0.44194870238539546</v>
      </c>
      <c r="AN57" s="39">
        <v>0.39913873849834547</v>
      </c>
      <c r="AO57" s="39">
        <v>0.35707857538306564</v>
      </c>
      <c r="AP57" s="39">
        <v>0.31622089585486668</v>
      </c>
      <c r="AQ57" s="39">
        <v>0.27432166032204425</v>
      </c>
      <c r="AR57" s="39">
        <v>0.2331633181521966</v>
      </c>
      <c r="AS57" s="39">
        <v>0.24431811843998708</v>
      </c>
      <c r="AT57" s="39">
        <v>0.2530532515327778</v>
      </c>
      <c r="AU57" s="39">
        <v>0.26310703095715327</v>
      </c>
      <c r="AV57" s="39">
        <v>0.27262283235035933</v>
      </c>
      <c r="AW57" s="39">
        <v>0.28451902695863279</v>
      </c>
      <c r="AX57" s="39">
        <v>0.2964152215669062</v>
      </c>
      <c r="AY57" s="39">
        <v>0.3083114161751796</v>
      </c>
      <c r="AZ57" s="39">
        <v>0.32020761078345311</v>
      </c>
      <c r="BA57" s="39">
        <v>0.33210380539172651</v>
      </c>
      <c r="BB57" s="39">
        <v>0.34400000000000008</v>
      </c>
      <c r="BC57" s="39">
        <v>0.35396818815600134</v>
      </c>
      <c r="BD57" s="39">
        <v>0.3639363763120026</v>
      </c>
      <c r="BE57" s="39">
        <v>0.37390456446800396</v>
      </c>
      <c r="BF57" s="39">
        <v>0.38387275262400528</v>
      </c>
      <c r="BG57" s="39">
        <v>0.39384094078000642</v>
      </c>
      <c r="BH57" s="39">
        <v>0.40380912893600768</v>
      </c>
      <c r="BI57" s="39">
        <v>0.41377731709200893</v>
      </c>
      <c r="BJ57" s="39">
        <v>0.42374550524801019</v>
      </c>
      <c r="BK57" s="39">
        <v>0.4337136934040115</v>
      </c>
      <c r="BL57" s="39">
        <v>0.44368188156001265</v>
      </c>
    </row>
    <row r="58" spans="2:64" x14ac:dyDescent="0.3">
      <c r="B58" s="31" t="s">
        <v>167</v>
      </c>
      <c r="C58" s="30"/>
      <c r="D58" s="39">
        <v>20.285</v>
      </c>
      <c r="E58" s="39">
        <v>24.51</v>
      </c>
      <c r="F58" s="39">
        <v>18.888000000000002</v>
      </c>
      <c r="G58" s="39">
        <v>21.047000000000001</v>
      </c>
      <c r="H58" s="39">
        <v>19.077999999999999</v>
      </c>
      <c r="I58" s="39">
        <v>17.760999999999999</v>
      </c>
      <c r="J58" s="39">
        <v>16.738</v>
      </c>
      <c r="K58" s="39">
        <v>19.826000000000001</v>
      </c>
      <c r="L58" s="39">
        <v>20.873000000000001</v>
      </c>
      <c r="M58" s="39">
        <v>21.026</v>
      </c>
      <c r="N58" s="39">
        <v>21.42</v>
      </c>
      <c r="O58" s="39">
        <v>19.062000000000001</v>
      </c>
      <c r="P58" s="39">
        <v>22.074000000000002</v>
      </c>
      <c r="Q58" s="39">
        <v>21.812999999999999</v>
      </c>
      <c r="R58" s="39">
        <v>22.065000000000001</v>
      </c>
      <c r="S58" s="39">
        <v>22.890999999999998</v>
      </c>
      <c r="T58" s="39">
        <v>19.751999999999999</v>
      </c>
      <c r="U58" s="39">
        <v>20.72</v>
      </c>
      <c r="V58" s="39">
        <v>20.52</v>
      </c>
      <c r="W58" s="39">
        <v>22.856000000000002</v>
      </c>
      <c r="X58" s="39">
        <v>17.20449075698566</v>
      </c>
      <c r="Y58" s="39">
        <v>17.146190756985654</v>
      </c>
      <c r="Z58" s="39">
        <v>17.222451649346635</v>
      </c>
      <c r="AA58" s="39">
        <v>17.367423229473783</v>
      </c>
      <c r="AB58" s="39">
        <v>17.367482046463795</v>
      </c>
      <c r="AC58" s="39">
        <v>17.454082046463803</v>
      </c>
      <c r="AD58" s="39">
        <v>17.430582046463797</v>
      </c>
      <c r="AE58" s="39">
        <v>17.451142614415371</v>
      </c>
      <c r="AF58" s="39">
        <v>17.404126821182011</v>
      </c>
      <c r="AG58" s="39">
        <v>17.454032684817822</v>
      </c>
      <c r="AH58" s="39">
        <v>17.577785853534991</v>
      </c>
      <c r="AI58" s="39">
        <v>17.456053566228665</v>
      </c>
      <c r="AJ58" s="39">
        <v>17.526991715502501</v>
      </c>
      <c r="AK58" s="39">
        <v>17.36727159119863</v>
      </c>
      <c r="AL58" s="39">
        <v>17.532270416105515</v>
      </c>
      <c r="AM58" s="39">
        <v>17.74510988182336</v>
      </c>
      <c r="AN58" s="39">
        <v>17.52140827630765</v>
      </c>
      <c r="AO58" s="39">
        <v>17.677872034361005</v>
      </c>
      <c r="AP58" s="39">
        <v>17.507460629830497</v>
      </c>
      <c r="AQ58" s="39">
        <v>17.586531943180582</v>
      </c>
      <c r="AR58" s="39">
        <v>17.855283036526771</v>
      </c>
      <c r="AS58" s="39">
        <v>17.905957041913883</v>
      </c>
      <c r="AT58" s="39">
        <v>17.665059864988653</v>
      </c>
      <c r="AU58" s="39">
        <v>17.75352678463096</v>
      </c>
      <c r="AV58" s="39">
        <v>17.564093197563668</v>
      </c>
      <c r="AW58" s="39">
        <v>17.795441714137521</v>
      </c>
      <c r="AX58" s="39">
        <v>17.626691161473683</v>
      </c>
      <c r="AY58" s="39">
        <v>17.411114508335466</v>
      </c>
      <c r="AZ58" s="39">
        <v>17.396045999253822</v>
      </c>
      <c r="BA58" s="39">
        <v>17.250975965948392</v>
      </c>
      <c r="BB58" s="39">
        <v>17.582000000000004</v>
      </c>
      <c r="BC58" s="39">
        <v>17.500204295808622</v>
      </c>
      <c r="BD58" s="39">
        <v>17.294108591617224</v>
      </c>
      <c r="BE58" s="39">
        <v>17.227812887425838</v>
      </c>
      <c r="BF58" s="39">
        <v>17.326417183234451</v>
      </c>
      <c r="BG58" s="39">
        <v>17.184821479043062</v>
      </c>
      <c r="BH58" s="39">
        <v>17.089025774851677</v>
      </c>
      <c r="BI58" s="39">
        <v>17.156330070660289</v>
      </c>
      <c r="BJ58" s="39">
        <v>16.979134366468902</v>
      </c>
      <c r="BK58" s="39">
        <v>17.022838662277511</v>
      </c>
      <c r="BL58" s="39">
        <v>16.923142958086132</v>
      </c>
    </row>
    <row r="59" spans="2:64" ht="16.5" thickBot="1" x14ac:dyDescent="0.35">
      <c r="B59" s="31" t="s">
        <v>85</v>
      </c>
      <c r="C59" s="30"/>
      <c r="D59" s="39">
        <v>17.375999999999998</v>
      </c>
      <c r="E59" s="39">
        <v>17.561</v>
      </c>
      <c r="F59" s="39">
        <v>17.434999999999999</v>
      </c>
      <c r="G59" s="39">
        <v>15.208</v>
      </c>
      <c r="H59" s="39">
        <v>15.849000000000002</v>
      </c>
      <c r="I59" s="39">
        <v>14.808</v>
      </c>
      <c r="J59" s="39">
        <v>15.629000000000001</v>
      </c>
      <c r="K59" s="39">
        <v>16.356999999999999</v>
      </c>
      <c r="L59" s="39">
        <v>16.495999999999999</v>
      </c>
      <c r="M59" s="39">
        <v>15.92</v>
      </c>
      <c r="N59" s="39">
        <v>15.840000000000002</v>
      </c>
      <c r="O59" s="39">
        <v>14.521000000000001</v>
      </c>
      <c r="P59" s="39">
        <v>17.62</v>
      </c>
      <c r="Q59" s="39">
        <v>17.533000000000001</v>
      </c>
      <c r="R59" s="39">
        <v>17.016999999999999</v>
      </c>
      <c r="S59" s="39">
        <v>16.36</v>
      </c>
      <c r="T59" s="39">
        <v>16.329000000000001</v>
      </c>
      <c r="U59" s="39">
        <v>15.712</v>
      </c>
      <c r="V59" s="39">
        <v>16.636172479057759</v>
      </c>
      <c r="W59" s="39">
        <v>17.390344958115517</v>
      </c>
      <c r="X59" s="39">
        <v>17.533908994762474</v>
      </c>
      <c r="Y59" s="39">
        <v>17.538396840687955</v>
      </c>
      <c r="Z59" s="39">
        <v>17.524445578974458</v>
      </c>
      <c r="AA59" s="39">
        <v>17.512005005027213</v>
      </c>
      <c r="AB59" s="39">
        <v>17.509751667942741</v>
      </c>
      <c r="AC59" s="39">
        <v>17.514239513868361</v>
      </c>
      <c r="AD59" s="39">
        <v>17.518727359793981</v>
      </c>
      <c r="AE59" s="39">
        <v>17.507975773671074</v>
      </c>
      <c r="AF59" s="39">
        <v>17.505347826363366</v>
      </c>
      <c r="AG59" s="39">
        <v>17.506741535924711</v>
      </c>
      <c r="AH59" s="39">
        <v>17.486582550567437</v>
      </c>
      <c r="AI59" s="39">
        <v>17.486638109186661</v>
      </c>
      <c r="AJ59" s="39">
        <v>17.484264104386071</v>
      </c>
      <c r="AK59" s="39">
        <v>17.460731826007748</v>
      </c>
      <c r="AL59" s="39">
        <v>17.432618496840171</v>
      </c>
      <c r="AM59" s="39">
        <v>17.358745808483633</v>
      </c>
      <c r="AN59" s="39">
        <v>17.352532048893522</v>
      </c>
      <c r="AO59" s="39">
        <v>17.325083652872451</v>
      </c>
      <c r="AP59" s="39">
        <v>17.324360094267494</v>
      </c>
      <c r="AQ59" s="39">
        <v>17.296119253543186</v>
      </c>
      <c r="AR59" s="39">
        <v>17.287658192814895</v>
      </c>
      <c r="AS59" s="39">
        <v>17.234420044127553</v>
      </c>
      <c r="AT59" s="39">
        <v>17.080710713127914</v>
      </c>
      <c r="AU59" s="39">
        <v>17.025965478695831</v>
      </c>
      <c r="AV59" s="39">
        <v>16.94201973755413</v>
      </c>
      <c r="AW59" s="39">
        <v>16.920556100053506</v>
      </c>
      <c r="AX59" s="39">
        <v>16.853493393315276</v>
      </c>
      <c r="AY59" s="39">
        <v>16.856104586102635</v>
      </c>
      <c r="AZ59" s="39">
        <v>16.793823922946615</v>
      </c>
      <c r="BA59" s="39">
        <v>16.796541735566628</v>
      </c>
      <c r="BB59" s="39">
        <v>16.743917820276103</v>
      </c>
      <c r="BC59" s="39">
        <v>16.693086792092167</v>
      </c>
      <c r="BD59" s="39">
        <v>16.642255763908334</v>
      </c>
      <c r="BE59" s="39">
        <v>16.591424735724477</v>
      </c>
      <c r="BF59" s="39">
        <v>16.540593707540616</v>
      </c>
      <c r="BG59" s="39">
        <v>16.489762679356701</v>
      </c>
      <c r="BH59" s="39">
        <v>16.43893165117295</v>
      </c>
      <c r="BI59" s="39">
        <v>16.388100622989025</v>
      </c>
      <c r="BJ59" s="39">
        <v>16.33726959480515</v>
      </c>
      <c r="BK59" s="39">
        <v>16.286438566621282</v>
      </c>
      <c r="BL59" s="39">
        <v>16.235607538437371</v>
      </c>
    </row>
    <row r="60" spans="2:64" x14ac:dyDescent="0.3">
      <c r="B60" s="49" t="s">
        <v>87</v>
      </c>
      <c r="C60" s="50"/>
      <c r="D60" s="51"/>
      <c r="E60" s="51"/>
      <c r="F60" s="51"/>
      <c r="G60" s="51"/>
      <c r="H60" s="51"/>
      <c r="I60" s="51"/>
      <c r="J60" s="51"/>
      <c r="K60" s="51"/>
      <c r="L60" s="51"/>
      <c r="M60" s="51"/>
      <c r="N60" s="51"/>
      <c r="O60" s="51"/>
      <c r="P60" s="51"/>
      <c r="Q60" s="51"/>
      <c r="R60" s="51"/>
      <c r="S60" s="51"/>
      <c r="T60" s="51"/>
      <c r="U60" s="51"/>
      <c r="V60" s="51"/>
      <c r="W60" s="51"/>
      <c r="X60" s="51">
        <v>3.9831000000000003</v>
      </c>
      <c r="Y60" s="51">
        <v>3.9508000000000001</v>
      </c>
      <c r="Z60" s="51">
        <v>4.6576000000000004</v>
      </c>
      <c r="AA60" s="51">
        <v>4.7119999999999997</v>
      </c>
      <c r="AB60" s="51">
        <v>4.8721000000000005</v>
      </c>
      <c r="AC60" s="51">
        <v>4.6116999999999999</v>
      </c>
      <c r="AD60" s="51">
        <v>4.6288999999999998</v>
      </c>
      <c r="AE60" s="51">
        <v>5.0253999999999994</v>
      </c>
      <c r="AF60" s="51">
        <v>4.8908999999999994</v>
      </c>
      <c r="AG60" s="51">
        <v>4.7484000000000002</v>
      </c>
      <c r="AH60" s="51">
        <v>4.9306999999999999</v>
      </c>
      <c r="AI60" s="51">
        <v>5.1703999999999999</v>
      </c>
      <c r="AJ60" s="51">
        <v>5.1884000000000006</v>
      </c>
      <c r="AK60" s="51">
        <v>5.1656999999999993</v>
      </c>
      <c r="AL60" s="51">
        <v>4.1351000000000004</v>
      </c>
      <c r="AM60" s="51">
        <v>4.0621999999999998</v>
      </c>
      <c r="AN60" s="51">
        <v>4.2483000000000004</v>
      </c>
      <c r="AO60" s="51">
        <v>3.9660000000000002</v>
      </c>
      <c r="AP60" s="51">
        <v>4.1126000000000005</v>
      </c>
      <c r="AQ60" s="51">
        <v>3.8984000000000001</v>
      </c>
      <c r="AR60" s="51">
        <v>3.8820000000000001</v>
      </c>
      <c r="AS60" s="51">
        <v>3.9670000000000001</v>
      </c>
      <c r="AT60" s="51">
        <v>4.0213000000000001</v>
      </c>
      <c r="AU60" s="51">
        <v>4.0949999999999998</v>
      </c>
      <c r="AV60" s="51">
        <v>4.0008000000000008</v>
      </c>
      <c r="AW60" s="51">
        <v>4.0190999999999999</v>
      </c>
      <c r="AX60" s="51">
        <v>4.0751999999999997</v>
      </c>
      <c r="AY60" s="51">
        <v>3.9150000000000005</v>
      </c>
      <c r="AZ60" s="51">
        <v>3.9769000000000001</v>
      </c>
      <c r="BA60" s="51">
        <v>4.2752999999999997</v>
      </c>
      <c r="BB60" s="51">
        <v>4.2740000000000009</v>
      </c>
      <c r="BC60" s="51">
        <v>4.3352999999999993</v>
      </c>
      <c r="BD60" s="51">
        <v>4.4104000000000001</v>
      </c>
      <c r="BE60" s="51">
        <v>4.4427000000000003</v>
      </c>
      <c r="BF60" s="51">
        <v>4.6161000000000012</v>
      </c>
      <c r="BG60" s="51">
        <v>4.6109</v>
      </c>
      <c r="BH60" s="51">
        <v>4.5905999999999993</v>
      </c>
      <c r="BI60" s="51">
        <v>4.5216999999999992</v>
      </c>
      <c r="BJ60" s="51">
        <v>4.6182000000000007</v>
      </c>
      <c r="BK60" s="51">
        <v>4.6257999999999999</v>
      </c>
      <c r="BL60" s="51">
        <v>4.6143999999999998</v>
      </c>
    </row>
    <row r="61" spans="2:64" ht="16.5" thickBot="1" x14ac:dyDescent="0.35">
      <c r="B61" s="32" t="s">
        <v>86</v>
      </c>
      <c r="C61" s="30"/>
      <c r="D61" s="99"/>
      <c r="E61" s="99"/>
      <c r="F61" s="99"/>
      <c r="G61" s="99"/>
      <c r="H61" s="99"/>
      <c r="I61" s="99"/>
      <c r="J61" s="99"/>
      <c r="K61" s="99"/>
      <c r="L61" s="99"/>
      <c r="M61" s="99"/>
      <c r="N61" s="99"/>
      <c r="O61" s="99"/>
      <c r="P61" s="99"/>
      <c r="Q61" s="99"/>
      <c r="R61" s="99"/>
      <c r="S61" s="99"/>
      <c r="T61" s="99"/>
      <c r="U61" s="99"/>
      <c r="V61" s="99"/>
      <c r="W61" s="99"/>
      <c r="X61" s="39">
        <v>3.0910000000000002</v>
      </c>
      <c r="Y61" s="39">
        <v>3.052</v>
      </c>
      <c r="Z61" s="39">
        <v>3.7559999999999998</v>
      </c>
      <c r="AA61" s="39">
        <v>3.7850000000000001</v>
      </c>
      <c r="AB61" s="39">
        <v>3.9540000000000002</v>
      </c>
      <c r="AC61" s="39">
        <v>3.6970000000000001</v>
      </c>
      <c r="AD61" s="39">
        <v>3.7149999999999999</v>
      </c>
      <c r="AE61" s="39">
        <v>4.0839999999999996</v>
      </c>
      <c r="AF61" s="39">
        <v>3.9940000000000002</v>
      </c>
      <c r="AG61" s="39">
        <v>3.8530000000000002</v>
      </c>
      <c r="AH61" s="39">
        <v>4.0140000000000002</v>
      </c>
      <c r="AI61" s="39">
        <v>4.2869999999999999</v>
      </c>
      <c r="AJ61" s="39">
        <v>4.3049999999999997</v>
      </c>
      <c r="AK61" s="39">
        <v>4.2919999999999998</v>
      </c>
      <c r="AL61" s="39">
        <v>3.246</v>
      </c>
      <c r="AM61" s="39">
        <v>3.1459999999999999</v>
      </c>
      <c r="AN61" s="39">
        <v>3.3719999999999999</v>
      </c>
      <c r="AO61" s="39">
        <v>3.0630000000000002</v>
      </c>
      <c r="AP61" s="39">
        <v>3.2160000000000002</v>
      </c>
      <c r="AQ61" s="39">
        <v>2.9980000000000002</v>
      </c>
      <c r="AR61" s="39">
        <v>2.9790000000000001</v>
      </c>
      <c r="AS61" s="39">
        <v>3.0409999999999999</v>
      </c>
      <c r="AT61" s="39">
        <v>3.105</v>
      </c>
      <c r="AU61" s="39">
        <v>3.1619999999999999</v>
      </c>
      <c r="AV61" s="39">
        <v>3.0840000000000001</v>
      </c>
      <c r="AW61" s="39">
        <v>3.1</v>
      </c>
      <c r="AX61" s="39">
        <v>3.165</v>
      </c>
      <c r="AY61" s="39">
        <v>3.0459999999999998</v>
      </c>
      <c r="AZ61" s="39">
        <v>3.1030000000000002</v>
      </c>
      <c r="BA61" s="39">
        <v>3.419</v>
      </c>
      <c r="BB61" s="39">
        <v>3.3650000000000002</v>
      </c>
      <c r="BC61" s="39">
        <v>3.4239999999999999</v>
      </c>
      <c r="BD61" s="39">
        <v>3.53</v>
      </c>
      <c r="BE61" s="39">
        <v>3.5539999999999998</v>
      </c>
      <c r="BF61" s="39">
        <v>3.7160000000000002</v>
      </c>
      <c r="BG61" s="39">
        <v>3.726</v>
      </c>
      <c r="BH61" s="39">
        <v>3.7240000000000002</v>
      </c>
      <c r="BI61" s="39">
        <v>3.625</v>
      </c>
      <c r="BJ61" s="39">
        <v>3.7480000000000002</v>
      </c>
      <c r="BK61" s="39">
        <v>3.7290000000000001</v>
      </c>
      <c r="BL61" s="39">
        <v>3.7309999999999999</v>
      </c>
    </row>
    <row r="62" spans="2:64" x14ac:dyDescent="0.3">
      <c r="B62" s="33" t="s">
        <v>84</v>
      </c>
      <c r="C62" s="34"/>
      <c r="D62" s="44">
        <v>37.850999999999999</v>
      </c>
      <c r="E62" s="44">
        <v>42.261000000000003</v>
      </c>
      <c r="F62" s="44">
        <v>36.513000000000005</v>
      </c>
      <c r="G62" s="44">
        <v>36.445</v>
      </c>
      <c r="H62" s="44">
        <v>35.117000000000004</v>
      </c>
      <c r="I62" s="44">
        <v>32.759</v>
      </c>
      <c r="J62" s="44">
        <v>32.557000000000002</v>
      </c>
      <c r="K62" s="44">
        <v>36.373000000000005</v>
      </c>
      <c r="L62" s="44">
        <v>37.558999999999997</v>
      </c>
      <c r="M62" s="44">
        <v>37.136000000000003</v>
      </c>
      <c r="N62" s="44">
        <v>37.450000000000003</v>
      </c>
      <c r="O62" s="44">
        <v>33.795000000000002</v>
      </c>
      <c r="P62" s="44">
        <v>39.906000000000006</v>
      </c>
      <c r="Q62" s="44">
        <v>39.572000000000003</v>
      </c>
      <c r="R62" s="44">
        <v>39.308</v>
      </c>
      <c r="S62" s="44">
        <v>39.485999999999997</v>
      </c>
      <c r="T62" s="44">
        <v>36.326000000000001</v>
      </c>
      <c r="U62" s="44">
        <v>36.665999999999997</v>
      </c>
      <c r="V62" s="44">
        <v>37.427999999999997</v>
      </c>
      <c r="W62" s="44">
        <v>40.555999999999997</v>
      </c>
      <c r="X62" s="44">
        <v>38.99118833557295</v>
      </c>
      <c r="Y62" s="44">
        <v>38.916972376106699</v>
      </c>
      <c r="Z62" s="44">
        <v>39.69797820136246</v>
      </c>
      <c r="AA62" s="44">
        <v>39.896805402150648</v>
      </c>
      <c r="AB62" s="44">
        <v>40.066607076664454</v>
      </c>
      <c r="AC62" s="44">
        <v>39.909191117198347</v>
      </c>
      <c r="AD62" s="44">
        <v>39.919275157732244</v>
      </c>
      <c r="AE62" s="44">
        <v>40.337480334169186</v>
      </c>
      <c r="AF62" s="44">
        <v>40.165232788236388</v>
      </c>
      <c r="AG62" s="44">
        <v>40.085928556041814</v>
      </c>
      <c r="AH62" s="44">
        <v>40.383718934009984</v>
      </c>
      <c r="AI62" s="44">
        <v>40.51363697676171</v>
      </c>
      <c r="AJ62" s="44">
        <v>40.610722456207128</v>
      </c>
      <c r="AK62" s="44">
        <v>40.415553991323009</v>
      </c>
      <c r="AL62" s="44">
        <v>39.531996155650951</v>
      </c>
      <c r="AM62" s="44">
        <v>39.608004392692386</v>
      </c>
      <c r="AN62" s="44">
        <v>39.521379063699513</v>
      </c>
      <c r="AO62" s="44">
        <v>39.326034262616524</v>
      </c>
      <c r="AP62" s="44">
        <v>39.260641619952857</v>
      </c>
      <c r="AQ62" s="44">
        <v>39.055372857045818</v>
      </c>
      <c r="AR62" s="44">
        <v>39.258104547493865</v>
      </c>
      <c r="AS62" s="44">
        <v>39.351695204481423</v>
      </c>
      <c r="AT62" s="44">
        <v>39.020123829649343</v>
      </c>
      <c r="AU62" s="44">
        <v>39.137599294283945</v>
      </c>
      <c r="AV62" s="44">
        <v>38.779535767468154</v>
      </c>
      <c r="AW62" s="44">
        <v>39.019616841149663</v>
      </c>
      <c r="AX62" s="44">
        <v>38.851799776355868</v>
      </c>
      <c r="AY62" s="44">
        <v>38.490530510613276</v>
      </c>
      <c r="AZ62" s="44">
        <v>38.486977532983886</v>
      </c>
      <c r="BA62" s="44">
        <v>38.654921506906746</v>
      </c>
      <c r="BB62" s="44">
        <v>38.943917820276113</v>
      </c>
      <c r="BC62" s="44">
        <v>38.882559276056789</v>
      </c>
      <c r="BD62" s="44">
        <v>38.710700731837562</v>
      </c>
      <c r="BE62" s="44">
        <v>38.635842187618323</v>
      </c>
      <c r="BF62" s="44">
        <v>38.866983643399074</v>
      </c>
      <c r="BG62" s="44">
        <v>38.679325099179771</v>
      </c>
      <c r="BH62" s="44">
        <v>38.522366554960641</v>
      </c>
      <c r="BI62" s="44">
        <v>38.479908010741326</v>
      </c>
      <c r="BJ62" s="44">
        <v>38.358349466522064</v>
      </c>
      <c r="BK62" s="44">
        <v>38.368790922302807</v>
      </c>
      <c r="BL62" s="44">
        <v>38.216832378083517</v>
      </c>
    </row>
    <row r="63" spans="2:64" ht="16.5" thickBot="1" x14ac:dyDescent="0.35">
      <c r="B63" s="52" t="s">
        <v>88</v>
      </c>
      <c r="C63" s="53"/>
      <c r="D63" s="54"/>
      <c r="E63" s="54"/>
      <c r="F63" s="54"/>
      <c r="G63" s="54"/>
      <c r="H63" s="54"/>
      <c r="I63" s="54"/>
      <c r="J63" s="54"/>
      <c r="K63" s="54"/>
      <c r="L63" s="54"/>
      <c r="M63" s="54"/>
      <c r="N63" s="54"/>
      <c r="O63" s="54"/>
      <c r="P63" s="54"/>
      <c r="Q63" s="54"/>
      <c r="R63" s="54"/>
      <c r="S63" s="54"/>
      <c r="T63" s="54"/>
      <c r="U63" s="54"/>
      <c r="V63" s="54"/>
      <c r="W63" s="54"/>
      <c r="X63" s="54">
        <v>35.876583035572956</v>
      </c>
      <c r="Y63" s="54">
        <v>35.834667076106705</v>
      </c>
      <c r="Z63" s="54">
        <v>35.917872901362458</v>
      </c>
      <c r="AA63" s="54">
        <v>36.06230010215063</v>
      </c>
      <c r="AB63" s="54">
        <v>36.07200177666445</v>
      </c>
      <c r="AC63" s="54">
        <v>36.318985817198353</v>
      </c>
      <c r="AD63" s="54">
        <v>36.311869857732241</v>
      </c>
      <c r="AE63" s="54">
        <v>36.333575034169179</v>
      </c>
      <c r="AF63" s="54">
        <v>36.295827488236384</v>
      </c>
      <c r="AG63" s="54">
        <v>36.359023256041816</v>
      </c>
      <c r="AH63" s="54">
        <v>36.47451363400998</v>
      </c>
      <c r="AI63" s="54">
        <v>36.364731676761707</v>
      </c>
      <c r="AJ63" s="54">
        <v>36.443817156207132</v>
      </c>
      <c r="AK63" s="54">
        <v>36.271348691323006</v>
      </c>
      <c r="AL63" s="54">
        <v>36.418390855650941</v>
      </c>
      <c r="AM63" s="54">
        <v>36.567299092692387</v>
      </c>
      <c r="AN63" s="54">
        <v>36.294573763699518</v>
      </c>
      <c r="AO63" s="54">
        <v>36.381528962616514</v>
      </c>
      <c r="AP63" s="54">
        <v>36.169536319952861</v>
      </c>
      <c r="AQ63" s="54">
        <v>36.178467557045813</v>
      </c>
      <c r="AR63" s="54">
        <v>36.397599247493858</v>
      </c>
      <c r="AS63" s="54">
        <v>36.406189904481423</v>
      </c>
      <c r="AT63" s="54">
        <v>36.020318529649337</v>
      </c>
      <c r="AU63" s="54">
        <v>36.064093994283937</v>
      </c>
      <c r="AV63" s="54">
        <v>35.800230467468154</v>
      </c>
      <c r="AW63" s="54">
        <v>36.022011541149659</v>
      </c>
      <c r="AX63" s="54">
        <v>35.798094476355864</v>
      </c>
      <c r="AY63" s="54">
        <v>35.597025210613282</v>
      </c>
      <c r="AZ63" s="54">
        <v>35.531572232983891</v>
      </c>
      <c r="BA63" s="54">
        <v>35.401116206906742</v>
      </c>
      <c r="BB63" s="54">
        <v>35.691412520276103</v>
      </c>
      <c r="BC63" s="54">
        <v>35.56875397605679</v>
      </c>
      <c r="BD63" s="54">
        <v>35.321795431837558</v>
      </c>
      <c r="BE63" s="54">
        <v>35.214636887618319</v>
      </c>
      <c r="BF63" s="54">
        <v>35.272378343399069</v>
      </c>
      <c r="BG63" s="54">
        <v>35.089919799179775</v>
      </c>
      <c r="BH63" s="54">
        <v>34.953261254960637</v>
      </c>
      <c r="BI63" s="54">
        <v>34.979702710741321</v>
      </c>
      <c r="BJ63" s="54">
        <v>34.761644166522053</v>
      </c>
      <c r="BK63" s="54">
        <v>34.7644856223028</v>
      </c>
      <c r="BL63" s="54">
        <v>34.623927078083511</v>
      </c>
    </row>
    <row r="64" spans="2:64" x14ac:dyDescent="0.3">
      <c r="B64" s="28" t="s">
        <v>156</v>
      </c>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row>
    <row r="65" spans="2:2" x14ac:dyDescent="0.3">
      <c r="B65" s="28" t="s">
        <v>166</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L42"/>
  <sheetViews>
    <sheetView showGridLines="0" zoomScale="85" zoomScaleNormal="85" workbookViewId="0">
      <selection activeCell="I43" sqref="I43"/>
    </sheetView>
  </sheetViews>
  <sheetFormatPr baseColWidth="10" defaultRowHeight="15.75" outlineLevelCol="1" x14ac:dyDescent="0.3"/>
  <cols>
    <col min="2" max="3" width="18.21875" customWidth="1"/>
    <col min="4" max="4" width="7.21875" customWidth="1"/>
    <col min="5" max="8" width="7.21875" customWidth="1" outlineLevel="1"/>
    <col min="9" max="9" width="7.21875" customWidth="1"/>
    <col min="10" max="13" width="7.21875" customWidth="1" outlineLevel="1"/>
    <col min="14" max="14" width="7.21875" customWidth="1"/>
    <col min="15" max="18" width="7.21875" customWidth="1" outlineLevel="1"/>
    <col min="19" max="19" width="7.21875" customWidth="1"/>
    <col min="20" max="23" width="7.21875" customWidth="1" outlineLevel="1"/>
    <col min="24" max="24" width="7.21875" customWidth="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198</v>
      </c>
    </row>
    <row r="3" spans="1:64" s="113" customFormat="1" ht="21" x14ac:dyDescent="0.3">
      <c r="A3" s="113" t="s">
        <v>197</v>
      </c>
    </row>
    <row r="4" spans="1:64" s="2" customFormat="1" x14ac:dyDescent="0.3"/>
    <row r="5" spans="1:64" s="3" customFormat="1" ht="19.5" x14ac:dyDescent="0.3">
      <c r="A5" s="3" t="s">
        <v>90</v>
      </c>
    </row>
    <row r="8" spans="1:64" ht="16.5" thickBot="1" x14ac:dyDescent="0.35"/>
    <row r="9" spans="1:64" ht="20.25" x14ac:dyDescent="0.3">
      <c r="B9" s="23" t="s">
        <v>111</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207</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91</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7" t="s">
        <v>68</v>
      </c>
      <c r="C12" s="60"/>
      <c r="D12" s="93">
        <v>13.198</v>
      </c>
      <c r="E12" s="93">
        <v>13.241</v>
      </c>
      <c r="F12" s="93">
        <v>13.253</v>
      </c>
      <c r="G12" s="93">
        <v>13.268000000000001</v>
      </c>
      <c r="H12" s="93">
        <v>13.275</v>
      </c>
      <c r="I12" s="93">
        <v>13.314</v>
      </c>
      <c r="J12" s="93">
        <v>13.314</v>
      </c>
      <c r="K12" s="93">
        <v>13.422000000000001</v>
      </c>
      <c r="L12" s="93">
        <v>13.433999999999999</v>
      </c>
      <c r="M12" s="93">
        <v>13.48</v>
      </c>
      <c r="N12" s="93">
        <v>13.680999999999999</v>
      </c>
      <c r="O12" s="93">
        <v>13.728</v>
      </c>
      <c r="P12" s="93">
        <v>13.760999999999999</v>
      </c>
      <c r="Q12" s="93">
        <v>13.773999999999999</v>
      </c>
      <c r="R12" s="93">
        <v>13.69</v>
      </c>
      <c r="S12" s="93">
        <v>13.76</v>
      </c>
      <c r="T12" s="93">
        <v>14.75</v>
      </c>
      <c r="U12" s="93">
        <v>15.294</v>
      </c>
      <c r="V12" s="93">
        <v>15.48</v>
      </c>
      <c r="W12" s="93">
        <v>15.51</v>
      </c>
      <c r="X12" s="93">
        <v>15.37821313631634</v>
      </c>
      <c r="Y12" s="93">
        <v>15.382181673505784</v>
      </c>
      <c r="Z12" s="93">
        <v>16.434086607193898</v>
      </c>
      <c r="AA12" s="93">
        <v>16.558055144383342</v>
      </c>
      <c r="AB12" s="93">
        <v>16.609960078071456</v>
      </c>
      <c r="AC12" s="93">
        <v>16.613928615260903</v>
      </c>
      <c r="AD12" s="93">
        <v>16.665833548949017</v>
      </c>
      <c r="AE12" s="93">
        <v>16.669802086138464</v>
      </c>
      <c r="AF12" s="93">
        <v>16.721707019826578</v>
      </c>
      <c r="AG12" s="93">
        <v>16.725675557016022</v>
      </c>
      <c r="AH12" s="93">
        <v>16.777580490704139</v>
      </c>
      <c r="AI12" s="93">
        <v>16.781548683173924</v>
      </c>
      <c r="AJ12" s="93">
        <v>16.833120598789673</v>
      </c>
      <c r="AK12" s="93">
        <v>16.836819725481362</v>
      </c>
      <c r="AL12" s="93">
        <v>16.888303311719394</v>
      </c>
      <c r="AM12" s="93">
        <v>16.891798373624049</v>
      </c>
      <c r="AN12" s="93">
        <v>16.930452398659206</v>
      </c>
      <c r="AO12" s="93">
        <v>16.921351643704835</v>
      </c>
      <c r="AP12" s="93">
        <v>16.960478550448659</v>
      </c>
      <c r="AQ12" s="93">
        <v>16.951416775323136</v>
      </c>
      <c r="AR12" s="93">
        <v>16.990470855655644</v>
      </c>
      <c r="AS12" s="93">
        <v>16.994259812543955</v>
      </c>
      <c r="AT12" s="93">
        <v>17.045399074897432</v>
      </c>
      <c r="AU12" s="93">
        <v>17.048921342855508</v>
      </c>
      <c r="AV12" s="93">
        <v>17.100249698441296</v>
      </c>
      <c r="AW12" s="93">
        <v>17.104218235630739</v>
      </c>
      <c r="AX12" s="93">
        <v>17.156123169318853</v>
      </c>
      <c r="AY12" s="93">
        <v>17.1600917065083</v>
      </c>
      <c r="AZ12" s="93">
        <v>17.211996640196414</v>
      </c>
      <c r="BA12" s="93">
        <v>17.215965177385858</v>
      </c>
      <c r="BB12" s="93">
        <v>17.268228560358097</v>
      </c>
      <c r="BC12" s="93">
        <v>17.271191600901489</v>
      </c>
      <c r="BD12" s="93">
        <v>17.298344510891901</v>
      </c>
      <c r="BE12" s="93">
        <v>17.301307551435293</v>
      </c>
      <c r="BF12" s="93">
        <v>17.328460461425706</v>
      </c>
      <c r="BG12" s="93">
        <v>17.331423501969098</v>
      </c>
      <c r="BH12" s="93">
        <v>17.334386542512494</v>
      </c>
      <c r="BI12" s="93">
        <v>17.337349583055886</v>
      </c>
      <c r="BJ12" s="93">
        <v>17.340312623599281</v>
      </c>
      <c r="BK12" s="93">
        <v>17.343275664142674</v>
      </c>
      <c r="BL12" s="93">
        <v>17.346238704686069</v>
      </c>
    </row>
    <row r="13" spans="1:64" x14ac:dyDescent="0.3">
      <c r="B13" s="58" t="s">
        <v>92</v>
      </c>
      <c r="C13" s="56"/>
      <c r="D13" s="94">
        <v>13.198</v>
      </c>
      <c r="E13" s="94">
        <v>13.241</v>
      </c>
      <c r="F13" s="94">
        <v>13.253</v>
      </c>
      <c r="G13" s="94">
        <v>13.268000000000001</v>
      </c>
      <c r="H13" s="94">
        <v>13.275</v>
      </c>
      <c r="I13" s="94">
        <v>13.314</v>
      </c>
      <c r="J13" s="94">
        <v>13.314</v>
      </c>
      <c r="K13" s="94">
        <v>13.422000000000001</v>
      </c>
      <c r="L13" s="94">
        <v>13.433999999999999</v>
      </c>
      <c r="M13" s="94">
        <v>13.48</v>
      </c>
      <c r="N13" s="94">
        <v>13.680999999999999</v>
      </c>
      <c r="O13" s="94">
        <v>13.728</v>
      </c>
      <c r="P13" s="94">
        <v>13.760999999999999</v>
      </c>
      <c r="Q13" s="94">
        <v>13.773999999999999</v>
      </c>
      <c r="R13" s="94">
        <v>13.69</v>
      </c>
      <c r="S13" s="94">
        <v>13.76</v>
      </c>
      <c r="T13" s="94">
        <v>14.75</v>
      </c>
      <c r="U13" s="94">
        <v>15.294</v>
      </c>
      <c r="V13" s="94">
        <v>15.48</v>
      </c>
      <c r="W13" s="94">
        <v>15.51</v>
      </c>
      <c r="X13" s="94">
        <v>15.292918220685301</v>
      </c>
      <c r="Y13" s="94">
        <v>15.292423317580401</v>
      </c>
      <c r="Z13" s="94">
        <v>15.291928414475501</v>
      </c>
      <c r="AA13" s="94">
        <v>15.291433511370602</v>
      </c>
      <c r="AB13" s="94">
        <v>15.290938608265702</v>
      </c>
      <c r="AC13" s="94">
        <v>15.290443705160804</v>
      </c>
      <c r="AD13" s="94">
        <v>15.289948802055903</v>
      </c>
      <c r="AE13" s="94">
        <v>15.289453898951004</v>
      </c>
      <c r="AF13" s="94">
        <v>15.288958995846105</v>
      </c>
      <c r="AG13" s="94">
        <v>15.288464092741204</v>
      </c>
      <c r="AH13" s="94">
        <v>15.287969189636305</v>
      </c>
      <c r="AI13" s="94">
        <v>15.287473941811747</v>
      </c>
      <c r="AJ13" s="94">
        <v>15.286646020634482</v>
      </c>
      <c r="AK13" s="94">
        <v>15.285881707031827</v>
      </c>
      <c r="AL13" s="94">
        <v>15.284965456476845</v>
      </c>
      <c r="AM13" s="94">
        <v>15.283997078087154</v>
      </c>
      <c r="AN13" s="94">
        <v>15.270251266329296</v>
      </c>
      <c r="AO13" s="94">
        <v>15.256687071080583</v>
      </c>
      <c r="AP13" s="94">
        <v>15.243414141031391</v>
      </c>
      <c r="AQ13" s="94">
        <v>15.229888925611522</v>
      </c>
      <c r="AR13" s="94">
        <v>15.216543169151018</v>
      </c>
      <c r="AS13" s="94">
        <v>15.215868685744983</v>
      </c>
      <c r="AT13" s="94">
        <v>15.214608111305445</v>
      </c>
      <c r="AU13" s="94">
        <v>15.21366693896918</v>
      </c>
      <c r="AV13" s="94">
        <v>15.212595457761951</v>
      </c>
      <c r="AW13" s="94">
        <v>15.212100554657052</v>
      </c>
      <c r="AX13" s="94">
        <v>15.211605651552151</v>
      </c>
      <c r="AY13" s="94">
        <v>15.211110748447252</v>
      </c>
      <c r="AZ13" s="94">
        <v>15.210615845342353</v>
      </c>
      <c r="BA13" s="94">
        <v>15.210120942237452</v>
      </c>
      <c r="BB13" s="94">
        <v>15.209626039132553</v>
      </c>
      <c r="BC13" s="94">
        <v>15.209001774471311</v>
      </c>
      <c r="BD13" s="94">
        <v>15.208377509810068</v>
      </c>
      <c r="BE13" s="94">
        <v>15.207753245148826</v>
      </c>
      <c r="BF13" s="94">
        <v>15.207128980487582</v>
      </c>
      <c r="BG13" s="94">
        <v>15.206504715826339</v>
      </c>
      <c r="BH13" s="94">
        <v>15.205880451165097</v>
      </c>
      <c r="BI13" s="94">
        <v>15.205256186503853</v>
      </c>
      <c r="BJ13" s="94">
        <v>15.20463192184261</v>
      </c>
      <c r="BK13" s="94">
        <v>15.204007657181368</v>
      </c>
      <c r="BL13" s="94">
        <v>15.203383392520125</v>
      </c>
    </row>
    <row r="14" spans="1:64" ht="16.5" thickBot="1" x14ac:dyDescent="0.35">
      <c r="B14" s="58" t="s">
        <v>93</v>
      </c>
      <c r="C14" s="56"/>
      <c r="D14" s="94">
        <v>0</v>
      </c>
      <c r="E14" s="94">
        <v>0</v>
      </c>
      <c r="F14" s="94">
        <v>0</v>
      </c>
      <c r="G14" s="94">
        <v>0</v>
      </c>
      <c r="H14" s="94">
        <v>0</v>
      </c>
      <c r="I14" s="94">
        <v>0</v>
      </c>
      <c r="J14" s="94">
        <v>0</v>
      </c>
      <c r="K14" s="94">
        <v>0</v>
      </c>
      <c r="L14" s="94">
        <v>0</v>
      </c>
      <c r="M14" s="94">
        <v>0</v>
      </c>
      <c r="N14" s="94">
        <v>0</v>
      </c>
      <c r="O14" s="94">
        <v>0</v>
      </c>
      <c r="P14" s="94">
        <v>0</v>
      </c>
      <c r="Q14" s="94">
        <v>0</v>
      </c>
      <c r="R14" s="94">
        <v>0</v>
      </c>
      <c r="S14" s="94">
        <v>0</v>
      </c>
      <c r="T14" s="94">
        <v>0</v>
      </c>
      <c r="U14" s="94">
        <v>0</v>
      </c>
      <c r="V14" s="94">
        <v>2.843163854367942E-2</v>
      </c>
      <c r="W14" s="94">
        <v>3.2895078838023555E-2</v>
      </c>
      <c r="X14" s="94">
        <v>8.5294915631038276E-2</v>
      </c>
      <c r="Y14" s="94">
        <v>8.9758355925382408E-2</v>
      </c>
      <c r="Z14" s="94">
        <v>1.142158192718397</v>
      </c>
      <c r="AA14" s="94">
        <v>1.2666216330127413</v>
      </c>
      <c r="AB14" s="94">
        <v>1.3190214698057561</v>
      </c>
      <c r="AC14" s="94">
        <v>1.3234849101001003</v>
      </c>
      <c r="AD14" s="94">
        <v>1.375884746893115</v>
      </c>
      <c r="AE14" s="94">
        <v>1.380348187187459</v>
      </c>
      <c r="AF14" s="94">
        <v>1.4327480239804737</v>
      </c>
      <c r="AG14" s="94">
        <v>1.4372114642748179</v>
      </c>
      <c r="AH14" s="94">
        <v>1.4896113010678325</v>
      </c>
      <c r="AI14" s="94">
        <v>1.4940747413621767</v>
      </c>
      <c r="AJ14" s="94">
        <v>1.5464745781551914</v>
      </c>
      <c r="AK14" s="94">
        <v>1.5509380184495356</v>
      </c>
      <c r="AL14" s="94">
        <v>1.6033378552425501</v>
      </c>
      <c r="AM14" s="94">
        <v>1.6078012955368943</v>
      </c>
      <c r="AN14" s="94">
        <v>1.6602011323299091</v>
      </c>
      <c r="AO14" s="94">
        <v>1.664664572624253</v>
      </c>
      <c r="AP14" s="94">
        <v>1.7170644094172678</v>
      </c>
      <c r="AQ14" s="94">
        <v>1.721527849711612</v>
      </c>
      <c r="AR14" s="94">
        <v>1.7739276865046265</v>
      </c>
      <c r="AS14" s="94">
        <v>1.7783911267989709</v>
      </c>
      <c r="AT14" s="94">
        <v>1.8307909635919852</v>
      </c>
      <c r="AU14" s="94">
        <v>1.8352544038863297</v>
      </c>
      <c r="AV14" s="94">
        <v>1.8876542406793442</v>
      </c>
      <c r="AW14" s="94">
        <v>1.8921176809736884</v>
      </c>
      <c r="AX14" s="94">
        <v>1.9445175177667031</v>
      </c>
      <c r="AY14" s="94">
        <v>1.9489809580610471</v>
      </c>
      <c r="AZ14" s="94">
        <v>2.0013807948540618</v>
      </c>
      <c r="BA14" s="94">
        <v>2.0058442351484058</v>
      </c>
      <c r="BB14" s="94">
        <v>2.0586025212255423</v>
      </c>
      <c r="BC14" s="94">
        <v>2.062189826430179</v>
      </c>
      <c r="BD14" s="94">
        <v>2.0899670010818325</v>
      </c>
      <c r="BE14" s="94">
        <v>2.0935543062864692</v>
      </c>
      <c r="BF14" s="94">
        <v>2.1213314809381232</v>
      </c>
      <c r="BG14" s="94">
        <v>2.1249187861427599</v>
      </c>
      <c r="BH14" s="94">
        <v>2.1285060913473965</v>
      </c>
      <c r="BI14" s="94">
        <v>2.1320933965520332</v>
      </c>
      <c r="BJ14" s="94">
        <v>2.1356807017566704</v>
      </c>
      <c r="BK14" s="94">
        <v>2.1392680069613066</v>
      </c>
      <c r="BL14" s="94">
        <v>2.1428553121659437</v>
      </c>
    </row>
    <row r="15" spans="1:64" x14ac:dyDescent="0.3">
      <c r="B15" s="51" t="s">
        <v>71</v>
      </c>
      <c r="C15" s="62"/>
      <c r="D15" s="90">
        <v>3.2</v>
      </c>
      <c r="E15" s="90">
        <v>3.2</v>
      </c>
      <c r="F15" s="90">
        <v>3.22</v>
      </c>
      <c r="G15" s="90">
        <v>3.22</v>
      </c>
      <c r="H15" s="90">
        <v>3.22</v>
      </c>
      <c r="I15" s="90">
        <v>3.22</v>
      </c>
      <c r="J15" s="90">
        <v>3.22</v>
      </c>
      <c r="K15" s="90">
        <v>3.22</v>
      </c>
      <c r="L15" s="90">
        <v>3.22</v>
      </c>
      <c r="M15" s="90">
        <v>3.238</v>
      </c>
      <c r="N15" s="90">
        <v>3.2530000000000001</v>
      </c>
      <c r="O15" s="90">
        <v>3.278</v>
      </c>
      <c r="P15" s="90">
        <v>3.278</v>
      </c>
      <c r="Q15" s="90">
        <v>3.3079999999999998</v>
      </c>
      <c r="R15" s="90">
        <v>3.3330000000000002</v>
      </c>
      <c r="S15" s="90">
        <v>3.3330000000000002</v>
      </c>
      <c r="T15" s="90">
        <v>3.3330000000000002</v>
      </c>
      <c r="U15" s="90">
        <v>3.3330000000000002</v>
      </c>
      <c r="V15" s="90">
        <v>3.3330000000000002</v>
      </c>
      <c r="W15" s="90">
        <v>2.96</v>
      </c>
      <c r="X15" s="90">
        <v>2.96</v>
      </c>
      <c r="Y15" s="90">
        <v>2.96</v>
      </c>
      <c r="Z15" s="90">
        <v>2.23</v>
      </c>
      <c r="AA15" s="90">
        <v>2.23</v>
      </c>
      <c r="AB15" s="90">
        <v>2.23</v>
      </c>
      <c r="AC15" s="90">
        <v>2.23</v>
      </c>
      <c r="AD15" s="90">
        <v>2.23</v>
      </c>
      <c r="AE15" s="90">
        <v>2.23</v>
      </c>
      <c r="AF15" s="90">
        <v>2.23</v>
      </c>
      <c r="AG15" s="90">
        <v>1.22</v>
      </c>
      <c r="AH15" s="90">
        <v>1.22</v>
      </c>
      <c r="AI15" s="90">
        <v>1.22</v>
      </c>
      <c r="AJ15" s="90">
        <v>1.22</v>
      </c>
      <c r="AK15" s="90">
        <v>1.22</v>
      </c>
      <c r="AL15" s="90">
        <v>0</v>
      </c>
      <c r="AM15" s="90">
        <v>0</v>
      </c>
      <c r="AN15" s="90">
        <v>0</v>
      </c>
      <c r="AO15" s="90">
        <v>0</v>
      </c>
      <c r="AP15" s="90">
        <v>0</v>
      </c>
      <c r="AQ15" s="90">
        <v>0</v>
      </c>
      <c r="AR15" s="90">
        <v>0</v>
      </c>
      <c r="AS15" s="90">
        <v>0</v>
      </c>
      <c r="AT15" s="90">
        <v>0</v>
      </c>
      <c r="AU15" s="90">
        <v>0</v>
      </c>
      <c r="AV15" s="90">
        <v>0</v>
      </c>
      <c r="AW15" s="90">
        <v>0</v>
      </c>
      <c r="AX15" s="90">
        <v>0</v>
      </c>
      <c r="AY15" s="90">
        <v>0</v>
      </c>
      <c r="AZ15" s="90">
        <v>0</v>
      </c>
      <c r="BA15" s="90">
        <v>0</v>
      </c>
      <c r="BB15" s="90">
        <v>0</v>
      </c>
      <c r="BC15" s="90">
        <v>0</v>
      </c>
      <c r="BD15" s="90">
        <v>0</v>
      </c>
      <c r="BE15" s="90">
        <v>0</v>
      </c>
      <c r="BF15" s="90">
        <v>0</v>
      </c>
      <c r="BG15" s="90">
        <v>0</v>
      </c>
      <c r="BH15" s="90">
        <v>0</v>
      </c>
      <c r="BI15" s="90">
        <v>0</v>
      </c>
      <c r="BJ15" s="90">
        <v>0</v>
      </c>
      <c r="BK15" s="90">
        <v>0</v>
      </c>
      <c r="BL15" s="90">
        <v>0</v>
      </c>
    </row>
    <row r="16" spans="1:64" x14ac:dyDescent="0.3">
      <c r="B16" s="58" t="s">
        <v>72</v>
      </c>
      <c r="C16" s="56"/>
      <c r="D16" s="94">
        <v>3.2</v>
      </c>
      <c r="E16" s="94">
        <v>3.2</v>
      </c>
      <c r="F16" s="94">
        <v>3.22</v>
      </c>
      <c r="G16" s="94">
        <v>3.22</v>
      </c>
      <c r="H16" s="94">
        <v>3.22</v>
      </c>
      <c r="I16" s="94">
        <v>3.22</v>
      </c>
      <c r="J16" s="94">
        <v>3.22</v>
      </c>
      <c r="K16" s="94">
        <v>3.22</v>
      </c>
      <c r="L16" s="94">
        <v>3.22</v>
      </c>
      <c r="M16" s="94">
        <v>3.238</v>
      </c>
      <c r="N16" s="94">
        <v>3.2530000000000001</v>
      </c>
      <c r="O16" s="94">
        <v>3.278</v>
      </c>
      <c r="P16" s="94">
        <v>3.278</v>
      </c>
      <c r="Q16" s="94">
        <v>3.3079999999999998</v>
      </c>
      <c r="R16" s="94">
        <v>3.3330000000000002</v>
      </c>
      <c r="S16" s="94">
        <v>3.3330000000000002</v>
      </c>
      <c r="T16" s="94">
        <v>3.3330000000000002</v>
      </c>
      <c r="U16" s="94">
        <v>3.3330000000000002</v>
      </c>
      <c r="V16" s="94">
        <v>3.3330000000000002</v>
      </c>
      <c r="W16" s="94">
        <v>2.96</v>
      </c>
      <c r="X16" s="94">
        <v>2.96</v>
      </c>
      <c r="Y16" s="94">
        <v>2.96</v>
      </c>
      <c r="Z16" s="94">
        <v>2.23</v>
      </c>
      <c r="AA16" s="94">
        <v>2.23</v>
      </c>
      <c r="AB16" s="94">
        <v>2.23</v>
      </c>
      <c r="AC16" s="94">
        <v>2.23</v>
      </c>
      <c r="AD16" s="94">
        <v>2.23</v>
      </c>
      <c r="AE16" s="94">
        <v>2.23</v>
      </c>
      <c r="AF16" s="94">
        <v>2.23</v>
      </c>
      <c r="AG16" s="94">
        <v>1.22</v>
      </c>
      <c r="AH16" s="94">
        <v>1.22</v>
      </c>
      <c r="AI16" s="94">
        <v>1.22</v>
      </c>
      <c r="AJ16" s="94">
        <v>1.22</v>
      </c>
      <c r="AK16" s="94">
        <v>1.22</v>
      </c>
      <c r="AL16" s="94">
        <v>0</v>
      </c>
      <c r="AM16" s="94">
        <v>0</v>
      </c>
      <c r="AN16" s="94">
        <v>0</v>
      </c>
      <c r="AO16" s="94">
        <v>0</v>
      </c>
      <c r="AP16" s="94">
        <v>0</v>
      </c>
      <c r="AQ16" s="94">
        <v>0</v>
      </c>
      <c r="AR16" s="94">
        <v>0</v>
      </c>
      <c r="AS16" s="94">
        <v>0</v>
      </c>
      <c r="AT16" s="94">
        <v>0</v>
      </c>
      <c r="AU16" s="94">
        <v>0</v>
      </c>
      <c r="AV16" s="94">
        <v>0</v>
      </c>
      <c r="AW16" s="94">
        <v>0</v>
      </c>
      <c r="AX16" s="94">
        <v>0</v>
      </c>
      <c r="AY16" s="94">
        <v>0</v>
      </c>
      <c r="AZ16" s="94">
        <v>0</v>
      </c>
      <c r="BA16" s="94">
        <v>0</v>
      </c>
      <c r="BB16" s="94">
        <v>0</v>
      </c>
      <c r="BC16" s="94">
        <v>0</v>
      </c>
      <c r="BD16" s="94">
        <v>0</v>
      </c>
      <c r="BE16" s="94">
        <v>0</v>
      </c>
      <c r="BF16" s="94">
        <v>0</v>
      </c>
      <c r="BG16" s="94">
        <v>0</v>
      </c>
      <c r="BH16" s="94">
        <v>0</v>
      </c>
      <c r="BI16" s="94">
        <v>0</v>
      </c>
      <c r="BJ16" s="94">
        <v>0</v>
      </c>
      <c r="BK16" s="94">
        <v>0</v>
      </c>
      <c r="BL16" s="94">
        <v>0</v>
      </c>
    </row>
    <row r="17" spans="2:64" ht="16.5" thickBot="1" x14ac:dyDescent="0.35">
      <c r="B17" s="58" t="s">
        <v>73</v>
      </c>
      <c r="C17" s="56"/>
      <c r="D17" s="94">
        <v>0</v>
      </c>
      <c r="E17" s="94">
        <v>0</v>
      </c>
      <c r="F17" s="94">
        <v>0</v>
      </c>
      <c r="G17" s="94">
        <v>0</v>
      </c>
      <c r="H17" s="94">
        <v>0</v>
      </c>
      <c r="I17" s="94">
        <v>0</v>
      </c>
      <c r="J17" s="94">
        <v>0</v>
      </c>
      <c r="K17" s="94">
        <v>0</v>
      </c>
      <c r="L17" s="94">
        <v>0</v>
      </c>
      <c r="M17" s="94">
        <v>0</v>
      </c>
      <c r="N17" s="94">
        <v>0</v>
      </c>
      <c r="O17" s="94">
        <v>0</v>
      </c>
      <c r="P17" s="94">
        <v>0</v>
      </c>
      <c r="Q17" s="94">
        <v>0</v>
      </c>
      <c r="R17" s="94">
        <v>0</v>
      </c>
      <c r="S17" s="94">
        <v>0</v>
      </c>
      <c r="T17" s="94">
        <v>0</v>
      </c>
      <c r="U17" s="94">
        <v>0</v>
      </c>
      <c r="V17" s="94">
        <v>0</v>
      </c>
      <c r="W17" s="94">
        <v>0</v>
      </c>
      <c r="X17" s="94">
        <v>0</v>
      </c>
      <c r="Y17" s="94">
        <v>0</v>
      </c>
      <c r="Z17" s="94">
        <v>0</v>
      </c>
      <c r="AA17" s="94">
        <v>0</v>
      </c>
      <c r="AB17" s="94">
        <v>0</v>
      </c>
      <c r="AC17" s="94">
        <v>0</v>
      </c>
      <c r="AD17" s="94">
        <v>0</v>
      </c>
      <c r="AE17" s="94">
        <v>0</v>
      </c>
      <c r="AF17" s="94">
        <v>0</v>
      </c>
      <c r="AG17" s="94">
        <v>0</v>
      </c>
      <c r="AH17" s="94">
        <v>0</v>
      </c>
      <c r="AI17" s="94">
        <v>0</v>
      </c>
      <c r="AJ17" s="94">
        <v>0</v>
      </c>
      <c r="AK17" s="94">
        <v>0</v>
      </c>
      <c r="AL17" s="94">
        <v>0</v>
      </c>
      <c r="AM17" s="94">
        <v>0</v>
      </c>
      <c r="AN17" s="94">
        <v>0</v>
      </c>
      <c r="AO17" s="94">
        <v>0</v>
      </c>
      <c r="AP17" s="94">
        <v>0</v>
      </c>
      <c r="AQ17" s="94">
        <v>0</v>
      </c>
      <c r="AR17" s="94">
        <v>0</v>
      </c>
      <c r="AS17" s="94">
        <v>0</v>
      </c>
      <c r="AT17" s="94">
        <v>0</v>
      </c>
      <c r="AU17" s="94">
        <v>0</v>
      </c>
      <c r="AV17" s="94">
        <v>0</v>
      </c>
      <c r="AW17" s="94">
        <v>0</v>
      </c>
      <c r="AX17" s="94">
        <v>0</v>
      </c>
      <c r="AY17" s="94">
        <v>0</v>
      </c>
      <c r="AZ17" s="94">
        <v>0</v>
      </c>
      <c r="BA17" s="94">
        <v>0</v>
      </c>
      <c r="BB17" s="94">
        <v>0</v>
      </c>
      <c r="BC17" s="94">
        <v>0</v>
      </c>
      <c r="BD17" s="94">
        <v>0</v>
      </c>
      <c r="BE17" s="94">
        <v>0</v>
      </c>
      <c r="BF17" s="94">
        <v>0</v>
      </c>
      <c r="BG17" s="94">
        <v>0</v>
      </c>
      <c r="BH17" s="94">
        <v>0</v>
      </c>
      <c r="BI17" s="94">
        <v>0</v>
      </c>
      <c r="BJ17" s="94">
        <v>0</v>
      </c>
      <c r="BK17" s="94">
        <v>0</v>
      </c>
      <c r="BL17" s="94">
        <v>0</v>
      </c>
    </row>
    <row r="18" spans="2:64" x14ac:dyDescent="0.3">
      <c r="B18" s="51" t="s">
        <v>74</v>
      </c>
      <c r="C18" s="62"/>
      <c r="D18" s="90">
        <v>0.60511827080673708</v>
      </c>
      <c r="E18" s="90">
        <v>0.61554958818609007</v>
      </c>
      <c r="F18" s="90">
        <v>0.59403607116455648</v>
      </c>
      <c r="G18" s="90">
        <v>0.60313421819206015</v>
      </c>
      <c r="H18" s="90">
        <v>0.58781289968831785</v>
      </c>
      <c r="I18" s="90">
        <v>0.58214804753099347</v>
      </c>
      <c r="J18" s="90">
        <v>0.57422722157758588</v>
      </c>
      <c r="K18" s="90">
        <v>0.54068959975226494</v>
      </c>
      <c r="L18" s="90">
        <v>0.53473524000690775</v>
      </c>
      <c r="M18" s="90">
        <v>0.57939872247122659</v>
      </c>
      <c r="N18" s="90">
        <v>0.6029137650709423</v>
      </c>
      <c r="O18" s="90">
        <v>0.55530446498665087</v>
      </c>
      <c r="P18" s="90">
        <v>0.57197391455844915</v>
      </c>
      <c r="Q18" s="90">
        <v>0.57566656787097958</v>
      </c>
      <c r="R18" s="90">
        <v>0.52060667137745531</v>
      </c>
      <c r="S18" s="90">
        <v>0.59022190045973533</v>
      </c>
      <c r="T18" s="90">
        <v>0.57665056631598177</v>
      </c>
      <c r="U18" s="90">
        <v>0.52567939806998798</v>
      </c>
      <c r="V18" s="90">
        <f>V19+V21</f>
        <v>0.54679472527009243</v>
      </c>
      <c r="W18" s="90">
        <f>W19+W21</f>
        <v>0.57183476560503832</v>
      </c>
      <c r="X18" s="90">
        <v>0.57719717549826366</v>
      </c>
      <c r="Y18" s="90">
        <v>0.57971538861101535</v>
      </c>
      <c r="Z18" s="90">
        <v>0.58280378538492617</v>
      </c>
      <c r="AA18" s="90">
        <v>0.57908353101056487</v>
      </c>
      <c r="AB18" s="90">
        <v>0.57552238830327807</v>
      </c>
      <c r="AC18" s="90">
        <v>0.57450098523049786</v>
      </c>
      <c r="AD18" s="90">
        <v>0.5690770140211564</v>
      </c>
      <c r="AE18" s="90">
        <v>0.5660963224172505</v>
      </c>
      <c r="AF18" s="90">
        <v>0.56308782471468977</v>
      </c>
      <c r="AG18" s="90">
        <v>0.56032842807788286</v>
      </c>
      <c r="AH18" s="90">
        <v>0.56010834088235062</v>
      </c>
      <c r="AI18" s="90">
        <v>0.55560841124031723</v>
      </c>
      <c r="AJ18" s="90">
        <v>0.55358739763654152</v>
      </c>
      <c r="AK18" s="90">
        <v>0.55177322569549037</v>
      </c>
      <c r="AL18" s="90">
        <v>0.55000719679607069</v>
      </c>
      <c r="AM18" s="90">
        <v>0.55000035571085515</v>
      </c>
      <c r="AN18" s="90">
        <v>0.55438934443087351</v>
      </c>
      <c r="AO18" s="90">
        <v>0.56153117831055699</v>
      </c>
      <c r="AP18" s="90">
        <v>0.568914424233116</v>
      </c>
      <c r="AQ18" s="90">
        <v>0.57666774282052113</v>
      </c>
      <c r="AR18" s="90">
        <v>0.57732084792851279</v>
      </c>
      <c r="AS18" s="90">
        <v>0.58915010729118911</v>
      </c>
      <c r="AT18" s="90">
        <v>0.59748290617891775</v>
      </c>
      <c r="AU18" s="90">
        <v>0.60631030366250438</v>
      </c>
      <c r="AV18" s="90">
        <v>0.61532121967932141</v>
      </c>
      <c r="AW18" s="90">
        <v>0.62473809746449582</v>
      </c>
      <c r="AX18" s="90">
        <v>0.63387228903007597</v>
      </c>
      <c r="AY18" s="90">
        <v>0.64316428554509231</v>
      </c>
      <c r="AZ18" s="90">
        <v>0.65225930725139236</v>
      </c>
      <c r="BA18" s="90">
        <v>0.66142087749232537</v>
      </c>
      <c r="BB18" s="90">
        <v>0.67794425032908368</v>
      </c>
      <c r="BC18" s="90">
        <v>0.67765335670922633</v>
      </c>
      <c r="BD18" s="90">
        <v>0.68414258273753614</v>
      </c>
      <c r="BE18" s="90">
        <v>0.69020685068548648</v>
      </c>
      <c r="BF18" s="90">
        <v>0.69532268735404579</v>
      </c>
      <c r="BG18" s="90">
        <v>0.69413155573994079</v>
      </c>
      <c r="BH18" s="90">
        <v>0.70334104274881915</v>
      </c>
      <c r="BI18" s="90">
        <v>0.70597835020820543</v>
      </c>
      <c r="BJ18" s="90">
        <v>0.70753379207980671</v>
      </c>
      <c r="BK18" s="90">
        <v>0.70810331177507724</v>
      </c>
      <c r="BL18" s="90">
        <v>0.70860300616519645</v>
      </c>
    </row>
    <row r="19" spans="2:64" x14ac:dyDescent="0.3">
      <c r="B19" s="58" t="s">
        <v>157</v>
      </c>
      <c r="C19" s="56"/>
      <c r="D19" s="94">
        <v>0.60511827080673708</v>
      </c>
      <c r="E19" s="94">
        <v>0.61554958818609007</v>
      </c>
      <c r="F19" s="94">
        <v>0.59403607116455648</v>
      </c>
      <c r="G19" s="94">
        <v>0.60313421819206015</v>
      </c>
      <c r="H19" s="94">
        <v>0.58781289968831785</v>
      </c>
      <c r="I19" s="94">
        <v>0.58214804753099347</v>
      </c>
      <c r="J19" s="94">
        <v>0.57422722157758588</v>
      </c>
      <c r="K19" s="94">
        <v>0.54068959975226494</v>
      </c>
      <c r="L19" s="94">
        <v>0.53473524000690775</v>
      </c>
      <c r="M19" s="94">
        <v>0.57939872247122659</v>
      </c>
      <c r="N19" s="94">
        <v>0.6029137650709423</v>
      </c>
      <c r="O19" s="94">
        <v>0.55530446498665087</v>
      </c>
      <c r="P19" s="94">
        <v>0.57197391455844915</v>
      </c>
      <c r="Q19" s="94">
        <v>0.57566656787097958</v>
      </c>
      <c r="R19" s="94">
        <v>0.52060667137745531</v>
      </c>
      <c r="S19" s="94">
        <v>0.59022190045973533</v>
      </c>
      <c r="T19" s="94">
        <v>0.57665056631598177</v>
      </c>
      <c r="U19" s="94">
        <v>0.52567939806998798</v>
      </c>
      <c r="V19" s="94">
        <v>0.53142032330930811</v>
      </c>
      <c r="W19" s="94">
        <v>0.53968292865195189</v>
      </c>
      <c r="X19" s="94">
        <v>0.53218713520260441</v>
      </c>
      <c r="Y19" s="94">
        <v>0.51129779480133708</v>
      </c>
      <c r="Z19" s="94">
        <v>0.4967338857726189</v>
      </c>
      <c r="AA19" s="94">
        <v>0.47623250999656308</v>
      </c>
      <c r="AB19" s="94">
        <v>0.45602964768993776</v>
      </c>
      <c r="AC19" s="94">
        <v>0.43612529885274265</v>
      </c>
      <c r="AD19" s="94">
        <v>0.41651946348497804</v>
      </c>
      <c r="AE19" s="94">
        <v>0.39721214158664364</v>
      </c>
      <c r="AF19" s="94">
        <v>0.37820333315773957</v>
      </c>
      <c r="AG19" s="94">
        <v>0.35949303819826589</v>
      </c>
      <c r="AH19" s="94">
        <v>0.34108125670822259</v>
      </c>
      <c r="AI19" s="94">
        <v>0.32296798868760951</v>
      </c>
      <c r="AJ19" s="94">
        <v>0.30515323413642698</v>
      </c>
      <c r="AK19" s="94">
        <v>0.28763699305467455</v>
      </c>
      <c r="AL19" s="94">
        <v>0.27041926544235267</v>
      </c>
      <c r="AM19" s="94">
        <v>0.25350005129946107</v>
      </c>
      <c r="AN19" s="94">
        <v>0.24209534772901564</v>
      </c>
      <c r="AO19" s="94">
        <v>0.23098900651151139</v>
      </c>
      <c r="AP19" s="94">
        <v>0.21980602764694832</v>
      </c>
      <c r="AQ19" s="94">
        <v>0.2085464111353264</v>
      </c>
      <c r="AR19" s="94">
        <v>0.19692265697664568</v>
      </c>
      <c r="AS19" s="94">
        <v>0.18444726517090609</v>
      </c>
      <c r="AT19" s="94">
        <v>0.17304523571810779</v>
      </c>
      <c r="AU19" s="94">
        <v>0.16156656861825056</v>
      </c>
      <c r="AV19" s="94">
        <v>0.15001126387133454</v>
      </c>
      <c r="AW19" s="94">
        <v>0.13837932147735971</v>
      </c>
      <c r="AX19" s="94">
        <v>0.12667074143632603</v>
      </c>
      <c r="AY19" s="94">
        <v>0.11488552374823355</v>
      </c>
      <c r="AZ19" s="94">
        <v>0.10302366841308222</v>
      </c>
      <c r="BA19" s="94">
        <v>9.1085175430872106E-2</v>
      </c>
      <c r="BB19" s="94">
        <v>7.9070044801603068E-2</v>
      </c>
      <c r="BC19" s="94">
        <v>7.1163040321442744E-2</v>
      </c>
      <c r="BD19" s="94">
        <v>6.3256035841282449E-2</v>
      </c>
      <c r="BE19" s="94">
        <v>5.5349031361122132E-2</v>
      </c>
      <c r="BF19" s="94">
        <v>4.7442026880961816E-2</v>
      </c>
      <c r="BG19" s="94">
        <v>3.9535022400801506E-2</v>
      </c>
      <c r="BH19" s="94">
        <v>3.1628017920641197E-2</v>
      </c>
      <c r="BI19" s="94">
        <v>2.372101344048088E-2</v>
      </c>
      <c r="BJ19" s="94">
        <v>1.5814008960320567E-2</v>
      </c>
      <c r="BK19" s="94">
        <v>7.907004480160254E-3</v>
      </c>
      <c r="BL19" s="94">
        <v>0</v>
      </c>
    </row>
    <row r="20" spans="2:64" x14ac:dyDescent="0.3">
      <c r="B20" s="58" t="s">
        <v>75</v>
      </c>
      <c r="C20" s="56"/>
      <c r="D20" s="94">
        <v>0</v>
      </c>
      <c r="E20" s="94">
        <v>0</v>
      </c>
      <c r="F20" s="94">
        <v>0</v>
      </c>
      <c r="G20" s="94">
        <v>0</v>
      </c>
      <c r="H20" s="94">
        <v>0</v>
      </c>
      <c r="I20" s="94">
        <v>0</v>
      </c>
      <c r="J20" s="94">
        <v>0</v>
      </c>
      <c r="K20" s="94">
        <v>0</v>
      </c>
      <c r="L20" s="94">
        <v>0</v>
      </c>
      <c r="M20" s="94">
        <v>0</v>
      </c>
      <c r="N20" s="94">
        <v>0</v>
      </c>
      <c r="O20" s="94">
        <v>0</v>
      </c>
      <c r="P20" s="94">
        <v>0</v>
      </c>
      <c r="Q20" s="94">
        <v>0</v>
      </c>
      <c r="R20" s="94">
        <v>0</v>
      </c>
      <c r="S20" s="94">
        <v>0</v>
      </c>
      <c r="T20" s="94">
        <v>0</v>
      </c>
      <c r="U20" s="94">
        <v>0</v>
      </c>
      <c r="V20" s="94">
        <v>0</v>
      </c>
      <c r="W20" s="94">
        <v>0</v>
      </c>
      <c r="X20" s="94">
        <v>0</v>
      </c>
      <c r="Y20" s="94">
        <v>0</v>
      </c>
      <c r="Z20" s="94">
        <v>0</v>
      </c>
      <c r="AA20" s="94">
        <v>0</v>
      </c>
      <c r="AB20" s="94">
        <v>0</v>
      </c>
      <c r="AC20" s="94">
        <v>0</v>
      </c>
      <c r="AD20" s="94">
        <v>0</v>
      </c>
      <c r="AE20" s="94">
        <v>0</v>
      </c>
      <c r="AF20" s="94">
        <v>0</v>
      </c>
      <c r="AG20" s="94">
        <v>0</v>
      </c>
      <c r="AH20" s="94">
        <v>0</v>
      </c>
      <c r="AI20" s="94">
        <v>0</v>
      </c>
      <c r="AJ20" s="94">
        <v>0</v>
      </c>
      <c r="AK20" s="94">
        <v>0</v>
      </c>
      <c r="AL20" s="94">
        <v>0</v>
      </c>
      <c r="AM20" s="94">
        <v>0</v>
      </c>
      <c r="AN20" s="94">
        <v>0</v>
      </c>
      <c r="AO20" s="94">
        <v>0</v>
      </c>
      <c r="AP20" s="94">
        <v>0</v>
      </c>
      <c r="AQ20" s="94">
        <v>0</v>
      </c>
      <c r="AR20" s="94">
        <v>0</v>
      </c>
      <c r="AS20" s="94">
        <v>0</v>
      </c>
      <c r="AT20" s="94">
        <v>0</v>
      </c>
      <c r="AU20" s="94">
        <v>0</v>
      </c>
      <c r="AV20" s="94">
        <v>0</v>
      </c>
      <c r="AW20" s="94">
        <v>0</v>
      </c>
      <c r="AX20" s="94">
        <v>0</v>
      </c>
      <c r="AY20" s="94">
        <v>0</v>
      </c>
      <c r="AZ20" s="94">
        <v>0</v>
      </c>
      <c r="BA20" s="94">
        <v>0</v>
      </c>
      <c r="BB20" s="94">
        <v>0</v>
      </c>
      <c r="BC20" s="94">
        <v>0</v>
      </c>
      <c r="BD20" s="94">
        <v>0</v>
      </c>
      <c r="BE20" s="94">
        <v>0</v>
      </c>
      <c r="BF20" s="94">
        <v>0</v>
      </c>
      <c r="BG20" s="94">
        <v>0</v>
      </c>
      <c r="BH20" s="94">
        <v>0</v>
      </c>
      <c r="BI20" s="94">
        <v>0</v>
      </c>
      <c r="BJ20" s="94">
        <v>0</v>
      </c>
      <c r="BK20" s="94">
        <v>0</v>
      </c>
      <c r="BL20" s="94">
        <v>0</v>
      </c>
    </row>
    <row r="21" spans="2:64" ht="16.5" thickBot="1" x14ac:dyDescent="0.35">
      <c r="B21" s="58" t="s">
        <v>158</v>
      </c>
      <c r="C21" s="56"/>
      <c r="D21" s="94">
        <v>0</v>
      </c>
      <c r="E21" s="94">
        <v>0</v>
      </c>
      <c r="F21" s="94">
        <v>0</v>
      </c>
      <c r="G21" s="94">
        <v>0</v>
      </c>
      <c r="H21" s="94">
        <v>0</v>
      </c>
      <c r="I21" s="94">
        <v>0</v>
      </c>
      <c r="J21" s="94">
        <v>0</v>
      </c>
      <c r="K21" s="94">
        <v>0</v>
      </c>
      <c r="L21" s="94">
        <v>0</v>
      </c>
      <c r="M21" s="94">
        <v>0</v>
      </c>
      <c r="N21" s="94">
        <v>0</v>
      </c>
      <c r="O21" s="94">
        <v>0</v>
      </c>
      <c r="P21" s="94">
        <v>0</v>
      </c>
      <c r="Q21" s="94">
        <v>0</v>
      </c>
      <c r="R21" s="94">
        <v>0</v>
      </c>
      <c r="S21" s="94">
        <v>0</v>
      </c>
      <c r="T21" s="94">
        <v>0</v>
      </c>
      <c r="U21" s="94">
        <v>0</v>
      </c>
      <c r="V21" s="94">
        <v>1.5374401960784313E-2</v>
      </c>
      <c r="W21" s="94">
        <v>3.2151836953086425E-2</v>
      </c>
      <c r="X21" s="94">
        <v>4.5010040295659248E-2</v>
      </c>
      <c r="Y21" s="94">
        <v>6.8417593809678254E-2</v>
      </c>
      <c r="Z21" s="94">
        <v>8.6069899612307293E-2</v>
      </c>
      <c r="AA21" s="94">
        <v>0.10285102101400176</v>
      </c>
      <c r="AB21" s="94">
        <v>0.11949274061334028</v>
      </c>
      <c r="AC21" s="94">
        <v>0.13837568637775524</v>
      </c>
      <c r="AD21" s="94">
        <v>0.15255755053617839</v>
      </c>
      <c r="AE21" s="94">
        <v>0.16888418083060688</v>
      </c>
      <c r="AF21" s="94">
        <v>0.18488449155695014</v>
      </c>
      <c r="AG21" s="94">
        <v>0.20083538987961691</v>
      </c>
      <c r="AH21" s="94">
        <v>0.21902708417412797</v>
      </c>
      <c r="AI21" s="94">
        <v>0.23264042255270778</v>
      </c>
      <c r="AJ21" s="94">
        <v>0.24843416350011455</v>
      </c>
      <c r="AK21" s="94">
        <v>0.26413623264081582</v>
      </c>
      <c r="AL21" s="94">
        <v>0.27958793135371796</v>
      </c>
      <c r="AM21" s="94">
        <v>0.29650030441139408</v>
      </c>
      <c r="AN21" s="94">
        <v>0.31229399670185787</v>
      </c>
      <c r="AO21" s="94">
        <v>0.33054217179904566</v>
      </c>
      <c r="AP21" s="94">
        <v>0.34910839658616766</v>
      </c>
      <c r="AQ21" s="94">
        <v>0.36812133168519479</v>
      </c>
      <c r="AR21" s="94">
        <v>0.38039819095186711</v>
      </c>
      <c r="AS21" s="94">
        <v>0.40470284212028301</v>
      </c>
      <c r="AT21" s="94">
        <v>0.42443767046080993</v>
      </c>
      <c r="AU21" s="94">
        <v>0.44474373504425385</v>
      </c>
      <c r="AV21" s="94">
        <v>0.46530995580798684</v>
      </c>
      <c r="AW21" s="94">
        <v>0.48635877598713617</v>
      </c>
      <c r="AX21" s="94">
        <v>0.50720154759374991</v>
      </c>
      <c r="AY21" s="94">
        <v>0.52827876179685873</v>
      </c>
      <c r="AZ21" s="94">
        <v>0.54923563883831017</v>
      </c>
      <c r="BA21" s="94">
        <v>0.57033570206145323</v>
      </c>
      <c r="BB21" s="94">
        <v>0.59887420552748061</v>
      </c>
      <c r="BC21" s="94">
        <v>0.60649031638778361</v>
      </c>
      <c r="BD21" s="94">
        <v>0.62088654689625367</v>
      </c>
      <c r="BE21" s="94">
        <v>0.63485781932436436</v>
      </c>
      <c r="BF21" s="94">
        <v>0.64788066047308401</v>
      </c>
      <c r="BG21" s="94">
        <v>0.65459653333913925</v>
      </c>
      <c r="BH21" s="94">
        <v>0.67171302482817796</v>
      </c>
      <c r="BI21" s="94">
        <v>0.6822573367677246</v>
      </c>
      <c r="BJ21" s="94">
        <v>0.69171978311948612</v>
      </c>
      <c r="BK21" s="94">
        <v>0.700196307294917</v>
      </c>
      <c r="BL21" s="94">
        <v>0.70860300616519645</v>
      </c>
    </row>
    <row r="22" spans="2:64" x14ac:dyDescent="0.3">
      <c r="B22" s="51" t="s">
        <v>162</v>
      </c>
      <c r="C22" s="62"/>
      <c r="D22" s="90">
        <f>D41</f>
        <v>0.19575893899243907</v>
      </c>
      <c r="E22" s="90">
        <f t="shared" ref="E22:U22" si="0">E41</f>
        <v>0.20720696111077846</v>
      </c>
      <c r="F22" s="90">
        <f t="shared" si="0"/>
        <v>0.21103969125385391</v>
      </c>
      <c r="G22" s="90">
        <f t="shared" si="0"/>
        <v>0.21866656604026519</v>
      </c>
      <c r="H22" s="90">
        <f t="shared" si="0"/>
        <v>0.23010134121672349</v>
      </c>
      <c r="I22" s="90">
        <f t="shared" si="0"/>
        <v>0.23941491062038034</v>
      </c>
      <c r="J22" s="90">
        <f t="shared" si="0"/>
        <v>0.25945548300640853</v>
      </c>
      <c r="K22" s="90">
        <f t="shared" si="0"/>
        <v>0.28005710564783032</v>
      </c>
      <c r="L22" s="90">
        <f t="shared" si="0"/>
        <v>0.30178997513228023</v>
      </c>
      <c r="M22" s="90">
        <f t="shared" si="0"/>
        <v>0.3467685994567194</v>
      </c>
      <c r="N22" s="90">
        <f t="shared" si="0"/>
        <v>0.4259865302623469</v>
      </c>
      <c r="O22" s="90">
        <f t="shared" si="0"/>
        <v>0.53839799549431655</v>
      </c>
      <c r="P22" s="90">
        <f t="shared" si="0"/>
        <v>0.79921560148347748</v>
      </c>
      <c r="Q22" s="90">
        <f t="shared" si="0"/>
        <v>1.1392107896965551</v>
      </c>
      <c r="R22" s="90">
        <f t="shared" si="0"/>
        <v>1.441523302241257</v>
      </c>
      <c r="S22" s="90">
        <f t="shared" si="0"/>
        <v>1.7722829278276784</v>
      </c>
      <c r="T22" s="90">
        <f t="shared" si="0"/>
        <v>2.0682004815671435</v>
      </c>
      <c r="U22" s="90">
        <f t="shared" si="0"/>
        <v>2.3319047058823528</v>
      </c>
      <c r="V22" s="90">
        <v>2.5949901008403362</v>
      </c>
      <c r="W22" s="90">
        <v>2.9633478655462184</v>
      </c>
      <c r="X22" s="90">
        <v>3.2917056302521011</v>
      </c>
      <c r="Y22" s="90">
        <v>3.6504919663865545</v>
      </c>
      <c r="Z22" s="90">
        <v>3.9788497310924367</v>
      </c>
      <c r="AA22" s="90">
        <v>4.3537181579972444</v>
      </c>
      <c r="AB22" s="90">
        <v>4.6887086281377846</v>
      </c>
      <c r="AC22" s="90">
        <v>5.0339814387356583</v>
      </c>
      <c r="AD22" s="90">
        <v>5.3861317194666807</v>
      </c>
      <c r="AE22" s="90">
        <v>5.9585961333084594</v>
      </c>
      <c r="AF22" s="90">
        <v>6.6882293528516854</v>
      </c>
      <c r="AG22" s="90">
        <v>7.514080946189849</v>
      </c>
      <c r="AH22" s="90">
        <v>8.2138533586081426</v>
      </c>
      <c r="AI22" s="90">
        <v>8.7163125345704522</v>
      </c>
      <c r="AJ22" s="90">
        <v>8.9215826831575313</v>
      </c>
      <c r="AK22" s="90">
        <v>8.9783958096798813</v>
      </c>
      <c r="AL22" s="90">
        <v>8.9824534886345813</v>
      </c>
      <c r="AM22" s="90">
        <v>8.9843172139193364</v>
      </c>
      <c r="AN22" s="90">
        <v>9.0792887403016955</v>
      </c>
      <c r="AO22" s="90">
        <v>9.2374925352882329</v>
      </c>
      <c r="AP22" s="90">
        <v>9.4271744221223948</v>
      </c>
      <c r="AQ22" s="90">
        <v>9.6359322212980612</v>
      </c>
      <c r="AR22" s="90">
        <v>9.8381813911519469</v>
      </c>
      <c r="AS22" s="90">
        <v>10.035719185905123</v>
      </c>
      <c r="AT22" s="90">
        <v>10.278114978466419</v>
      </c>
      <c r="AU22" s="90">
        <v>10.569259951466906</v>
      </c>
      <c r="AV22" s="90">
        <v>10.899469361415974</v>
      </c>
      <c r="AW22" s="90">
        <v>11.165365992578403</v>
      </c>
      <c r="AX22" s="90">
        <v>11.380826788518082</v>
      </c>
      <c r="AY22" s="90">
        <v>11.582274525078088</v>
      </c>
      <c r="AZ22" s="90">
        <v>11.877693028760202</v>
      </c>
      <c r="BA22" s="90">
        <v>12.299850452278463</v>
      </c>
      <c r="BB22" s="90">
        <v>12.856320966549092</v>
      </c>
      <c r="BC22" s="90">
        <v>13.454867817925255</v>
      </c>
      <c r="BD22" s="90">
        <v>14.120827077258436</v>
      </c>
      <c r="BE22" s="90">
        <v>14.925978610437095</v>
      </c>
      <c r="BF22" s="90">
        <v>15.90806143805615</v>
      </c>
      <c r="BG22" s="90">
        <v>17.032244417259527</v>
      </c>
      <c r="BH22" s="90">
        <v>18.180944474271595</v>
      </c>
      <c r="BI22" s="90">
        <v>19.250706261651708</v>
      </c>
      <c r="BJ22" s="90">
        <v>20.117181933644687</v>
      </c>
      <c r="BK22" s="90">
        <v>20.661189889430062</v>
      </c>
      <c r="BL22" s="90">
        <v>20.774113989105949</v>
      </c>
    </row>
    <row r="23" spans="2:64" x14ac:dyDescent="0.3">
      <c r="B23" s="58" t="s">
        <v>76</v>
      </c>
      <c r="C23" s="56"/>
      <c r="D23" s="94">
        <f>D41</f>
        <v>0.19575893899243907</v>
      </c>
      <c r="E23" s="94">
        <f t="shared" ref="E23:U23" si="1">E41</f>
        <v>0.20720696111077846</v>
      </c>
      <c r="F23" s="94">
        <f t="shared" si="1"/>
        <v>0.21103969125385391</v>
      </c>
      <c r="G23" s="94">
        <f t="shared" si="1"/>
        <v>0.21866656604026519</v>
      </c>
      <c r="H23" s="94">
        <f t="shared" si="1"/>
        <v>0.23010134121672349</v>
      </c>
      <c r="I23" s="94">
        <f t="shared" si="1"/>
        <v>0.23941491062038034</v>
      </c>
      <c r="J23" s="94">
        <f t="shared" si="1"/>
        <v>0.25945548300640853</v>
      </c>
      <c r="K23" s="94">
        <f t="shared" si="1"/>
        <v>0.28005710564783032</v>
      </c>
      <c r="L23" s="94">
        <f t="shared" si="1"/>
        <v>0.30178997513228023</v>
      </c>
      <c r="M23" s="94">
        <f t="shared" si="1"/>
        <v>0.3467685994567194</v>
      </c>
      <c r="N23" s="94">
        <f t="shared" si="1"/>
        <v>0.4259865302623469</v>
      </c>
      <c r="O23" s="94">
        <f t="shared" si="1"/>
        <v>0.53839799549431655</v>
      </c>
      <c r="P23" s="94">
        <f t="shared" si="1"/>
        <v>0.79921560148347748</v>
      </c>
      <c r="Q23" s="94">
        <f t="shared" si="1"/>
        <v>1.1392107896965551</v>
      </c>
      <c r="R23" s="94">
        <f t="shared" si="1"/>
        <v>1.441523302241257</v>
      </c>
      <c r="S23" s="94">
        <f t="shared" si="1"/>
        <v>1.7722829278276784</v>
      </c>
      <c r="T23" s="94">
        <f t="shared" si="1"/>
        <v>2.0682004815671435</v>
      </c>
      <c r="U23" s="94">
        <f t="shared" si="1"/>
        <v>2.3319047058823528</v>
      </c>
      <c r="V23" s="94">
        <v>2.3218697656862748</v>
      </c>
      <c r="W23" s="94">
        <v>2.3120492166666669</v>
      </c>
      <c r="X23" s="94">
        <v>2.3021237676470587</v>
      </c>
      <c r="Y23" s="94">
        <v>2.2894125186274508</v>
      </c>
      <c r="Z23" s="94">
        <v>2.2774366696078427</v>
      </c>
      <c r="AA23" s="94">
        <v>2.2712973822043034</v>
      </c>
      <c r="AB23" s="94">
        <v>2.2623930973596926</v>
      </c>
      <c r="AC23" s="94">
        <v>2.2535703150740116</v>
      </c>
      <c r="AD23" s="94">
        <v>2.2466450353472589</v>
      </c>
      <c r="AE23" s="94">
        <v>2.2394384581794342</v>
      </c>
      <c r="AF23" s="94">
        <v>2.2295745835705389</v>
      </c>
      <c r="AG23" s="94">
        <v>2.2152940115205721</v>
      </c>
      <c r="AH23" s="94">
        <v>2.1857120420295342</v>
      </c>
      <c r="AI23" s="94">
        <v>2.1705876119180609</v>
      </c>
      <c r="AJ23" s="94">
        <v>2.1564446952309795</v>
      </c>
      <c r="AK23" s="94">
        <v>2.1375248504296884</v>
      </c>
      <c r="AL23" s="94">
        <v>2.1255635781852149</v>
      </c>
      <c r="AM23" s="94">
        <v>2.111766371186993</v>
      </c>
      <c r="AN23" s="94">
        <v>2.0870706368649334</v>
      </c>
      <c r="AO23" s="94">
        <v>2.0683073025428742</v>
      </c>
      <c r="AP23" s="94">
        <v>2.0429051682208148</v>
      </c>
      <c r="AQ23" s="94">
        <v>2.0027384838987548</v>
      </c>
      <c r="AR23" s="94">
        <v>1.9430995162433617</v>
      </c>
      <c r="AS23" s="94">
        <v>1.8286712869994137</v>
      </c>
      <c r="AT23" s="94">
        <v>1.6060743146938958</v>
      </c>
      <c r="AU23" s="94">
        <v>1.2889293423883785</v>
      </c>
      <c r="AV23" s="94">
        <v>0.96961637008286083</v>
      </c>
      <c r="AW23" s="94">
        <v>0.63537939777734331</v>
      </c>
      <c r="AX23" s="94">
        <v>0.3518304254718258</v>
      </c>
      <c r="AY23" s="94">
        <v>9.4833596023451164E-2</v>
      </c>
      <c r="AZ23" s="94">
        <v>8.4698480860790931E-2</v>
      </c>
      <c r="BA23" s="94">
        <v>7.4649508555273358E-2</v>
      </c>
      <c r="BB23" s="94">
        <v>6.4600506356098084E-2</v>
      </c>
      <c r="BC23" s="94">
        <v>5.8140455720488267E-2</v>
      </c>
      <c r="BD23" s="94">
        <v>5.1680405084878457E-2</v>
      </c>
      <c r="BE23" s="94">
        <v>4.5220354449268634E-2</v>
      </c>
      <c r="BF23" s="94">
        <v>3.8760303813658831E-2</v>
      </c>
      <c r="BG23" s="94">
        <v>3.2300253178049021E-2</v>
      </c>
      <c r="BH23" s="94">
        <v>2.5840202542439204E-2</v>
      </c>
      <c r="BI23" s="94">
        <v>1.9380151906829391E-2</v>
      </c>
      <c r="BJ23" s="94">
        <v>1.2920101271219578E-2</v>
      </c>
      <c r="BK23" s="94">
        <v>6.4600506356097646E-3</v>
      </c>
      <c r="BL23" s="94">
        <v>0</v>
      </c>
    </row>
    <row r="24" spans="2:64" ht="16.5" thickBot="1" x14ac:dyDescent="0.35">
      <c r="B24" s="58" t="s">
        <v>159</v>
      </c>
      <c r="C24" s="56"/>
      <c r="D24" s="94">
        <v>0</v>
      </c>
      <c r="E24" s="94">
        <v>0</v>
      </c>
      <c r="F24" s="94">
        <v>0</v>
      </c>
      <c r="G24" s="94">
        <v>0</v>
      </c>
      <c r="H24" s="94">
        <v>0</v>
      </c>
      <c r="I24" s="94">
        <v>0</v>
      </c>
      <c r="J24" s="94">
        <v>0</v>
      </c>
      <c r="K24" s="94">
        <v>0</v>
      </c>
      <c r="L24" s="94">
        <v>0</v>
      </c>
      <c r="M24" s="94">
        <v>0</v>
      </c>
      <c r="N24" s="94">
        <v>0</v>
      </c>
      <c r="O24" s="94">
        <v>0</v>
      </c>
      <c r="P24" s="94">
        <v>0</v>
      </c>
      <c r="Q24" s="94">
        <v>0</v>
      </c>
      <c r="R24" s="94">
        <v>0</v>
      </c>
      <c r="S24" s="94">
        <v>0</v>
      </c>
      <c r="T24" s="94">
        <v>0</v>
      </c>
      <c r="U24" s="94">
        <v>0</v>
      </c>
      <c r="V24" s="94">
        <v>0.27312033515406142</v>
      </c>
      <c r="W24" s="94">
        <v>0.65129864887955158</v>
      </c>
      <c r="X24" s="94">
        <v>0.98958186260504233</v>
      </c>
      <c r="Y24" s="94">
        <v>1.3610794477591037</v>
      </c>
      <c r="Z24" s="94">
        <v>1.7014130614845939</v>
      </c>
      <c r="AA24" s="94">
        <v>2.0824207757929409</v>
      </c>
      <c r="AB24" s="94">
        <v>2.4263155307780919</v>
      </c>
      <c r="AC24" s="94">
        <v>2.7804111236616467</v>
      </c>
      <c r="AD24" s="94">
        <v>3.1394866841194218</v>
      </c>
      <c r="AE24" s="94">
        <v>3.7191576751290252</v>
      </c>
      <c r="AF24" s="94">
        <v>4.4586547692811465</v>
      </c>
      <c r="AG24" s="94">
        <v>5.2987869346692769</v>
      </c>
      <c r="AH24" s="94">
        <v>6.0281413165786084</v>
      </c>
      <c r="AI24" s="94">
        <v>6.5457249226523917</v>
      </c>
      <c r="AJ24" s="94">
        <v>6.7651379879265523</v>
      </c>
      <c r="AK24" s="94">
        <v>6.8408709592501928</v>
      </c>
      <c r="AL24" s="94">
        <v>6.8568899104493664</v>
      </c>
      <c r="AM24" s="94">
        <v>6.872550842732343</v>
      </c>
      <c r="AN24" s="94">
        <v>6.9922181034367625</v>
      </c>
      <c r="AO24" s="94">
        <v>7.1691852327453587</v>
      </c>
      <c r="AP24" s="94">
        <v>7.3842692539015804</v>
      </c>
      <c r="AQ24" s="94">
        <v>7.6331937373993064</v>
      </c>
      <c r="AR24" s="94">
        <v>7.8950818749085849</v>
      </c>
      <c r="AS24" s="94">
        <v>8.2070478989057083</v>
      </c>
      <c r="AT24" s="94">
        <v>8.672040663772524</v>
      </c>
      <c r="AU24" s="94">
        <v>9.2803306090785274</v>
      </c>
      <c r="AV24" s="94">
        <v>9.9298529913331137</v>
      </c>
      <c r="AW24" s="94">
        <v>10.539986594801059</v>
      </c>
      <c r="AX24" s="94">
        <v>11.038996363046255</v>
      </c>
      <c r="AY24" s="94">
        <v>11.497440929054637</v>
      </c>
      <c r="AZ24" s="94">
        <v>11.797994547899412</v>
      </c>
      <c r="BA24" s="94">
        <v>12.23020094372319</v>
      </c>
      <c r="BB24" s="94">
        <v>12.796720460192994</v>
      </c>
      <c r="BC24" s="94">
        <v>13.396727362204766</v>
      </c>
      <c r="BD24" s="94">
        <v>14.069146672173558</v>
      </c>
      <c r="BE24" s="94">
        <v>14.880758255987827</v>
      </c>
      <c r="BF24" s="94">
        <v>15.869301134242491</v>
      </c>
      <c r="BG24" s="94">
        <v>16.999944164081477</v>
      </c>
      <c r="BH24" s="94">
        <v>18.155104271729154</v>
      </c>
      <c r="BI24" s="94">
        <v>19.231326109744877</v>
      </c>
      <c r="BJ24" s="94">
        <v>20.104261832373467</v>
      </c>
      <c r="BK24" s="94">
        <v>20.654729838794452</v>
      </c>
      <c r="BL24" s="94">
        <v>20.774113989105949</v>
      </c>
    </row>
    <row r="25" spans="2:64" ht="16.5" thickBot="1" x14ac:dyDescent="0.35">
      <c r="B25" s="41" t="s">
        <v>94</v>
      </c>
      <c r="C25" s="59"/>
      <c r="D25" s="92">
        <f>D12+D15+D18+D22</f>
        <v>17.198877209799178</v>
      </c>
      <c r="E25" s="92">
        <f t="shared" ref="E25:W25" si="2">E12+E15+E18+E22</f>
        <v>17.263756549296868</v>
      </c>
      <c r="F25" s="92">
        <f t="shared" si="2"/>
        <v>17.27807576241841</v>
      </c>
      <c r="G25" s="92">
        <f t="shared" si="2"/>
        <v>17.309800784232326</v>
      </c>
      <c r="H25" s="92">
        <f t="shared" si="2"/>
        <v>17.312914240905041</v>
      </c>
      <c r="I25" s="92">
        <f t="shared" si="2"/>
        <v>17.355562958151371</v>
      </c>
      <c r="J25" s="92">
        <f t="shared" si="2"/>
        <v>17.367682704583995</v>
      </c>
      <c r="K25" s="92">
        <f t="shared" si="2"/>
        <v>17.462746705400097</v>
      </c>
      <c r="L25" s="92">
        <f t="shared" si="2"/>
        <v>17.490525215139186</v>
      </c>
      <c r="M25" s="92">
        <f t="shared" si="2"/>
        <v>17.644167321927945</v>
      </c>
      <c r="N25" s="92">
        <f t="shared" si="2"/>
        <v>17.962900295333284</v>
      </c>
      <c r="O25" s="92">
        <f t="shared" si="2"/>
        <v>18.09970246048097</v>
      </c>
      <c r="P25" s="92">
        <f t="shared" si="2"/>
        <v>18.410189516041925</v>
      </c>
      <c r="Q25" s="92">
        <f t="shared" si="2"/>
        <v>18.796877357567535</v>
      </c>
      <c r="R25" s="92">
        <f t="shared" si="2"/>
        <v>18.985129973618712</v>
      </c>
      <c r="S25" s="92">
        <f t="shared" si="2"/>
        <v>19.455504828287413</v>
      </c>
      <c r="T25" s="92">
        <f t="shared" si="2"/>
        <v>20.727851047883124</v>
      </c>
      <c r="U25" s="92">
        <f t="shared" si="2"/>
        <v>21.484584103952344</v>
      </c>
      <c r="V25" s="92">
        <f t="shared" si="2"/>
        <v>21.954784826110433</v>
      </c>
      <c r="W25" s="92">
        <f t="shared" si="2"/>
        <v>22.005182631151257</v>
      </c>
      <c r="X25" s="92">
        <v>22.207115942066704</v>
      </c>
      <c r="Y25" s="92">
        <v>22.572389028503352</v>
      </c>
      <c r="Z25" s="92">
        <v>23.225740123671258</v>
      </c>
      <c r="AA25" s="92">
        <v>23.720856833391153</v>
      </c>
      <c r="AB25" s="92">
        <v>24.104191094512519</v>
      </c>
      <c r="AC25" s="92">
        <v>24.452411039227059</v>
      </c>
      <c r="AD25" s="92">
        <v>24.851042282436854</v>
      </c>
      <c r="AE25" s="92">
        <v>25.424494541864174</v>
      </c>
      <c r="AF25" s="92">
        <v>26.203024197392953</v>
      </c>
      <c r="AG25" s="92">
        <v>26.020084931283755</v>
      </c>
      <c r="AH25" s="92">
        <v>26.771542190194634</v>
      </c>
      <c r="AI25" s="92">
        <v>27.273469628984692</v>
      </c>
      <c r="AJ25" s="92">
        <v>27.528290679583748</v>
      </c>
      <c r="AK25" s="92">
        <v>27.586988760856734</v>
      </c>
      <c r="AL25" s="92">
        <v>26.420763997150047</v>
      </c>
      <c r="AM25" s="92">
        <v>26.426115943254239</v>
      </c>
      <c r="AN25" s="92">
        <v>26.564130483391775</v>
      </c>
      <c r="AO25" s="92">
        <v>26.720375357303624</v>
      </c>
      <c r="AP25" s="92">
        <v>26.956567396804168</v>
      </c>
      <c r="AQ25" s="92">
        <v>27.164016739441717</v>
      </c>
      <c r="AR25" s="92">
        <v>27.405973094736105</v>
      </c>
      <c r="AS25" s="92">
        <v>27.619129105740267</v>
      </c>
      <c r="AT25" s="92">
        <v>27.920996959542769</v>
      </c>
      <c r="AU25" s="92">
        <v>28.224491597984915</v>
      </c>
      <c r="AV25" s="92">
        <v>28.615040279536593</v>
      </c>
      <c r="AW25" s="92">
        <v>28.894322325673638</v>
      </c>
      <c r="AX25" s="92">
        <v>29.170822246867012</v>
      </c>
      <c r="AY25" s="92">
        <v>29.385530517131478</v>
      </c>
      <c r="AZ25" s="92">
        <v>29.741948976208008</v>
      </c>
      <c r="BA25" s="92">
        <v>30.177236507156646</v>
      </c>
      <c r="BB25" s="92">
        <v>30.802493777236272</v>
      </c>
      <c r="BC25" s="92">
        <v>31.403712775535972</v>
      </c>
      <c r="BD25" s="92">
        <v>32.10331417088787</v>
      </c>
      <c r="BE25" s="92">
        <v>32.917493012557877</v>
      </c>
      <c r="BF25" s="92">
        <v>33.931844586835901</v>
      </c>
      <c r="BG25" s="92">
        <v>35.057799474968562</v>
      </c>
      <c r="BH25" s="92">
        <v>36.218672059532906</v>
      </c>
      <c r="BI25" s="92">
        <v>37.294034194915795</v>
      </c>
      <c r="BJ25" s="92">
        <v>38.165028349323777</v>
      </c>
      <c r="BK25" s="92">
        <v>38.712568865347812</v>
      </c>
      <c r="BL25" s="92">
        <v>38.82895569995722</v>
      </c>
    </row>
    <row r="26" spans="2:64" x14ac:dyDescent="0.3">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row>
    <row r="28" spans="2:64" ht="16.5" thickBot="1" x14ac:dyDescent="0.35"/>
    <row r="29" spans="2:64" ht="20.25" x14ac:dyDescent="0.3">
      <c r="B29" s="23" t="s">
        <v>164</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row>
    <row r="30" spans="2:64" ht="17.25" thickBot="1" x14ac:dyDescent="0.35">
      <c r="B30" s="24" t="s">
        <v>207</v>
      </c>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row>
    <row r="31" spans="2:64" ht="16.5" thickBot="1" x14ac:dyDescent="0.35">
      <c r="B31" s="25" t="s">
        <v>91</v>
      </c>
      <c r="C31" s="27"/>
      <c r="D31" s="104">
        <v>2000</v>
      </c>
      <c r="E31" s="104">
        <v>2001</v>
      </c>
      <c r="F31" s="104">
        <v>2002</v>
      </c>
      <c r="G31" s="104">
        <v>2003</v>
      </c>
      <c r="H31" s="104">
        <v>2004</v>
      </c>
      <c r="I31" s="104">
        <v>2005</v>
      </c>
      <c r="J31" s="104">
        <v>2006</v>
      </c>
      <c r="K31" s="104">
        <v>2007</v>
      </c>
      <c r="L31" s="104">
        <v>2008</v>
      </c>
      <c r="M31" s="104">
        <v>2009</v>
      </c>
      <c r="N31" s="104">
        <v>2010</v>
      </c>
      <c r="O31" s="104">
        <v>2011</v>
      </c>
      <c r="P31" s="104">
        <v>2012</v>
      </c>
      <c r="Q31" s="104">
        <v>2013</v>
      </c>
      <c r="R31" s="104">
        <v>2014</v>
      </c>
      <c r="S31" s="104">
        <v>2015</v>
      </c>
      <c r="T31" s="104">
        <v>2016</v>
      </c>
      <c r="U31" s="104">
        <v>2017</v>
      </c>
      <c r="V31" s="104">
        <v>2018</v>
      </c>
      <c r="W31" s="104">
        <v>2019</v>
      </c>
      <c r="X31" s="104">
        <v>2020</v>
      </c>
      <c r="Y31" s="104">
        <v>2021</v>
      </c>
      <c r="Z31" s="104">
        <v>2022</v>
      </c>
      <c r="AA31" s="104">
        <v>2023</v>
      </c>
      <c r="AB31" s="104">
        <v>2024</v>
      </c>
      <c r="AC31" s="104">
        <v>2025</v>
      </c>
      <c r="AD31" s="104">
        <v>2026</v>
      </c>
      <c r="AE31" s="104">
        <v>2027</v>
      </c>
      <c r="AF31" s="104">
        <v>2028</v>
      </c>
      <c r="AG31" s="104">
        <v>2029</v>
      </c>
      <c r="AH31" s="104">
        <v>2030</v>
      </c>
      <c r="AI31" s="104">
        <v>2031</v>
      </c>
      <c r="AJ31" s="104">
        <v>2032</v>
      </c>
      <c r="AK31" s="104">
        <v>2033</v>
      </c>
      <c r="AL31" s="104">
        <v>2034</v>
      </c>
      <c r="AM31" s="104">
        <v>2035</v>
      </c>
      <c r="AN31" s="104">
        <v>2036</v>
      </c>
      <c r="AO31" s="104">
        <v>2037</v>
      </c>
      <c r="AP31" s="104">
        <v>2038</v>
      </c>
      <c r="AQ31" s="104">
        <v>2039</v>
      </c>
      <c r="AR31" s="104">
        <v>2040</v>
      </c>
      <c r="AS31" s="104">
        <v>2041</v>
      </c>
      <c r="AT31" s="104">
        <v>2042</v>
      </c>
      <c r="AU31" s="104">
        <v>2043</v>
      </c>
      <c r="AV31" s="104">
        <v>2044</v>
      </c>
      <c r="AW31" s="104">
        <v>2045</v>
      </c>
      <c r="AX31" s="104">
        <v>2046</v>
      </c>
      <c r="AY31" s="104">
        <v>2047</v>
      </c>
      <c r="AZ31" s="104">
        <v>2048</v>
      </c>
      <c r="BA31" s="104">
        <v>2049</v>
      </c>
      <c r="BB31" s="104">
        <v>2050</v>
      </c>
      <c r="BC31" s="104">
        <v>2051</v>
      </c>
      <c r="BD31" s="104">
        <v>2052</v>
      </c>
      <c r="BE31" s="104">
        <v>2053</v>
      </c>
      <c r="BF31" s="104">
        <v>2054</v>
      </c>
      <c r="BG31" s="104">
        <v>2055</v>
      </c>
      <c r="BH31" s="104">
        <v>2056</v>
      </c>
      <c r="BI31" s="104">
        <v>2057</v>
      </c>
      <c r="BJ31" s="104">
        <v>2058</v>
      </c>
      <c r="BK31" s="104">
        <v>2059</v>
      </c>
      <c r="BL31" s="104">
        <v>2060</v>
      </c>
    </row>
    <row r="32" spans="2:64" x14ac:dyDescent="0.3">
      <c r="B32" s="46" t="s">
        <v>97</v>
      </c>
      <c r="C32" s="42"/>
      <c r="D32" s="93">
        <v>1.8695000000000003E-2</v>
      </c>
      <c r="E32" s="93">
        <v>2.2824000000000001E-2</v>
      </c>
      <c r="F32" s="93">
        <v>2.5548999999999999E-2</v>
      </c>
      <c r="G32" s="93">
        <v>2.7293000000000001E-2</v>
      </c>
      <c r="H32" s="93">
        <v>3.3013000000000001E-2</v>
      </c>
      <c r="I32" s="93">
        <v>3.9893999999999999E-2</v>
      </c>
      <c r="J32" s="93">
        <v>4.1694000000000002E-2</v>
      </c>
      <c r="K32" s="93">
        <v>4.8964000000000001E-2</v>
      </c>
      <c r="L32" s="93">
        <v>6.290599999999999E-2</v>
      </c>
      <c r="M32" s="93">
        <v>9.7043000000000004E-2</v>
      </c>
      <c r="N32" s="93">
        <v>0.16761299999999998</v>
      </c>
      <c r="O32" s="93">
        <v>0.26841599999999999</v>
      </c>
      <c r="P32" s="93">
        <v>0.48593599999999998</v>
      </c>
      <c r="Q32" s="93">
        <v>0.81584799999999991</v>
      </c>
      <c r="R32" s="93">
        <v>1.1208779999999998</v>
      </c>
      <c r="S32" s="93">
        <v>1.4542379999999999</v>
      </c>
      <c r="T32" s="93">
        <v>1.73912</v>
      </c>
      <c r="U32" s="93">
        <v>1.9809999999999999</v>
      </c>
      <c r="V32" s="93">
        <v>2.2454685714285714</v>
      </c>
      <c r="W32" s="93">
        <v>2.6154685714285715</v>
      </c>
      <c r="X32" s="93">
        <v>2.9454685714285715</v>
      </c>
      <c r="Y32" s="93">
        <v>3.3054685714285714</v>
      </c>
      <c r="Z32" s="93">
        <v>3.635468571428571</v>
      </c>
      <c r="AA32" s="93">
        <v>4.0054685714285707</v>
      </c>
      <c r="AB32" s="93">
        <v>4.3354685714285708</v>
      </c>
      <c r="AC32" s="93">
        <v>4.6754685714285706</v>
      </c>
      <c r="AD32" s="93">
        <v>5.0224685714285711</v>
      </c>
      <c r="AE32" s="93">
        <v>5.5894685714285712</v>
      </c>
      <c r="AF32" s="93">
        <v>6.3134685714285714</v>
      </c>
      <c r="AG32" s="93">
        <v>7.1334685714285708</v>
      </c>
      <c r="AH32" s="93">
        <v>7.8204685714285711</v>
      </c>
      <c r="AI32" s="93">
        <v>8.3184685714285713</v>
      </c>
      <c r="AJ32" s="93">
        <v>8.5174685714285712</v>
      </c>
      <c r="AK32" s="93">
        <v>8.5794685714285706</v>
      </c>
      <c r="AL32" s="93">
        <v>8.5794685714285706</v>
      </c>
      <c r="AM32" s="93">
        <v>8.5794685714285706</v>
      </c>
      <c r="AN32" s="93">
        <v>8.6754685714285706</v>
      </c>
      <c r="AO32" s="93">
        <v>8.8214685714285714</v>
      </c>
      <c r="AP32" s="93">
        <v>9.0014685714285712</v>
      </c>
      <c r="AQ32" s="93">
        <v>9.2104685714285708</v>
      </c>
      <c r="AR32" s="93">
        <v>9.4129411214285721</v>
      </c>
      <c r="AS32" s="93">
        <v>9.6079871718345089</v>
      </c>
      <c r="AT32" s="93">
        <v>9.8504580783480122</v>
      </c>
      <c r="AU32" s="93">
        <v>10.141573488349202</v>
      </c>
      <c r="AV32" s="93">
        <v>10.469033929500515</v>
      </c>
      <c r="AW32" s="93">
        <v>10.734776239927861</v>
      </c>
      <c r="AX32" s="93">
        <v>10.9501425429038</v>
      </c>
      <c r="AY32" s="93">
        <v>11.147888300764176</v>
      </c>
      <c r="AZ32" s="93">
        <v>11.443220601399858</v>
      </c>
      <c r="BA32" s="93">
        <v>11.865277737525732</v>
      </c>
      <c r="BB32" s="93">
        <v>12.419510669301811</v>
      </c>
      <c r="BC32" s="93">
        <v>13.018023026142528</v>
      </c>
      <c r="BD32" s="93">
        <v>13.678259002896938</v>
      </c>
      <c r="BE32" s="93">
        <v>14.482072418654447</v>
      </c>
      <c r="BF32" s="93">
        <v>15.463011678858379</v>
      </c>
      <c r="BG32" s="93">
        <v>16.587344827730259</v>
      </c>
      <c r="BH32" s="93">
        <v>17.734061594180471</v>
      </c>
      <c r="BI32" s="93">
        <v>18.803188230393499</v>
      </c>
      <c r="BJ32" s="93">
        <v>19.669250672365603</v>
      </c>
      <c r="BK32" s="93">
        <v>20.21304763857653</v>
      </c>
      <c r="BL32" s="93">
        <v>20.325775071817489</v>
      </c>
    </row>
    <row r="33" spans="2:64" x14ac:dyDescent="0.3">
      <c r="B33" s="22" t="s">
        <v>98</v>
      </c>
      <c r="C33" s="30"/>
      <c r="D33" s="94">
        <v>1.5890000000000001E-2</v>
      </c>
      <c r="E33" s="94">
        <v>1.831E-2</v>
      </c>
      <c r="F33" s="94">
        <v>2.0199999999999999E-2</v>
      </c>
      <c r="G33" s="94">
        <v>2.1920000000000002E-2</v>
      </c>
      <c r="H33" s="94">
        <v>2.4340000000000001E-2</v>
      </c>
      <c r="I33" s="94">
        <v>2.8300000000000002E-2</v>
      </c>
      <c r="J33" s="94">
        <v>3.0100000000000002E-2</v>
      </c>
      <c r="K33" s="94">
        <v>3.737E-2</v>
      </c>
      <c r="L33" s="94">
        <v>4.9349999999999998E-2</v>
      </c>
      <c r="M33" s="94">
        <v>7.9480000000000009E-2</v>
      </c>
      <c r="N33" s="94">
        <v>0.12534999999999999</v>
      </c>
      <c r="O33" s="94">
        <v>0.22291</v>
      </c>
      <c r="P33" s="94">
        <v>0.43651999999999996</v>
      </c>
      <c r="Q33" s="94">
        <v>0.7555599999999999</v>
      </c>
      <c r="R33" s="94">
        <v>1.0605899999999999</v>
      </c>
      <c r="S33" s="94">
        <v>1.39395</v>
      </c>
      <c r="T33" s="94">
        <v>1.6639200000000001</v>
      </c>
      <c r="U33" s="94">
        <v>1.9057999999999999</v>
      </c>
      <c r="V33" s="94">
        <v>2.1702685714285712</v>
      </c>
      <c r="W33" s="94">
        <v>2.5202685714285713</v>
      </c>
      <c r="X33" s="94">
        <v>2.8502685714285714</v>
      </c>
      <c r="Y33" s="94">
        <v>3.1802685714285714</v>
      </c>
      <c r="Z33" s="94">
        <v>3.5102685714285711</v>
      </c>
      <c r="AA33" s="94">
        <v>3.8402685714285711</v>
      </c>
      <c r="AB33" s="94">
        <v>4.1702685714285712</v>
      </c>
      <c r="AC33" s="94">
        <v>4.5002685714285704</v>
      </c>
      <c r="AD33" s="94">
        <v>4.8472685714285708</v>
      </c>
      <c r="AE33" s="94">
        <v>5.414268571428571</v>
      </c>
      <c r="AF33" s="94">
        <v>6.1382685714285712</v>
      </c>
      <c r="AG33" s="94">
        <v>6.9582685714285706</v>
      </c>
      <c r="AH33" s="94">
        <v>7.6452685714285709</v>
      </c>
      <c r="AI33" s="94">
        <v>8.1432685714285711</v>
      </c>
      <c r="AJ33" s="94">
        <v>8.3422685714285709</v>
      </c>
      <c r="AK33" s="94">
        <v>8.4042685714285703</v>
      </c>
      <c r="AL33" s="94">
        <v>8.4042685714285703</v>
      </c>
      <c r="AM33" s="94">
        <v>8.4042685714285703</v>
      </c>
      <c r="AN33" s="94">
        <v>8.5002685714285704</v>
      </c>
      <c r="AO33" s="94">
        <v>8.6462685714285712</v>
      </c>
      <c r="AP33" s="94">
        <v>8.8262685714285709</v>
      </c>
      <c r="AQ33" s="94">
        <v>9.0352685714285705</v>
      </c>
      <c r="AR33" s="94">
        <v>9.2377411214285718</v>
      </c>
      <c r="AS33" s="94">
        <v>9.4327871718345087</v>
      </c>
      <c r="AT33" s="94">
        <v>9.675258078348012</v>
      </c>
      <c r="AU33" s="94">
        <v>9.9663734883492019</v>
      </c>
      <c r="AV33" s="94">
        <v>10.293833929500515</v>
      </c>
      <c r="AW33" s="94">
        <v>10.559576239927861</v>
      </c>
      <c r="AX33" s="94">
        <v>10.774942542903799</v>
      </c>
      <c r="AY33" s="94">
        <v>10.972688300764176</v>
      </c>
      <c r="AZ33" s="94">
        <v>11.268020601399858</v>
      </c>
      <c r="BA33" s="94">
        <v>11.690077737525732</v>
      </c>
      <c r="BB33" s="94">
        <v>12.244310669301811</v>
      </c>
      <c r="BC33" s="94">
        <v>12.842823026142527</v>
      </c>
      <c r="BD33" s="94">
        <v>13.503059002896938</v>
      </c>
      <c r="BE33" s="94">
        <v>14.306872418654446</v>
      </c>
      <c r="BF33" s="94">
        <v>15.287811678858379</v>
      </c>
      <c r="BG33" s="94">
        <v>16.412144827730259</v>
      </c>
      <c r="BH33" s="94">
        <v>17.55886159418047</v>
      </c>
      <c r="BI33" s="94">
        <v>18.627988230393498</v>
      </c>
      <c r="BJ33" s="94">
        <v>19.494050672365603</v>
      </c>
      <c r="BK33" s="94">
        <v>20.03784763857653</v>
      </c>
      <c r="BL33" s="94">
        <v>20.150575071817489</v>
      </c>
    </row>
    <row r="34" spans="2:64" ht="16.5" thickBot="1" x14ac:dyDescent="0.35">
      <c r="B34" s="22" t="s">
        <v>99</v>
      </c>
      <c r="C34" s="30"/>
      <c r="D34" s="94">
        <v>2.8050000000000002E-3</v>
      </c>
      <c r="E34" s="94">
        <v>4.5140000000000007E-3</v>
      </c>
      <c r="F34" s="94">
        <v>5.3490000000000005E-3</v>
      </c>
      <c r="G34" s="94">
        <v>5.3730000000000002E-3</v>
      </c>
      <c r="H34" s="94">
        <v>8.6730000000000002E-3</v>
      </c>
      <c r="I34" s="94">
        <v>1.1594E-2</v>
      </c>
      <c r="J34" s="94">
        <v>1.1594E-2</v>
      </c>
      <c r="K34" s="94">
        <v>1.1594E-2</v>
      </c>
      <c r="L34" s="94">
        <v>1.3555999999999999E-2</v>
      </c>
      <c r="M34" s="94">
        <v>1.7562999999999999E-2</v>
      </c>
      <c r="N34" s="94">
        <v>4.2262999999999995E-2</v>
      </c>
      <c r="O34" s="94">
        <v>4.5505999999999998E-2</v>
      </c>
      <c r="P34" s="94">
        <v>4.9415999999999995E-2</v>
      </c>
      <c r="Q34" s="94">
        <v>6.0287999999999994E-2</v>
      </c>
      <c r="R34" s="94">
        <v>6.0287999999999994E-2</v>
      </c>
      <c r="S34" s="94">
        <v>6.0287999999999994E-2</v>
      </c>
      <c r="T34" s="94">
        <v>7.5200000000000003E-2</v>
      </c>
      <c r="U34" s="94">
        <v>7.5200000000000003E-2</v>
      </c>
      <c r="V34" s="94">
        <v>7.5200000000000003E-2</v>
      </c>
      <c r="W34" s="94">
        <v>9.5200000000000007E-2</v>
      </c>
      <c r="X34" s="94">
        <v>9.5200000000000007E-2</v>
      </c>
      <c r="Y34" s="94">
        <v>0.12520000000000001</v>
      </c>
      <c r="Z34" s="94">
        <v>0.12520000000000001</v>
      </c>
      <c r="AA34" s="94">
        <v>0.16519999999999999</v>
      </c>
      <c r="AB34" s="94">
        <v>0.16519999999999999</v>
      </c>
      <c r="AC34" s="94">
        <v>0.17519999999999999</v>
      </c>
      <c r="AD34" s="94">
        <v>0.17519999999999999</v>
      </c>
      <c r="AE34" s="94">
        <v>0.17519999999999999</v>
      </c>
      <c r="AF34" s="94">
        <v>0.17519999999999999</v>
      </c>
      <c r="AG34" s="94">
        <v>0.17519999999999999</v>
      </c>
      <c r="AH34" s="94">
        <v>0.17519999999999999</v>
      </c>
      <c r="AI34" s="94">
        <v>0.17519999999999999</v>
      </c>
      <c r="AJ34" s="94">
        <v>0.17519999999999999</v>
      </c>
      <c r="AK34" s="94">
        <v>0.17519999999999999</v>
      </c>
      <c r="AL34" s="94">
        <v>0.17519999999999999</v>
      </c>
      <c r="AM34" s="94">
        <v>0.17519999999999999</v>
      </c>
      <c r="AN34" s="94">
        <v>0.17519999999999999</v>
      </c>
      <c r="AO34" s="94">
        <v>0.17519999999999999</v>
      </c>
      <c r="AP34" s="94">
        <v>0.17519999999999999</v>
      </c>
      <c r="AQ34" s="94">
        <v>0.17519999999999999</v>
      </c>
      <c r="AR34" s="94">
        <v>0.17519999999999999</v>
      </c>
      <c r="AS34" s="94">
        <v>0.17519999999999999</v>
      </c>
      <c r="AT34" s="94">
        <v>0.17519999999999999</v>
      </c>
      <c r="AU34" s="94">
        <v>0.17519999999999999</v>
      </c>
      <c r="AV34" s="94">
        <v>0.17519999999999999</v>
      </c>
      <c r="AW34" s="94">
        <v>0.17519999999999999</v>
      </c>
      <c r="AX34" s="94">
        <v>0.17519999999999999</v>
      </c>
      <c r="AY34" s="94">
        <v>0.17519999999999999</v>
      </c>
      <c r="AZ34" s="94">
        <v>0.17519999999999999</v>
      </c>
      <c r="BA34" s="94">
        <v>0.17519999999999999</v>
      </c>
      <c r="BB34" s="94">
        <v>0.17519999999999999</v>
      </c>
      <c r="BC34" s="94">
        <v>0.17519999999999999</v>
      </c>
      <c r="BD34" s="94">
        <v>0.17519999999999999</v>
      </c>
      <c r="BE34" s="94">
        <v>0.17519999999999999</v>
      </c>
      <c r="BF34" s="94">
        <v>0.17519999999999999</v>
      </c>
      <c r="BG34" s="94">
        <v>0.17519999999999999</v>
      </c>
      <c r="BH34" s="94">
        <v>0.17519999999999999</v>
      </c>
      <c r="BI34" s="94">
        <v>0.17519999999999999</v>
      </c>
      <c r="BJ34" s="94">
        <v>0.17519999999999999</v>
      </c>
      <c r="BK34" s="94">
        <v>0.17519999999999999</v>
      </c>
      <c r="BL34" s="94">
        <v>0.17519999999999999</v>
      </c>
    </row>
    <row r="35" spans="2:64" x14ac:dyDescent="0.3">
      <c r="B35" s="49" t="s">
        <v>100</v>
      </c>
      <c r="C35" s="50"/>
      <c r="D35" s="90">
        <f>SUM(D36:D40)</f>
        <v>0.17706393899243905</v>
      </c>
      <c r="E35" s="90">
        <f t="shared" ref="E35:W35" si="3">SUM(E36:E40)</f>
        <v>0.18438296111077845</v>
      </c>
      <c r="F35" s="90">
        <f t="shared" si="3"/>
        <v>0.18549069125385392</v>
      </c>
      <c r="G35" s="90">
        <f t="shared" si="3"/>
        <v>0.19137356604026518</v>
      </c>
      <c r="H35" s="90">
        <f t="shared" si="3"/>
        <v>0.19708834121672347</v>
      </c>
      <c r="I35" s="90">
        <f t="shared" si="3"/>
        <v>0.19952091062038035</v>
      </c>
      <c r="J35" s="90">
        <f t="shared" si="3"/>
        <v>0.21776148300640855</v>
      </c>
      <c r="K35" s="90">
        <f t="shared" si="3"/>
        <v>0.23109310564783031</v>
      </c>
      <c r="L35" s="90">
        <f t="shared" si="3"/>
        <v>0.23888397513228027</v>
      </c>
      <c r="M35" s="90">
        <f t="shared" si="3"/>
        <v>0.2497255994567194</v>
      </c>
      <c r="N35" s="90">
        <f t="shared" si="3"/>
        <v>0.25837353026234688</v>
      </c>
      <c r="O35" s="90">
        <f t="shared" si="3"/>
        <v>0.26998199549431662</v>
      </c>
      <c r="P35" s="90">
        <f t="shared" si="3"/>
        <v>0.31327960148347744</v>
      </c>
      <c r="Q35" s="90">
        <f t="shared" si="3"/>
        <v>0.32336278969655513</v>
      </c>
      <c r="R35" s="90">
        <f t="shared" si="3"/>
        <v>0.32064530224125709</v>
      </c>
      <c r="S35" s="90">
        <f t="shared" si="3"/>
        <v>0.31804492782767835</v>
      </c>
      <c r="T35" s="90">
        <f t="shared" si="3"/>
        <v>0.32908048156714359</v>
      </c>
      <c r="U35" s="90">
        <f t="shared" si="3"/>
        <v>0.35090470588235301</v>
      </c>
      <c r="V35" s="90">
        <f t="shared" si="3"/>
        <v>0.34926441176470591</v>
      </c>
      <c r="W35" s="90">
        <f t="shared" si="3"/>
        <v>0.3471137647058824</v>
      </c>
      <c r="X35" s="90">
        <v>0.34623705882352945</v>
      </c>
      <c r="Y35" s="90">
        <v>0.34502339495798329</v>
      </c>
      <c r="Z35" s="90">
        <v>0.34338115966386562</v>
      </c>
      <c r="AA35" s="90">
        <v>0.34824958656867389</v>
      </c>
      <c r="AB35" s="90">
        <v>0.35324005670921371</v>
      </c>
      <c r="AC35" s="90">
        <v>0.3585128673070877</v>
      </c>
      <c r="AD35" s="90">
        <v>0.36366314803810978</v>
      </c>
      <c r="AE35" s="90">
        <v>0.36912756187988771</v>
      </c>
      <c r="AF35" s="90">
        <v>0.37476078142311375</v>
      </c>
      <c r="AG35" s="90">
        <v>0.38061237476127818</v>
      </c>
      <c r="AH35" s="90">
        <v>0.39338478717957071</v>
      </c>
      <c r="AI35" s="90">
        <v>0.39784396314188136</v>
      </c>
      <c r="AJ35" s="90">
        <v>0.40411411172895967</v>
      </c>
      <c r="AK35" s="90">
        <v>0.39892723825131021</v>
      </c>
      <c r="AL35" s="90">
        <v>0.40298491720601098</v>
      </c>
      <c r="AM35" s="90">
        <v>0.40484864249076663</v>
      </c>
      <c r="AN35" s="90">
        <v>0.40382016887312427</v>
      </c>
      <c r="AO35" s="90">
        <v>0.41602396385966228</v>
      </c>
      <c r="AP35" s="90">
        <v>0.42570585069382305</v>
      </c>
      <c r="AQ35" s="90">
        <v>0.42546364986949076</v>
      </c>
      <c r="AR35" s="90">
        <v>0.42524026972337398</v>
      </c>
      <c r="AS35" s="90">
        <v>0.42773201407061373</v>
      </c>
      <c r="AT35" s="90">
        <v>0.42765690011840657</v>
      </c>
      <c r="AU35" s="90">
        <v>0.42768646311770381</v>
      </c>
      <c r="AV35" s="90">
        <v>0.43043543191545869</v>
      </c>
      <c r="AW35" s="90">
        <v>0.43058975265054172</v>
      </c>
      <c r="AX35" s="90">
        <v>0.43068424561428192</v>
      </c>
      <c r="AY35" s="90">
        <v>0.43438622431391205</v>
      </c>
      <c r="AZ35" s="90">
        <v>0.43447242736034436</v>
      </c>
      <c r="BA35" s="90">
        <v>0.43457271475273068</v>
      </c>
      <c r="BB35" s="90">
        <v>0.43681029724727988</v>
      </c>
      <c r="BC35" s="90">
        <v>0.43684479178272662</v>
      </c>
      <c r="BD35" s="90">
        <v>0.44256807436149737</v>
      </c>
      <c r="BE35" s="90">
        <v>0.44390619178264829</v>
      </c>
      <c r="BF35" s="90">
        <v>0.44504975919777029</v>
      </c>
      <c r="BG35" s="90">
        <v>0.44489958952926872</v>
      </c>
      <c r="BH35" s="90">
        <v>0.44688288009112281</v>
      </c>
      <c r="BI35" s="90">
        <v>0.44751803125820938</v>
      </c>
      <c r="BJ35" s="90">
        <v>0.4479312612790835</v>
      </c>
      <c r="BK35" s="90">
        <v>0.44814225085353082</v>
      </c>
      <c r="BL35" s="90">
        <v>0.44833891728845993</v>
      </c>
    </row>
    <row r="36" spans="2:64" x14ac:dyDescent="0.3">
      <c r="B36" s="58" t="s">
        <v>101</v>
      </c>
      <c r="C36" s="56"/>
      <c r="D36" s="94">
        <v>2.9344365869906522E-3</v>
      </c>
      <c r="E36" s="94">
        <v>2.9594894159798565E-3</v>
      </c>
      <c r="F36" s="94">
        <v>4.7979079842118714E-3</v>
      </c>
      <c r="G36" s="94">
        <v>5.8487814267075616E-3</v>
      </c>
      <c r="H36" s="94">
        <v>6.2337898203716734E-3</v>
      </c>
      <c r="I36" s="94">
        <v>6.9859921753471872E-3</v>
      </c>
      <c r="J36" s="94">
        <v>9.4299128326657718E-3</v>
      </c>
      <c r="K36" s="94">
        <v>1.9792086904956988E-2</v>
      </c>
      <c r="L36" s="94">
        <v>2.8170934816565789E-2</v>
      </c>
      <c r="M36" s="94">
        <v>3.3061469619478735E-2</v>
      </c>
      <c r="N36" s="94">
        <v>2.8855966531451789E-2</v>
      </c>
      <c r="O36" s="94">
        <v>4.1308257588855993E-2</v>
      </c>
      <c r="P36" s="94">
        <v>5.3937854481968785E-2</v>
      </c>
      <c r="Q36" s="94">
        <v>5.9525134297827811E-2</v>
      </c>
      <c r="R36" s="94">
        <v>5.8610216618319687E-2</v>
      </c>
      <c r="S36" s="94">
        <v>3.9360997272376103E-2</v>
      </c>
      <c r="T36" s="94">
        <v>4.7778313100955865E-2</v>
      </c>
      <c r="U36" s="94">
        <v>6.9000000000000006E-2</v>
      </c>
      <c r="V36" s="94">
        <v>6.9000000000000006E-2</v>
      </c>
      <c r="W36" s="94">
        <v>6.9000000000000006E-2</v>
      </c>
      <c r="X36" s="94">
        <v>6.9000000000000006E-2</v>
      </c>
      <c r="Y36" s="94">
        <v>6.9000000000000006E-2</v>
      </c>
      <c r="Z36" s="94">
        <v>6.9000000000000006E-2</v>
      </c>
      <c r="AA36" s="94">
        <v>6.9000000000000006E-2</v>
      </c>
      <c r="AB36" s="94">
        <v>6.9000000000000006E-2</v>
      </c>
      <c r="AC36" s="94">
        <v>6.9000000000000006E-2</v>
      </c>
      <c r="AD36" s="94">
        <v>6.9000000000000006E-2</v>
      </c>
      <c r="AE36" s="94">
        <v>6.9000000000000006E-2</v>
      </c>
      <c r="AF36" s="94">
        <v>6.9000000000000006E-2</v>
      </c>
      <c r="AG36" s="94">
        <v>6.9000000000000006E-2</v>
      </c>
      <c r="AH36" s="94">
        <v>6.9000000000000006E-2</v>
      </c>
      <c r="AI36" s="94">
        <v>6.9000000000000006E-2</v>
      </c>
      <c r="AJ36" s="94">
        <v>6.9000000000000006E-2</v>
      </c>
      <c r="AK36" s="94">
        <v>6.9000000000000006E-2</v>
      </c>
      <c r="AL36" s="94">
        <v>6.9000000000000006E-2</v>
      </c>
      <c r="AM36" s="94">
        <v>6.9000000000000006E-2</v>
      </c>
      <c r="AN36" s="94">
        <v>6.9000000000000006E-2</v>
      </c>
      <c r="AO36" s="94">
        <v>6.9000000000000006E-2</v>
      </c>
      <c r="AP36" s="94">
        <v>6.9000000000000006E-2</v>
      </c>
      <c r="AQ36" s="94">
        <v>6.9000000000000006E-2</v>
      </c>
      <c r="AR36" s="94">
        <v>6.9000000000000006E-2</v>
      </c>
      <c r="AS36" s="94">
        <v>6.9000000000000006E-2</v>
      </c>
      <c r="AT36" s="94">
        <v>6.9000000000000006E-2</v>
      </c>
      <c r="AU36" s="94">
        <v>6.9000000000000006E-2</v>
      </c>
      <c r="AV36" s="94">
        <v>6.9000000000000006E-2</v>
      </c>
      <c r="AW36" s="94">
        <v>6.9000000000000006E-2</v>
      </c>
      <c r="AX36" s="94">
        <v>6.9000000000000006E-2</v>
      </c>
      <c r="AY36" s="94">
        <v>6.9000000000000006E-2</v>
      </c>
      <c r="AZ36" s="94">
        <v>6.9000000000000006E-2</v>
      </c>
      <c r="BA36" s="94">
        <v>6.9000000000000006E-2</v>
      </c>
      <c r="BB36" s="94">
        <v>6.9000000000000006E-2</v>
      </c>
      <c r="BC36" s="94">
        <v>6.9000000000000006E-2</v>
      </c>
      <c r="BD36" s="94">
        <v>6.9000000000000006E-2</v>
      </c>
      <c r="BE36" s="94">
        <v>6.9000000000000006E-2</v>
      </c>
      <c r="BF36" s="94">
        <v>6.9000000000000006E-2</v>
      </c>
      <c r="BG36" s="94">
        <v>6.9000000000000006E-2</v>
      </c>
      <c r="BH36" s="94">
        <v>6.9000000000000006E-2</v>
      </c>
      <c r="BI36" s="94">
        <v>6.9000000000000006E-2</v>
      </c>
      <c r="BJ36" s="94">
        <v>6.9000000000000006E-2</v>
      </c>
      <c r="BK36" s="94">
        <v>6.9000000000000006E-2</v>
      </c>
      <c r="BL36" s="94">
        <v>6.9000000000000006E-2</v>
      </c>
    </row>
    <row r="37" spans="2:64" x14ac:dyDescent="0.3">
      <c r="B37" s="58" t="s">
        <v>102</v>
      </c>
      <c r="C37" s="56"/>
      <c r="D37" s="94">
        <v>8.5896518473187414E-3</v>
      </c>
      <c r="E37" s="94">
        <v>8.123332111843861E-3</v>
      </c>
      <c r="F37" s="94">
        <v>7.3035517661792461E-3</v>
      </c>
      <c r="G37" s="94">
        <v>6.8130707559074712E-3</v>
      </c>
      <c r="H37" s="94">
        <v>5.6342778972844022E-3</v>
      </c>
      <c r="I37" s="94">
        <v>5.7823138457054387E-3</v>
      </c>
      <c r="J37" s="94">
        <v>6.475195653773155E-3</v>
      </c>
      <c r="K37" s="94">
        <v>8.3689023354817337E-3</v>
      </c>
      <c r="L37" s="94">
        <v>9.6194501608352981E-3</v>
      </c>
      <c r="M37" s="94">
        <v>1.1724005070925201E-2</v>
      </c>
      <c r="N37" s="94">
        <v>1.3975493170853236E-2</v>
      </c>
      <c r="O37" s="94">
        <v>1.6301057244047183E-2</v>
      </c>
      <c r="P37" s="94">
        <v>2.094437721548981E-2</v>
      </c>
      <c r="Q37" s="94">
        <v>2.4047487405168932E-2</v>
      </c>
      <c r="R37" s="94">
        <v>2.5732214575420603E-2</v>
      </c>
      <c r="S37" s="94">
        <v>2.8015339507030956E-2</v>
      </c>
      <c r="T37" s="94">
        <v>3.1144418263794844E-2</v>
      </c>
      <c r="U37" s="94">
        <v>3.3000000000000002E-2</v>
      </c>
      <c r="V37" s="94">
        <v>3.3000000000000002E-2</v>
      </c>
      <c r="W37" s="94">
        <v>3.3000000000000002E-2</v>
      </c>
      <c r="X37" s="94">
        <v>3.3000000000000002E-2</v>
      </c>
      <c r="Y37" s="94">
        <v>3.3000000000000002E-2</v>
      </c>
      <c r="Z37" s="94">
        <v>3.3000000000000002E-2</v>
      </c>
      <c r="AA37" s="94">
        <v>3.9510662198925947E-2</v>
      </c>
      <c r="AB37" s="94">
        <v>4.6143367633583385E-2</v>
      </c>
      <c r="AC37" s="94">
        <v>5.3058413525574999E-2</v>
      </c>
      <c r="AD37" s="94">
        <v>5.9850929550714721E-2</v>
      </c>
      <c r="AE37" s="94">
        <v>6.6957578686610245E-2</v>
      </c>
      <c r="AF37" s="94">
        <v>7.4233033523953953E-2</v>
      </c>
      <c r="AG37" s="94">
        <v>8.1726862156236049E-2</v>
      </c>
      <c r="AH37" s="94">
        <v>8.9884367011503319E-2</v>
      </c>
      <c r="AI37" s="94">
        <v>9.5814349696503071E-2</v>
      </c>
      <c r="AJ37" s="94">
        <v>0.10372673357769903</v>
      </c>
      <c r="AK37" s="94">
        <v>0.10018209539416718</v>
      </c>
      <c r="AL37" s="94">
        <v>0.10245343821441419</v>
      </c>
      <c r="AM37" s="94">
        <v>0.10595939879328749</v>
      </c>
      <c r="AN37" s="94">
        <v>0.10657316046976274</v>
      </c>
      <c r="AO37" s="94">
        <v>0.1178477621789898</v>
      </c>
      <c r="AP37" s="94">
        <v>0.12917188430726823</v>
      </c>
      <c r="AQ37" s="94">
        <v>0.13057191877705357</v>
      </c>
      <c r="AR37" s="94">
        <v>0.12941934535362587</v>
      </c>
      <c r="AS37" s="94">
        <v>0.13289850104008483</v>
      </c>
      <c r="AT37" s="94">
        <v>0.1344656223819953</v>
      </c>
      <c r="AU37" s="94">
        <v>0.13613742067541015</v>
      </c>
      <c r="AV37" s="94">
        <v>0.13784805887003773</v>
      </c>
      <c r="AW37" s="94">
        <v>0.13964461489923835</v>
      </c>
      <c r="AX37" s="94">
        <v>0.14138134315709625</v>
      </c>
      <c r="AY37" s="94">
        <v>0.14315146928785066</v>
      </c>
      <c r="AZ37" s="94">
        <v>0.14487990762840064</v>
      </c>
      <c r="BA37" s="94">
        <v>0.14662243031490457</v>
      </c>
      <c r="BB37" s="94">
        <v>0.14877152933897039</v>
      </c>
      <c r="BC37" s="94">
        <v>0.14880602387441716</v>
      </c>
      <c r="BD37" s="94">
        <v>0.15023131218384692</v>
      </c>
      <c r="BE37" s="94">
        <v>0.15156942960499781</v>
      </c>
      <c r="BF37" s="94">
        <v>0.15271299702011981</v>
      </c>
      <c r="BG37" s="94">
        <v>0.1525628273516183</v>
      </c>
      <c r="BH37" s="94">
        <v>0.15454611791347239</v>
      </c>
      <c r="BI37" s="94">
        <v>0.1551812690805589</v>
      </c>
      <c r="BJ37" s="94">
        <v>0.15559449910143303</v>
      </c>
      <c r="BK37" s="94">
        <v>0.1558054886758804</v>
      </c>
      <c r="BL37" s="94">
        <v>0.1560021551108095</v>
      </c>
    </row>
    <row r="38" spans="2:64" x14ac:dyDescent="0.3">
      <c r="B38" s="58" t="s">
        <v>103</v>
      </c>
      <c r="C38" s="56"/>
      <c r="D38" s="94">
        <v>2.2595370558129688E-2</v>
      </c>
      <c r="E38" s="94">
        <v>2.5219179582954766E-2</v>
      </c>
      <c r="F38" s="94">
        <v>2.5308271503462782E-2</v>
      </c>
      <c r="G38" s="94">
        <v>2.5776153857650128E-2</v>
      </c>
      <c r="H38" s="94">
        <v>2.6020713499067413E-2</v>
      </c>
      <c r="I38" s="94">
        <v>2.605490459932772E-2</v>
      </c>
      <c r="J38" s="94">
        <v>2.6960274519969591E-2</v>
      </c>
      <c r="K38" s="94">
        <v>2.7514016407391574E-2</v>
      </c>
      <c r="L38" s="94">
        <v>2.7763490154879163E-2</v>
      </c>
      <c r="M38" s="94">
        <v>2.7929924766315457E-2</v>
      </c>
      <c r="N38" s="94">
        <v>2.8927070560041842E-2</v>
      </c>
      <c r="O38" s="94">
        <v>3.019468066141345E-2</v>
      </c>
      <c r="P38" s="94">
        <v>3.0589169786018857E-2</v>
      </c>
      <c r="Q38" s="94">
        <v>3.0572567993558366E-2</v>
      </c>
      <c r="R38" s="94">
        <v>3.0582671047516854E-2</v>
      </c>
      <c r="S38" s="94">
        <v>3.0123591048271243E-2</v>
      </c>
      <c r="T38" s="94">
        <v>2.9612750202392853E-2</v>
      </c>
      <c r="U38" s="94">
        <v>0.03</v>
      </c>
      <c r="V38" s="94">
        <v>0.03</v>
      </c>
      <c r="W38" s="94">
        <v>0.03</v>
      </c>
      <c r="X38" s="94">
        <v>0.03</v>
      </c>
      <c r="Y38" s="94">
        <v>0.03</v>
      </c>
      <c r="Z38" s="94">
        <v>0.03</v>
      </c>
      <c r="AA38" s="94">
        <v>0.03</v>
      </c>
      <c r="AB38" s="94">
        <v>0.03</v>
      </c>
      <c r="AC38" s="94">
        <v>0.03</v>
      </c>
      <c r="AD38" s="94">
        <v>0.03</v>
      </c>
      <c r="AE38" s="94">
        <v>0.03</v>
      </c>
      <c r="AF38" s="94">
        <v>0.03</v>
      </c>
      <c r="AG38" s="94">
        <v>0.03</v>
      </c>
      <c r="AH38" s="94">
        <v>0.03</v>
      </c>
      <c r="AI38" s="94">
        <v>0.03</v>
      </c>
      <c r="AJ38" s="94">
        <v>0.03</v>
      </c>
      <c r="AK38" s="94">
        <v>0.03</v>
      </c>
      <c r="AL38" s="94">
        <v>0.03</v>
      </c>
      <c r="AM38" s="94">
        <v>0.03</v>
      </c>
      <c r="AN38" s="94">
        <v>0.03</v>
      </c>
      <c r="AO38" s="94">
        <v>0.03</v>
      </c>
      <c r="AP38" s="94">
        <v>0.03</v>
      </c>
      <c r="AQ38" s="94">
        <v>0.03</v>
      </c>
      <c r="AR38" s="94">
        <v>0.03</v>
      </c>
      <c r="AS38" s="94">
        <v>0.03</v>
      </c>
      <c r="AT38" s="94">
        <v>0.03</v>
      </c>
      <c r="AU38" s="94">
        <v>0.03</v>
      </c>
      <c r="AV38" s="94">
        <v>0.03</v>
      </c>
      <c r="AW38" s="94">
        <v>0.03</v>
      </c>
      <c r="AX38" s="94">
        <v>0.03</v>
      </c>
      <c r="AY38" s="94">
        <v>0.03</v>
      </c>
      <c r="AZ38" s="94">
        <v>0.03</v>
      </c>
      <c r="BA38" s="94">
        <v>0.03</v>
      </c>
      <c r="BB38" s="94">
        <v>0.03</v>
      </c>
      <c r="BC38" s="94">
        <v>0.03</v>
      </c>
      <c r="BD38" s="94">
        <v>0.03</v>
      </c>
      <c r="BE38" s="94">
        <v>0.03</v>
      </c>
      <c r="BF38" s="94">
        <v>0.03</v>
      </c>
      <c r="BG38" s="94">
        <v>0.03</v>
      </c>
      <c r="BH38" s="94">
        <v>0.03</v>
      </c>
      <c r="BI38" s="94">
        <v>0.03</v>
      </c>
      <c r="BJ38" s="94">
        <v>0.03</v>
      </c>
      <c r="BK38" s="94">
        <v>0.03</v>
      </c>
      <c r="BL38" s="94">
        <v>0.03</v>
      </c>
    </row>
    <row r="39" spans="2:64" x14ac:dyDescent="0.3">
      <c r="B39" s="58" t="s">
        <v>151</v>
      </c>
      <c r="C39" s="56"/>
      <c r="D39" s="94">
        <v>0.14294447999999998</v>
      </c>
      <c r="E39" s="94">
        <v>0.14808095999999998</v>
      </c>
      <c r="F39" s="94">
        <v>0.14808096000000001</v>
      </c>
      <c r="G39" s="94">
        <v>0.15293556</v>
      </c>
      <c r="H39" s="94">
        <v>0.15919955999999999</v>
      </c>
      <c r="I39" s="94">
        <v>0.1606977</v>
      </c>
      <c r="J39" s="94">
        <v>0.17489610000000003</v>
      </c>
      <c r="K39" s="94">
        <v>0.17541810000000002</v>
      </c>
      <c r="L39" s="94">
        <v>0.17333010000000001</v>
      </c>
      <c r="M39" s="94">
        <v>0.17701020000000001</v>
      </c>
      <c r="N39" s="94">
        <v>0.186615</v>
      </c>
      <c r="O39" s="94">
        <v>0.18217800000000001</v>
      </c>
      <c r="P39" s="94">
        <v>0.2078082</v>
      </c>
      <c r="Q39" s="94">
        <v>0.2092176</v>
      </c>
      <c r="R39" s="94">
        <v>0.20572019999999996</v>
      </c>
      <c r="S39" s="94">
        <v>0.22054500000000002</v>
      </c>
      <c r="T39" s="94">
        <v>0.22054500000000002</v>
      </c>
      <c r="U39" s="94">
        <v>0.21890470588235297</v>
      </c>
      <c r="V39" s="94">
        <v>0.2172644117647059</v>
      </c>
      <c r="W39" s="94">
        <v>0.21511376470588239</v>
      </c>
      <c r="X39" s="94">
        <v>0.21423705882352945</v>
      </c>
      <c r="Y39" s="94">
        <v>0.21259482352941181</v>
      </c>
      <c r="Z39" s="94">
        <v>0.21095258823529417</v>
      </c>
      <c r="AA39" s="94">
        <v>0.20931035294117653</v>
      </c>
      <c r="AB39" s="94">
        <v>0.20766811764705889</v>
      </c>
      <c r="AC39" s="94">
        <v>0.20602588235294125</v>
      </c>
      <c r="AD39" s="94">
        <v>0.20438364705882361</v>
      </c>
      <c r="AE39" s="94">
        <v>0.202741411764706</v>
      </c>
      <c r="AF39" s="94">
        <v>0.20109917647058836</v>
      </c>
      <c r="AG39" s="94">
        <v>0.19945694117647073</v>
      </c>
      <c r="AH39" s="94">
        <v>0.19781470588235309</v>
      </c>
      <c r="AI39" s="94">
        <v>0.19617247058823545</v>
      </c>
      <c r="AJ39" s="94">
        <v>0.19453023529411781</v>
      </c>
      <c r="AK39" s="94">
        <v>0.19288800000000017</v>
      </c>
      <c r="AL39" s="94">
        <v>0.19124576470588253</v>
      </c>
      <c r="AM39" s="94">
        <v>0.18960352941176489</v>
      </c>
      <c r="AN39" s="94">
        <v>0.18796129411764725</v>
      </c>
      <c r="AO39" s="94">
        <v>0.18631905882352962</v>
      </c>
      <c r="AP39" s="94">
        <v>0.18467682352941198</v>
      </c>
      <c r="AQ39" s="94">
        <v>0.18303458823529434</v>
      </c>
      <c r="AR39" s="94">
        <v>0.1813923529411767</v>
      </c>
      <c r="AS39" s="94">
        <v>0.17975011764705906</v>
      </c>
      <c r="AT39" s="94">
        <v>0.17810788235294142</v>
      </c>
      <c r="AU39" s="94">
        <v>0.17646564705882378</v>
      </c>
      <c r="AV39" s="94">
        <v>0.17482341176470614</v>
      </c>
      <c r="AW39" s="94">
        <v>0.1731811764705885</v>
      </c>
      <c r="AX39" s="94">
        <v>0.17153894117647087</v>
      </c>
      <c r="AY39" s="94">
        <v>0.16989670588235325</v>
      </c>
      <c r="AZ39" s="94">
        <v>0.16825447058823562</v>
      </c>
      <c r="BA39" s="94">
        <v>0.16661223529411798</v>
      </c>
      <c r="BB39" s="94">
        <v>0.16497000000000001</v>
      </c>
      <c r="BC39" s="94">
        <v>0.16497000000000001</v>
      </c>
      <c r="BD39" s="94">
        <v>0.16497000000000001</v>
      </c>
      <c r="BE39" s="94">
        <v>0.16497000000000001</v>
      </c>
      <c r="BF39" s="94">
        <v>0.16497000000000001</v>
      </c>
      <c r="BG39" s="94">
        <v>0.16497000000000001</v>
      </c>
      <c r="BH39" s="94">
        <v>0.16497000000000001</v>
      </c>
      <c r="BI39" s="94">
        <v>0.16497000000000001</v>
      </c>
      <c r="BJ39" s="94">
        <v>0.16497000000000001</v>
      </c>
      <c r="BK39" s="94">
        <v>0.16497000000000001</v>
      </c>
      <c r="BL39" s="94">
        <v>0.16497000000000001</v>
      </c>
    </row>
    <row r="40" spans="2:64" ht="16.5" thickBot="1" x14ac:dyDescent="0.35">
      <c r="B40" s="58" t="s">
        <v>105</v>
      </c>
      <c r="C40" s="56"/>
      <c r="D40" s="94">
        <v>0</v>
      </c>
      <c r="E40" s="94">
        <v>0</v>
      </c>
      <c r="F40" s="94">
        <v>0</v>
      </c>
      <c r="G40" s="94">
        <v>0</v>
      </c>
      <c r="H40" s="94">
        <v>0</v>
      </c>
      <c r="I40" s="94">
        <v>0</v>
      </c>
      <c r="J40" s="94">
        <v>0</v>
      </c>
      <c r="K40" s="94">
        <v>0</v>
      </c>
      <c r="L40" s="94">
        <v>0</v>
      </c>
      <c r="M40" s="94">
        <v>0</v>
      </c>
      <c r="N40" s="94">
        <v>0</v>
      </c>
      <c r="O40" s="94">
        <v>0</v>
      </c>
      <c r="P40" s="94">
        <v>0</v>
      </c>
      <c r="Q40" s="94">
        <v>0</v>
      </c>
      <c r="R40" s="94">
        <v>0</v>
      </c>
      <c r="S40" s="94">
        <v>0</v>
      </c>
      <c r="T40" s="94">
        <v>0</v>
      </c>
      <c r="U40" s="94">
        <v>0</v>
      </c>
      <c r="V40" s="94">
        <v>0</v>
      </c>
      <c r="W40" s="94">
        <v>0</v>
      </c>
      <c r="X40" s="94">
        <v>0</v>
      </c>
      <c r="Y40" s="94">
        <v>4.2857142857142855E-4</v>
      </c>
      <c r="Z40" s="94">
        <v>4.2857142857142855E-4</v>
      </c>
      <c r="AA40" s="94">
        <v>4.2857142857142855E-4</v>
      </c>
      <c r="AB40" s="94">
        <v>4.2857142857142855E-4</v>
      </c>
      <c r="AC40" s="94">
        <v>4.2857142857142855E-4</v>
      </c>
      <c r="AD40" s="94">
        <v>4.2857142857142855E-4</v>
      </c>
      <c r="AE40" s="94">
        <v>4.2857142857142855E-4</v>
      </c>
      <c r="AF40" s="94">
        <v>4.2857142857142855E-4</v>
      </c>
      <c r="AG40" s="94">
        <v>4.2857142857142855E-4</v>
      </c>
      <c r="AH40" s="94">
        <v>6.6857142857142853E-3</v>
      </c>
      <c r="AI40" s="94">
        <v>6.8571428571428568E-3</v>
      </c>
      <c r="AJ40" s="94">
        <v>6.8571428571428568E-3</v>
      </c>
      <c r="AK40" s="94">
        <v>6.8571428571428568E-3</v>
      </c>
      <c r="AL40" s="94">
        <v>1.0285714285714285E-2</v>
      </c>
      <c r="AM40" s="94">
        <v>1.0285714285714285E-2</v>
      </c>
      <c r="AN40" s="94">
        <v>1.0285714285714285E-2</v>
      </c>
      <c r="AO40" s="94">
        <v>1.2857142857142857E-2</v>
      </c>
      <c r="AP40" s="94">
        <v>1.2857142857142857E-2</v>
      </c>
      <c r="AQ40" s="94">
        <v>1.2857142857142857E-2</v>
      </c>
      <c r="AR40" s="94">
        <v>1.5428571428571429E-2</v>
      </c>
      <c r="AS40" s="94">
        <v>1.6083395383469843E-2</v>
      </c>
      <c r="AT40" s="94">
        <v>1.6083395383469843E-2</v>
      </c>
      <c r="AU40" s="94">
        <v>1.6083395383469843E-2</v>
      </c>
      <c r="AV40" s="94">
        <v>1.8763961280714819E-2</v>
      </c>
      <c r="AW40" s="94">
        <v>1.8763961280714819E-2</v>
      </c>
      <c r="AX40" s="94">
        <v>1.8763961280714819E-2</v>
      </c>
      <c r="AY40" s="94">
        <v>2.2338049143708117E-2</v>
      </c>
      <c r="AZ40" s="94">
        <v>2.2338049143708117E-2</v>
      </c>
      <c r="BA40" s="94">
        <v>2.2338049143708117E-2</v>
      </c>
      <c r="BB40" s="94">
        <v>2.4068767908309457E-2</v>
      </c>
      <c r="BC40" s="94">
        <v>2.4068767908309457E-2</v>
      </c>
      <c r="BD40" s="94">
        <v>2.8366762177650429E-2</v>
      </c>
      <c r="BE40" s="94">
        <v>2.8366762177650429E-2</v>
      </c>
      <c r="BF40" s="94">
        <v>2.8366762177650429E-2</v>
      </c>
      <c r="BG40" s="94">
        <v>2.8366762177650429E-2</v>
      </c>
      <c r="BH40" s="94">
        <v>2.8366762177650429E-2</v>
      </c>
      <c r="BI40" s="94">
        <v>2.8366762177650429E-2</v>
      </c>
      <c r="BJ40" s="94">
        <v>2.8366762177650429E-2</v>
      </c>
      <c r="BK40" s="94">
        <v>2.8366762177650429E-2</v>
      </c>
      <c r="BL40" s="94">
        <v>2.8366762177650429E-2</v>
      </c>
    </row>
    <row r="41" spans="2:64" ht="16.5" thickBot="1" x14ac:dyDescent="0.35">
      <c r="B41" s="41" t="s">
        <v>96</v>
      </c>
      <c r="C41" s="59"/>
      <c r="D41" s="92">
        <f>D35+D32</f>
        <v>0.19575893899243907</v>
      </c>
      <c r="E41" s="92">
        <f t="shared" ref="E41:W41" si="4">E35+E32</f>
        <v>0.20720696111077846</v>
      </c>
      <c r="F41" s="92">
        <f t="shared" si="4"/>
        <v>0.21103969125385391</v>
      </c>
      <c r="G41" s="92">
        <f t="shared" si="4"/>
        <v>0.21866656604026519</v>
      </c>
      <c r="H41" s="92">
        <f t="shared" si="4"/>
        <v>0.23010134121672349</v>
      </c>
      <c r="I41" s="92">
        <f t="shared" si="4"/>
        <v>0.23941491062038034</v>
      </c>
      <c r="J41" s="92">
        <f t="shared" si="4"/>
        <v>0.25945548300640853</v>
      </c>
      <c r="K41" s="92">
        <f t="shared" si="4"/>
        <v>0.28005710564783032</v>
      </c>
      <c r="L41" s="92">
        <f t="shared" si="4"/>
        <v>0.30178997513228023</v>
      </c>
      <c r="M41" s="92">
        <f t="shared" si="4"/>
        <v>0.3467685994567194</v>
      </c>
      <c r="N41" s="92">
        <f t="shared" si="4"/>
        <v>0.4259865302623469</v>
      </c>
      <c r="O41" s="92">
        <f t="shared" si="4"/>
        <v>0.53839799549431655</v>
      </c>
      <c r="P41" s="92">
        <f t="shared" si="4"/>
        <v>0.79921560148347748</v>
      </c>
      <c r="Q41" s="92">
        <f t="shared" si="4"/>
        <v>1.1392107896965551</v>
      </c>
      <c r="R41" s="92">
        <f t="shared" si="4"/>
        <v>1.441523302241257</v>
      </c>
      <c r="S41" s="92">
        <f t="shared" si="4"/>
        <v>1.7722829278276784</v>
      </c>
      <c r="T41" s="92">
        <f t="shared" si="4"/>
        <v>2.0682004815671435</v>
      </c>
      <c r="U41" s="92">
        <f t="shared" si="4"/>
        <v>2.3319047058823528</v>
      </c>
      <c r="V41" s="92">
        <f t="shared" si="4"/>
        <v>2.5947329831932775</v>
      </c>
      <c r="W41" s="92">
        <f t="shared" si="4"/>
        <v>2.9625823361344539</v>
      </c>
      <c r="X41" s="92">
        <v>3.2917056302521011</v>
      </c>
      <c r="Y41" s="92">
        <v>3.6504919663865545</v>
      </c>
      <c r="Z41" s="92">
        <v>3.9788497310924367</v>
      </c>
      <c r="AA41" s="92">
        <v>4.3537181579972444</v>
      </c>
      <c r="AB41" s="92">
        <v>4.6887086281377846</v>
      </c>
      <c r="AC41" s="92">
        <v>5.0339814387356583</v>
      </c>
      <c r="AD41" s="92">
        <v>5.3861317194666807</v>
      </c>
      <c r="AE41" s="92">
        <v>5.9585961333084594</v>
      </c>
      <c r="AF41" s="92">
        <v>6.6882293528516854</v>
      </c>
      <c r="AG41" s="92">
        <v>7.514080946189849</v>
      </c>
      <c r="AH41" s="92">
        <v>8.2138533586081426</v>
      </c>
      <c r="AI41" s="92">
        <v>8.7163125345704522</v>
      </c>
      <c r="AJ41" s="92">
        <v>8.9215826831575313</v>
      </c>
      <c r="AK41" s="92">
        <v>8.9783958096798813</v>
      </c>
      <c r="AL41" s="92">
        <v>8.9824534886345813</v>
      </c>
      <c r="AM41" s="92">
        <v>8.9843172139193364</v>
      </c>
      <c r="AN41" s="92">
        <v>9.0792887403016955</v>
      </c>
      <c r="AO41" s="92">
        <v>9.2374925352882329</v>
      </c>
      <c r="AP41" s="92">
        <v>9.4271744221223948</v>
      </c>
      <c r="AQ41" s="92">
        <v>9.6359322212980612</v>
      </c>
      <c r="AR41" s="92">
        <v>9.8381813911519469</v>
      </c>
      <c r="AS41" s="92">
        <v>10.035719185905123</v>
      </c>
      <c r="AT41" s="92">
        <v>10.278114978466419</v>
      </c>
      <c r="AU41" s="92">
        <v>10.569259951466906</v>
      </c>
      <c r="AV41" s="92">
        <v>10.899469361415974</v>
      </c>
      <c r="AW41" s="92">
        <v>11.165365992578403</v>
      </c>
      <c r="AX41" s="92">
        <v>11.380826788518082</v>
      </c>
      <c r="AY41" s="92">
        <v>11.582274525078088</v>
      </c>
      <c r="AZ41" s="92">
        <v>11.877693028760202</v>
      </c>
      <c r="BA41" s="92">
        <v>12.299850452278463</v>
      </c>
      <c r="BB41" s="92">
        <v>12.856320966549092</v>
      </c>
      <c r="BC41" s="92">
        <v>13.454867817925255</v>
      </c>
      <c r="BD41" s="92">
        <v>14.120827077258436</v>
      </c>
      <c r="BE41" s="92">
        <v>14.925978610437095</v>
      </c>
      <c r="BF41" s="92">
        <v>15.90806143805615</v>
      </c>
      <c r="BG41" s="92">
        <v>17.032244417259527</v>
      </c>
      <c r="BH41" s="92">
        <v>18.180944474271595</v>
      </c>
      <c r="BI41" s="92">
        <v>19.250706261651708</v>
      </c>
      <c r="BJ41" s="92">
        <v>20.117181933644687</v>
      </c>
      <c r="BK41" s="92">
        <v>20.661189889430062</v>
      </c>
      <c r="BL41" s="92">
        <v>20.774113989105949</v>
      </c>
    </row>
    <row r="42" spans="2:64" x14ac:dyDescent="0.3">
      <c r="B42" s="28" t="s">
        <v>152</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L39"/>
  <sheetViews>
    <sheetView showGridLines="0" topLeftCell="A7" zoomScale="85" zoomScaleNormal="85" workbookViewId="0">
      <selection activeCell="D28" sqref="D28:BL28"/>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198</v>
      </c>
    </row>
    <row r="3" spans="1:64" s="113" customFormat="1" ht="21" x14ac:dyDescent="0.3">
      <c r="A3" s="113" t="s">
        <v>197</v>
      </c>
    </row>
    <row r="4" spans="1:64" s="2" customFormat="1" x14ac:dyDescent="0.3"/>
    <row r="5" spans="1:64" s="3" customFormat="1" ht="19.5" x14ac:dyDescent="0.3">
      <c r="A5" s="3" t="s">
        <v>106</v>
      </c>
    </row>
    <row r="8" spans="1:64" ht="16.5" thickBot="1" x14ac:dyDescent="0.35"/>
    <row r="9" spans="1:64" ht="20.25" x14ac:dyDescent="0.3">
      <c r="B9" s="23" t="s">
        <v>107</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108</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66" t="s">
        <v>68</v>
      </c>
      <c r="C12" s="67"/>
      <c r="D12" s="95">
        <v>17.177</v>
      </c>
      <c r="E12" s="95">
        <v>17.269000000000002</v>
      </c>
      <c r="F12" s="95">
        <v>15.098999999999997</v>
      </c>
      <c r="G12" s="95">
        <v>15.377999999999997</v>
      </c>
      <c r="H12" s="95">
        <v>14.940999999999995</v>
      </c>
      <c r="I12" s="95">
        <v>13.98</v>
      </c>
      <c r="J12" s="95">
        <v>13.472000000000001</v>
      </c>
      <c r="K12" s="95">
        <v>14.557999999999996</v>
      </c>
      <c r="L12" s="95">
        <v>14.583999999999996</v>
      </c>
      <c r="M12" s="95">
        <v>13.923000000000002</v>
      </c>
      <c r="N12" s="95">
        <v>16.194000000000003</v>
      </c>
      <c r="O12" s="95">
        <v>14.746000000000002</v>
      </c>
      <c r="P12" s="95">
        <v>16.974</v>
      </c>
      <c r="Q12" s="95">
        <v>17.584000000000003</v>
      </c>
      <c r="R12" s="95">
        <v>17.137999999999998</v>
      </c>
      <c r="S12" s="95">
        <v>17.046999999999997</v>
      </c>
      <c r="T12" s="95">
        <v>14.429000000000002</v>
      </c>
      <c r="U12" s="95">
        <v>15.964999999999996</v>
      </c>
      <c r="V12" s="95">
        <v>15.615999999999996</v>
      </c>
      <c r="W12" s="95">
        <v>16.958999999999996</v>
      </c>
      <c r="X12" s="95">
        <v>16.316607818567508</v>
      </c>
      <c r="Y12" s="95">
        <v>16.536534136888353</v>
      </c>
      <c r="Z12" s="95">
        <v>17.050508596395908</v>
      </c>
      <c r="AA12" s="95">
        <v>17.249392969556709</v>
      </c>
      <c r="AB12" s="95">
        <v>17.363488149332319</v>
      </c>
      <c r="AC12" s="95">
        <v>17.173188122724309</v>
      </c>
      <c r="AD12" s="95">
        <v>17.263556759814339</v>
      </c>
      <c r="AE12" s="95">
        <v>17.301773452616331</v>
      </c>
      <c r="AF12" s="95">
        <v>17.259375221594606</v>
      </c>
      <c r="AG12" s="95">
        <v>17.235683410603954</v>
      </c>
      <c r="AH12" s="95">
        <v>17.267851354333757</v>
      </c>
      <c r="AI12" s="95">
        <v>17.348802682649172</v>
      </c>
      <c r="AJ12" s="95">
        <v>17.468339709817215</v>
      </c>
      <c r="AK12" s="95">
        <v>17.337367789859766</v>
      </c>
      <c r="AL12" s="95">
        <v>16.940444421945358</v>
      </c>
      <c r="AM12" s="95">
        <v>17.171011826731654</v>
      </c>
      <c r="AN12" s="95">
        <v>17.29052971993762</v>
      </c>
      <c r="AO12" s="95">
        <v>17.199425477911024</v>
      </c>
      <c r="AP12" s="95">
        <v>17.284436856156738</v>
      </c>
      <c r="AQ12" s="95">
        <v>17.122240794418676</v>
      </c>
      <c r="AR12" s="95">
        <v>17.316120209119298</v>
      </c>
      <c r="AS12" s="95">
        <v>17.4118756636318</v>
      </c>
      <c r="AT12" s="95">
        <v>17.328411971089594</v>
      </c>
      <c r="AU12" s="95">
        <v>17.285428971049942</v>
      </c>
      <c r="AV12" s="95">
        <v>16.974015394234726</v>
      </c>
      <c r="AW12" s="95">
        <v>16.924351633130268</v>
      </c>
      <c r="AX12" s="95">
        <v>16.958546733930739</v>
      </c>
      <c r="AY12" s="95">
        <v>16.561698190079841</v>
      </c>
      <c r="AZ12" s="95">
        <v>16.619335709317795</v>
      </c>
      <c r="BA12" s="95">
        <v>16.612665126365073</v>
      </c>
      <c r="BB12" s="95">
        <v>16.75569966619577</v>
      </c>
      <c r="BC12" s="95">
        <v>16.713485195796864</v>
      </c>
      <c r="BD12" s="95">
        <v>16.596196650596692</v>
      </c>
      <c r="BE12" s="95">
        <v>16.521753381497351</v>
      </c>
      <c r="BF12" s="95">
        <v>16.725413421226683</v>
      </c>
      <c r="BG12" s="95">
        <v>16.546493405109175</v>
      </c>
      <c r="BH12" s="95">
        <v>16.293034220591636</v>
      </c>
      <c r="BI12" s="95">
        <v>16.298035475160294</v>
      </c>
      <c r="BJ12" s="95">
        <v>16.130400037774208</v>
      </c>
      <c r="BK12" s="95">
        <v>16.115044089733487</v>
      </c>
      <c r="BL12" s="95">
        <v>15.786613458625432</v>
      </c>
    </row>
    <row r="13" spans="1:64" x14ac:dyDescent="0.3">
      <c r="B13" s="68" t="s">
        <v>71</v>
      </c>
      <c r="C13" s="65"/>
      <c r="D13" s="96">
        <v>13.943000000000001</v>
      </c>
      <c r="E13" s="96">
        <v>13.898999999999999</v>
      </c>
      <c r="F13" s="96">
        <v>14.020000000000001</v>
      </c>
      <c r="G13" s="96">
        <v>14.068000000000001</v>
      </c>
      <c r="H13" s="96">
        <v>14.117999999999999</v>
      </c>
      <c r="I13" s="96">
        <v>14.052999999999999</v>
      </c>
      <c r="J13" s="96">
        <v>14.161</v>
      </c>
      <c r="K13" s="96">
        <v>14.039000000000003</v>
      </c>
      <c r="L13" s="96">
        <v>14.216000000000003</v>
      </c>
      <c r="M13" s="96">
        <v>14.169</v>
      </c>
      <c r="N13" s="96">
        <v>14.244999999999997</v>
      </c>
      <c r="O13" s="96">
        <v>14.238</v>
      </c>
      <c r="P13" s="96">
        <v>13.440999999999999</v>
      </c>
      <c r="Q13" s="96">
        <v>14.395999999999999</v>
      </c>
      <c r="R13" s="96">
        <v>14.461</v>
      </c>
      <c r="S13" s="96">
        <v>12.226999999999999</v>
      </c>
      <c r="T13" s="96">
        <v>10.273</v>
      </c>
      <c r="U13" s="96">
        <v>8.9159999999999986</v>
      </c>
      <c r="V13" s="96">
        <v>12.238000000000001</v>
      </c>
      <c r="W13" s="96">
        <v>13.9</v>
      </c>
      <c r="X13" s="96">
        <v>12.527090699999905</v>
      </c>
      <c r="Y13" s="96">
        <v>12.390235199999852</v>
      </c>
      <c r="Z13" s="96">
        <v>9.4870565000000795</v>
      </c>
      <c r="AA13" s="96">
        <v>9.3748949000000081</v>
      </c>
      <c r="AB13" s="96">
        <v>9.4749454000000775</v>
      </c>
      <c r="AC13" s="96">
        <v>9.5130319000000689</v>
      </c>
      <c r="AD13" s="96">
        <v>9.5217167000001517</v>
      </c>
      <c r="AE13" s="96">
        <v>9.496718999999981</v>
      </c>
      <c r="AF13" s="96">
        <v>9.4385090000000282</v>
      </c>
      <c r="AG13" s="96">
        <v>5.1583556000000126</v>
      </c>
      <c r="AH13" s="96">
        <v>5.1558383000000259</v>
      </c>
      <c r="AI13" s="96">
        <v>5.1604939999999928</v>
      </c>
      <c r="AJ13" s="96">
        <v>5.1392988000000202</v>
      </c>
      <c r="AK13" s="96">
        <v>5.0045771000000538</v>
      </c>
      <c r="AL13" s="96">
        <v>0</v>
      </c>
      <c r="AM13" s="96">
        <v>0</v>
      </c>
      <c r="AN13" s="96">
        <v>0</v>
      </c>
      <c r="AO13" s="96">
        <v>0</v>
      </c>
      <c r="AP13" s="96">
        <v>0</v>
      </c>
      <c r="AQ13" s="96">
        <v>0</v>
      </c>
      <c r="AR13" s="96">
        <v>0</v>
      </c>
      <c r="AS13" s="96">
        <v>0</v>
      </c>
      <c r="AT13" s="96">
        <v>0</v>
      </c>
      <c r="AU13" s="96">
        <v>0</v>
      </c>
      <c r="AV13" s="96">
        <v>0</v>
      </c>
      <c r="AW13" s="96">
        <v>0</v>
      </c>
      <c r="AX13" s="96">
        <v>0</v>
      </c>
      <c r="AY13" s="96">
        <v>0</v>
      </c>
      <c r="AZ13" s="96">
        <v>0</v>
      </c>
      <c r="BA13" s="96">
        <v>0</v>
      </c>
      <c r="BB13" s="96">
        <v>0</v>
      </c>
      <c r="BC13" s="96">
        <v>0</v>
      </c>
      <c r="BD13" s="96">
        <v>0</v>
      </c>
      <c r="BE13" s="96">
        <v>0</v>
      </c>
      <c r="BF13" s="96">
        <v>0</v>
      </c>
      <c r="BG13" s="96">
        <v>0</v>
      </c>
      <c r="BH13" s="96">
        <v>0</v>
      </c>
      <c r="BI13" s="96">
        <v>0</v>
      </c>
      <c r="BJ13" s="96">
        <v>0</v>
      </c>
      <c r="BK13" s="96">
        <v>0</v>
      </c>
      <c r="BL13" s="96">
        <v>0</v>
      </c>
    </row>
    <row r="14" spans="1:64" x14ac:dyDescent="0.3">
      <c r="B14" s="68" t="s">
        <v>74</v>
      </c>
      <c r="C14" s="65"/>
      <c r="D14" s="96">
        <v>1.0274655691031063</v>
      </c>
      <c r="E14" s="96">
        <v>1.0786361515400391</v>
      </c>
      <c r="F14" s="96">
        <v>1.1678972085524615</v>
      </c>
      <c r="G14" s="96">
        <v>1.1630880605725031</v>
      </c>
      <c r="H14" s="96">
        <v>1.2207958065528266</v>
      </c>
      <c r="I14" s="96">
        <v>1.2706895222159438</v>
      </c>
      <c r="J14" s="96">
        <v>1.2799943434293923</v>
      </c>
      <c r="K14" s="96">
        <v>1.1666424656647034</v>
      </c>
      <c r="L14" s="96">
        <v>1.1994681404122238</v>
      </c>
      <c r="M14" s="96">
        <v>0.77186555165322979</v>
      </c>
      <c r="N14" s="96">
        <v>1.1180071381039551</v>
      </c>
      <c r="O14" s="96">
        <v>1.0596800281269363</v>
      </c>
      <c r="P14" s="96">
        <v>1.0260835140744979</v>
      </c>
      <c r="Q14" s="96">
        <v>0.98439226119796519</v>
      </c>
      <c r="R14" s="96">
        <v>0.85528929341826632</v>
      </c>
      <c r="S14" s="96">
        <v>1.0443304743712913</v>
      </c>
      <c r="T14" s="96">
        <v>1.2570560368199171</v>
      </c>
      <c r="U14" s="96">
        <v>1.120128629312152</v>
      </c>
      <c r="V14" s="96">
        <v>1.0113978096474106</v>
      </c>
      <c r="W14" s="96">
        <v>1.0707889589231079</v>
      </c>
      <c r="X14" s="96">
        <v>0.74302641962794191</v>
      </c>
      <c r="Y14" s="96">
        <v>0.77179335911376745</v>
      </c>
      <c r="Z14" s="96">
        <v>0.80671848733583706</v>
      </c>
      <c r="AA14" s="96">
        <v>0.79742440388496538</v>
      </c>
      <c r="AB14" s="96">
        <v>0.8451828547366147</v>
      </c>
      <c r="AC14" s="96">
        <v>0.81678973547427236</v>
      </c>
      <c r="AD14" s="96">
        <v>0.82315712694613286</v>
      </c>
      <c r="AE14" s="96">
        <v>0.82420107062144987</v>
      </c>
      <c r="AF14" s="96">
        <v>0.82770078001881287</v>
      </c>
      <c r="AG14" s="96">
        <v>0.84117058069721429</v>
      </c>
      <c r="AH14" s="96">
        <v>0.85423434720241942</v>
      </c>
      <c r="AI14" s="96">
        <v>0.85888806583011068</v>
      </c>
      <c r="AJ14" s="96">
        <v>0.87522816337802101</v>
      </c>
      <c r="AK14" s="96">
        <v>0.88817818242602353</v>
      </c>
      <c r="AL14" s="96">
        <v>0.93411993674083516</v>
      </c>
      <c r="AM14" s="96">
        <v>0.96009780426536895</v>
      </c>
      <c r="AN14" s="96">
        <v>0.99740072999914997</v>
      </c>
      <c r="AO14" s="96">
        <v>1.0141125820656778</v>
      </c>
      <c r="AP14" s="96">
        <v>1.0270855709847888</v>
      </c>
      <c r="AQ14" s="96">
        <v>1.048749832248933</v>
      </c>
      <c r="AR14" s="96">
        <v>1.0762906791122138</v>
      </c>
      <c r="AS14" s="96">
        <v>1.1151389941361514</v>
      </c>
      <c r="AT14" s="96">
        <v>1.1403529519697813</v>
      </c>
      <c r="AU14" s="96">
        <v>1.1949429443831723</v>
      </c>
      <c r="AV14" s="96">
        <v>1.1863731792257259</v>
      </c>
      <c r="AW14" s="96">
        <v>1.2473044202620116</v>
      </c>
      <c r="AX14" s="96">
        <v>1.2472938687872377</v>
      </c>
      <c r="AY14" s="96">
        <v>1.2716706139990472</v>
      </c>
      <c r="AZ14" s="96">
        <v>1.2831762130327393</v>
      </c>
      <c r="BA14" s="96">
        <v>1.2834245007913772</v>
      </c>
      <c r="BB14" s="96">
        <v>1.3434497531394809</v>
      </c>
      <c r="BC14" s="96">
        <v>1.3777555430952593</v>
      </c>
      <c r="BD14" s="96">
        <v>1.3917472874245369</v>
      </c>
      <c r="BE14" s="96">
        <v>1.4250428862520017</v>
      </c>
      <c r="BF14" s="96">
        <v>1.4342104752171172</v>
      </c>
      <c r="BG14" s="96">
        <v>1.4251993890481338</v>
      </c>
      <c r="BH14" s="96">
        <v>1.4548646394611549</v>
      </c>
      <c r="BI14" s="96">
        <v>1.4622272927895332</v>
      </c>
      <c r="BJ14" s="96">
        <v>1.4622228168571021</v>
      </c>
      <c r="BK14" s="96">
        <v>1.47315382738133</v>
      </c>
      <c r="BL14" s="96">
        <v>1.4778440971022599</v>
      </c>
    </row>
    <row r="15" spans="1:64" ht="16.5" thickBot="1" x14ac:dyDescent="0.35">
      <c r="B15" s="69" t="s">
        <v>162</v>
      </c>
      <c r="C15" s="70"/>
      <c r="D15" s="97">
        <v>0.48381112074726818</v>
      </c>
      <c r="E15" s="97">
        <v>0.50494889385548403</v>
      </c>
      <c r="F15" s="97">
        <v>0.52602607438635296</v>
      </c>
      <c r="G15" s="97">
        <v>0.53956463467508631</v>
      </c>
      <c r="H15" s="97">
        <v>0.56418827544778538</v>
      </c>
      <c r="I15" s="97">
        <v>0.59132139474859868</v>
      </c>
      <c r="J15" s="97">
        <v>0.66139118769892247</v>
      </c>
      <c r="K15" s="97">
        <v>0.69660644873929278</v>
      </c>
      <c r="L15" s="97">
        <v>0.72694799189118464</v>
      </c>
      <c r="M15" s="97">
        <v>0.65886268857724839</v>
      </c>
      <c r="N15" s="97">
        <v>0.70099286189603904</v>
      </c>
      <c r="O15" s="97">
        <v>0.79031997187306358</v>
      </c>
      <c r="P15" s="97">
        <v>0.90991648592550978</v>
      </c>
      <c r="Q15" s="97">
        <v>1.023607738802031</v>
      </c>
      <c r="R15" s="97">
        <v>1.1927107065817284</v>
      </c>
      <c r="S15" s="97">
        <v>1.2796695256287063</v>
      </c>
      <c r="T15" s="97">
        <v>1.4159439631800825</v>
      </c>
      <c r="U15" s="97">
        <v>1.6078713706878545</v>
      </c>
      <c r="V15" s="97">
        <v>1.7066021903525974</v>
      </c>
      <c r="W15" s="97">
        <v>1.842211041076899</v>
      </c>
      <c r="X15" s="97">
        <v>1.540212702974868</v>
      </c>
      <c r="Y15" s="97">
        <v>1.6488940251405428</v>
      </c>
      <c r="Z15" s="97">
        <v>1.7258327903687825</v>
      </c>
      <c r="AA15" s="97">
        <v>1.8524935591667373</v>
      </c>
      <c r="AB15" s="97">
        <v>1.9373243490350829</v>
      </c>
      <c r="AC15" s="97">
        <v>2.0303842356252284</v>
      </c>
      <c r="AD15" s="97">
        <v>2.1174327690458075</v>
      </c>
      <c r="AE15" s="97">
        <v>2.2563475895197138</v>
      </c>
      <c r="AF15" s="97">
        <v>2.4320867484472339</v>
      </c>
      <c r="AG15" s="97">
        <v>2.6315229179441424</v>
      </c>
      <c r="AH15" s="97">
        <v>2.8239715346182779</v>
      </c>
      <c r="AI15" s="97">
        <v>2.9505013061142771</v>
      </c>
      <c r="AJ15" s="97">
        <v>3.0018455179405565</v>
      </c>
      <c r="AK15" s="97">
        <v>3.0199914619170087</v>
      </c>
      <c r="AL15" s="97">
        <v>3.042444513752816</v>
      </c>
      <c r="AM15" s="97">
        <v>3.0613545600254026</v>
      </c>
      <c r="AN15" s="97">
        <v>3.0850728687463471</v>
      </c>
      <c r="AO15" s="97">
        <v>3.1333259441714931</v>
      </c>
      <c r="AP15" s="97">
        <v>3.1562191974347291</v>
      </c>
      <c r="AQ15" s="97">
        <v>3.218244559765699</v>
      </c>
      <c r="AR15" s="97">
        <v>3.2980212759361622</v>
      </c>
      <c r="AS15" s="97">
        <v>3.3453619257474738</v>
      </c>
      <c r="AT15" s="97">
        <v>3.4090441943228784</v>
      </c>
      <c r="AU15" s="97">
        <v>3.5040424573499518</v>
      </c>
      <c r="AV15" s="97">
        <v>3.5851630264309042</v>
      </c>
      <c r="AW15" s="97">
        <v>3.6687015117347057</v>
      </c>
      <c r="AX15" s="97">
        <v>3.7204604606637766</v>
      </c>
      <c r="AY15" s="97">
        <v>3.7838363275109348</v>
      </c>
      <c r="AZ15" s="97">
        <v>3.8604601330923529</v>
      </c>
      <c r="BA15" s="97">
        <v>3.9528571877028504</v>
      </c>
      <c r="BB15" s="97">
        <v>4.1264799707664608</v>
      </c>
      <c r="BC15" s="97">
        <v>4.3054485355336833</v>
      </c>
      <c r="BD15" s="97">
        <v>4.4993733877950497</v>
      </c>
      <c r="BE15" s="97">
        <v>4.7252230588109008</v>
      </c>
      <c r="BF15" s="97">
        <v>4.9895881603169929</v>
      </c>
      <c r="BG15" s="97">
        <v>5.2854282707545881</v>
      </c>
      <c r="BH15" s="97">
        <v>5.6049954972506999</v>
      </c>
      <c r="BI15" s="97">
        <v>5.8954942600536704</v>
      </c>
      <c r="BJ15" s="97">
        <v>6.1376810443147995</v>
      </c>
      <c r="BK15" s="97">
        <v>6.294591385425818</v>
      </c>
      <c r="BL15" s="97">
        <v>6.3331191889866911</v>
      </c>
    </row>
    <row r="16" spans="1:64" x14ac:dyDescent="0.3">
      <c r="B16" s="40" t="s">
        <v>78</v>
      </c>
      <c r="C16" s="63"/>
      <c r="D16" s="91">
        <v>32.631276689850374</v>
      </c>
      <c r="E16" s="91">
        <v>32.751585045395522</v>
      </c>
      <c r="F16" s="91">
        <v>30.812923282938812</v>
      </c>
      <c r="G16" s="91">
        <v>31.148652695247591</v>
      </c>
      <c r="H16" s="91">
        <v>30.84398408200061</v>
      </c>
      <c r="I16" s="91">
        <v>29.895010916964541</v>
      </c>
      <c r="J16" s="91">
        <v>29.574385531128314</v>
      </c>
      <c r="K16" s="91">
        <v>30.460248914403998</v>
      </c>
      <c r="L16" s="91">
        <v>30.726416132303406</v>
      </c>
      <c r="M16" s="91">
        <v>29.522728240230478</v>
      </c>
      <c r="N16" s="91">
        <v>32.257999999999996</v>
      </c>
      <c r="O16" s="91">
        <v>30.834000000000003</v>
      </c>
      <c r="P16" s="91">
        <v>32.351000000000006</v>
      </c>
      <c r="Q16" s="91">
        <v>33.988</v>
      </c>
      <c r="R16" s="91">
        <v>33.646999999999998</v>
      </c>
      <c r="S16" s="91">
        <v>31.597999999999992</v>
      </c>
      <c r="T16" s="91">
        <v>27.375</v>
      </c>
      <c r="U16" s="91">
        <v>27.609000000000002</v>
      </c>
      <c r="V16" s="91">
        <v>30.57200000000001</v>
      </c>
      <c r="W16" s="91">
        <v>33.772000000000006</v>
      </c>
      <c r="X16" s="91">
        <v>31.126937641170215</v>
      </c>
      <c r="Y16" s="91">
        <v>31.347456721142507</v>
      </c>
      <c r="Z16" s="91">
        <v>29.070116374100607</v>
      </c>
      <c r="AA16" s="91">
        <v>29.274205832608416</v>
      </c>
      <c r="AB16" s="91">
        <v>29.620940753104094</v>
      </c>
      <c r="AC16" s="91">
        <v>29.533393993823886</v>
      </c>
      <c r="AD16" s="91">
        <v>29.725863355806425</v>
      </c>
      <c r="AE16" s="91">
        <v>29.879041112757484</v>
      </c>
      <c r="AF16" s="91">
        <v>29.957671750060669</v>
      </c>
      <c r="AG16" s="91">
        <v>25.866732509245324</v>
      </c>
      <c r="AH16" s="91">
        <v>26.10189553615448</v>
      </c>
      <c r="AI16" s="91">
        <v>26.318686054593549</v>
      </c>
      <c r="AJ16" s="91">
        <v>26.484712191135813</v>
      </c>
      <c r="AK16" s="91">
        <v>26.250114534202851</v>
      </c>
      <c r="AL16" s="91">
        <v>20.917008872439013</v>
      </c>
      <c r="AM16" s="91">
        <v>21.192464191022431</v>
      </c>
      <c r="AN16" s="91">
        <v>21.373003318683118</v>
      </c>
      <c r="AO16" s="91">
        <v>21.346864004148195</v>
      </c>
      <c r="AP16" s="91">
        <v>21.467741624576252</v>
      </c>
      <c r="AQ16" s="91">
        <v>21.389235186433307</v>
      </c>
      <c r="AR16" s="91">
        <v>21.690432164167675</v>
      </c>
      <c r="AS16" s="91">
        <v>21.872376583515425</v>
      </c>
      <c r="AT16" s="91">
        <v>21.877809117382249</v>
      </c>
      <c r="AU16" s="91">
        <v>21.984414372783064</v>
      </c>
      <c r="AV16" s="91">
        <v>21.745551599891357</v>
      </c>
      <c r="AW16" s="91">
        <v>21.840357565126986</v>
      </c>
      <c r="AX16" s="91">
        <v>21.92630106338175</v>
      </c>
      <c r="AY16" s="91">
        <v>21.61720513158982</v>
      </c>
      <c r="AZ16" s="91">
        <v>21.762972055442887</v>
      </c>
      <c r="BA16" s="91">
        <v>21.848946814859303</v>
      </c>
      <c r="BB16" s="91">
        <v>22.225629390101716</v>
      </c>
      <c r="BC16" s="91">
        <v>22.39668927442581</v>
      </c>
      <c r="BD16" s="91">
        <v>22.487317325816278</v>
      </c>
      <c r="BE16" s="91">
        <v>22.67201932656026</v>
      </c>
      <c r="BF16" s="91">
        <v>23.149212056760796</v>
      </c>
      <c r="BG16" s="91">
        <v>23.257121064911892</v>
      </c>
      <c r="BH16" s="91">
        <v>23.352894357303491</v>
      </c>
      <c r="BI16" s="91">
        <v>23.655757028003492</v>
      </c>
      <c r="BJ16" s="91">
        <v>23.730303898946111</v>
      </c>
      <c r="BK16" s="91">
        <v>23.882789302540637</v>
      </c>
      <c r="BL16" s="91">
        <v>23.597576744714388</v>
      </c>
    </row>
    <row r="17" spans="2:64" ht="16.5" thickBot="1" x14ac:dyDescent="0.35">
      <c r="B17" s="64" t="s">
        <v>79</v>
      </c>
      <c r="C17" s="65"/>
      <c r="D17" s="98">
        <v>-0.64449709362793839</v>
      </c>
      <c r="E17" s="98">
        <v>-0.61749709362793848</v>
      </c>
      <c r="F17" s="98">
        <v>-1.0884970936279386</v>
      </c>
      <c r="G17" s="98">
        <v>-1.5634970936279382</v>
      </c>
      <c r="H17" s="98">
        <v>-1.1034970936279398</v>
      </c>
      <c r="I17" s="98">
        <v>-1.3014970936279382</v>
      </c>
      <c r="J17" s="98">
        <v>-1.3904970936279386</v>
      </c>
      <c r="K17" s="98">
        <v>-0.7744970936279385</v>
      </c>
      <c r="L17" s="98">
        <v>-1.3554970936279385</v>
      </c>
      <c r="M17" s="98">
        <v>-0.99000000000000021</v>
      </c>
      <c r="N17" s="98">
        <v>-0.89200000000000013</v>
      </c>
      <c r="O17" s="98">
        <v>-0.82100000000000017</v>
      </c>
      <c r="P17" s="98">
        <v>-0.8600000000000001</v>
      </c>
      <c r="Q17" s="98">
        <v>-0.78400000000000003</v>
      </c>
      <c r="R17" s="98">
        <v>-0.78099999999999992</v>
      </c>
      <c r="S17" s="98">
        <v>-0.69799999999999973</v>
      </c>
      <c r="T17" s="98">
        <v>-1.1420000000000001</v>
      </c>
      <c r="U17" s="98">
        <v>-1.7760000000000002</v>
      </c>
      <c r="V17" s="98">
        <v>-1.5790000000000002</v>
      </c>
      <c r="W17" s="98">
        <v>-1.6829999999999998</v>
      </c>
      <c r="X17" s="98">
        <v>-2.130833223342381</v>
      </c>
      <c r="Y17" s="98">
        <v>-1.9859891940143206</v>
      </c>
      <c r="Z17" s="98">
        <v>-1.9076157534807074</v>
      </c>
      <c r="AA17" s="98">
        <v>-2.2227278853065151</v>
      </c>
      <c r="AB17" s="98">
        <v>-2.4765042850574046</v>
      </c>
      <c r="AC17" s="98">
        <v>-2.3976853976323174</v>
      </c>
      <c r="AD17" s="98">
        <v>-2.5132246531231526</v>
      </c>
      <c r="AE17" s="98">
        <v>-2.2466597778380599</v>
      </c>
      <c r="AF17" s="98">
        <v>-2.4213137319962814</v>
      </c>
      <c r="AG17" s="98">
        <v>-2.6434320355433525</v>
      </c>
      <c r="AH17" s="98">
        <v>-2.3807722489040755</v>
      </c>
      <c r="AI17" s="98">
        <v>-2.4392016807144863</v>
      </c>
      <c r="AJ17" s="98">
        <v>-2.6911927984508108</v>
      </c>
      <c r="AK17" s="98">
        <v>-2.5495274169586404</v>
      </c>
      <c r="AL17" s="98">
        <v>-2.5016519057712827</v>
      </c>
      <c r="AM17" s="98">
        <v>-1.9130103884055627</v>
      </c>
      <c r="AN17" s="98">
        <v>-1.7578005150332223</v>
      </c>
      <c r="AO17" s="98">
        <v>-1.9118438190425837</v>
      </c>
      <c r="AP17" s="98">
        <v>-1.6803488300001961</v>
      </c>
      <c r="AQ17" s="98">
        <v>-1.8325276816776883</v>
      </c>
      <c r="AR17" s="98">
        <v>-1.7425943576405749</v>
      </c>
      <c r="AS17" s="98">
        <v>-1.5561382868190585</v>
      </c>
      <c r="AT17" s="98">
        <v>-1.6059459508528908</v>
      </c>
      <c r="AU17" s="98">
        <v>-1.5016926040589818</v>
      </c>
      <c r="AV17" s="98">
        <v>-1.6533275914213608</v>
      </c>
      <c r="AW17" s="98">
        <v>-1.4344321722454505</v>
      </c>
      <c r="AX17" s="98">
        <v>-1.4196638644370561</v>
      </c>
      <c r="AY17" s="98">
        <v>-1.4514780069567217</v>
      </c>
      <c r="AZ17" s="98">
        <v>-1.3367813189016604</v>
      </c>
      <c r="BA17" s="98">
        <v>-1.2142061895075091</v>
      </c>
      <c r="BB17" s="98">
        <v>-1.4485961473808668</v>
      </c>
      <c r="BC17" s="98">
        <v>-1.5110437616649421</v>
      </c>
      <c r="BD17" s="98">
        <v>-1.4435560646484844</v>
      </c>
      <c r="BE17" s="98">
        <v>-1.3247266379833471</v>
      </c>
      <c r="BF17" s="98">
        <v>-1.3977186673742539</v>
      </c>
      <c r="BG17" s="98">
        <v>-1.4933467105762896</v>
      </c>
      <c r="BH17" s="98">
        <v>-1.3944792190103272</v>
      </c>
      <c r="BI17" s="98">
        <v>-1.4967532052342341</v>
      </c>
      <c r="BJ17" s="98">
        <v>-1.3279961089756132</v>
      </c>
      <c r="BK17" s="98">
        <v>-1.3692509546490905</v>
      </c>
      <c r="BL17" s="98">
        <v>-1.3920320533318642</v>
      </c>
    </row>
    <row r="18" spans="2:64" x14ac:dyDescent="0.3">
      <c r="B18" s="40" t="s">
        <v>80</v>
      </c>
      <c r="C18" s="63"/>
      <c r="D18" s="91">
        <v>31.986779596222441</v>
      </c>
      <c r="E18" s="91">
        <v>32.134087951767583</v>
      </c>
      <c r="F18" s="91">
        <v>29.724426189310883</v>
      </c>
      <c r="G18" s="91">
        <v>29.585155601619647</v>
      </c>
      <c r="H18" s="91">
        <v>29.74048698837267</v>
      </c>
      <c r="I18" s="91">
        <v>28.5935138233366</v>
      </c>
      <c r="J18" s="91">
        <v>28.183888437500379</v>
      </c>
      <c r="K18" s="91">
        <v>29.685751820776062</v>
      </c>
      <c r="L18" s="91">
        <v>29.370919038675467</v>
      </c>
      <c r="M18" s="91">
        <v>28.532728240230476</v>
      </c>
      <c r="N18" s="91">
        <v>31.366</v>
      </c>
      <c r="O18" s="91">
        <v>30.012999999999998</v>
      </c>
      <c r="P18" s="91">
        <v>31.491000000000007</v>
      </c>
      <c r="Q18" s="91">
        <v>33.204000000000008</v>
      </c>
      <c r="R18" s="91">
        <v>32.866000000000007</v>
      </c>
      <c r="S18" s="91">
        <v>30.9</v>
      </c>
      <c r="T18" s="91">
        <v>26.233000000000004</v>
      </c>
      <c r="U18" s="91">
        <v>25.832999999999998</v>
      </c>
      <c r="V18" s="91">
        <v>28.992999999999995</v>
      </c>
      <c r="W18" s="91">
        <v>32.088999999999999</v>
      </c>
      <c r="X18" s="91">
        <v>28.996104417827837</v>
      </c>
      <c r="Y18" s="91">
        <v>29.361467527128184</v>
      </c>
      <c r="Z18" s="91">
        <v>27.162500620619902</v>
      </c>
      <c r="AA18" s="91">
        <v>27.051477947301905</v>
      </c>
      <c r="AB18" s="91">
        <v>27.144436468046692</v>
      </c>
      <c r="AC18" s="91">
        <v>27.135708596191566</v>
      </c>
      <c r="AD18" s="91">
        <v>27.212638702683268</v>
      </c>
      <c r="AE18" s="91">
        <v>27.632381334919426</v>
      </c>
      <c r="AF18" s="91">
        <v>27.536358018064391</v>
      </c>
      <c r="AG18" s="91">
        <v>23.223300473701972</v>
      </c>
      <c r="AH18" s="91">
        <v>23.721123287250403</v>
      </c>
      <c r="AI18" s="91">
        <v>23.879484373879059</v>
      </c>
      <c r="AJ18" s="91">
        <v>23.793519392685003</v>
      </c>
      <c r="AK18" s="91">
        <v>23.700587117244208</v>
      </c>
      <c r="AL18" s="91">
        <v>18.415356966667726</v>
      </c>
      <c r="AM18" s="91">
        <v>19.279453802616867</v>
      </c>
      <c r="AN18" s="91">
        <v>19.615202803649897</v>
      </c>
      <c r="AO18" s="91">
        <v>19.435020185105611</v>
      </c>
      <c r="AP18" s="91">
        <v>19.787392794576053</v>
      </c>
      <c r="AQ18" s="91">
        <v>19.556707504755618</v>
      </c>
      <c r="AR18" s="91">
        <v>19.947837806527097</v>
      </c>
      <c r="AS18" s="91">
        <v>20.316238296696365</v>
      </c>
      <c r="AT18" s="91">
        <v>20.271863166529361</v>
      </c>
      <c r="AU18" s="91">
        <v>20.482721768724083</v>
      </c>
      <c r="AV18" s="91">
        <v>20.092224008469994</v>
      </c>
      <c r="AW18" s="91">
        <v>20.405925392881539</v>
      </c>
      <c r="AX18" s="91">
        <v>20.506637198944698</v>
      </c>
      <c r="AY18" s="91">
        <v>20.165727124633097</v>
      </c>
      <c r="AZ18" s="91">
        <v>20.426190736541226</v>
      </c>
      <c r="BA18" s="91">
        <v>20.634740625351792</v>
      </c>
      <c r="BB18" s="91">
        <v>20.777033242720847</v>
      </c>
      <c r="BC18" s="91">
        <v>20.885645512760867</v>
      </c>
      <c r="BD18" s="91">
        <v>21.043761261167791</v>
      </c>
      <c r="BE18" s="91">
        <v>21.347292688576914</v>
      </c>
      <c r="BF18" s="91">
        <v>21.751493389386543</v>
      </c>
      <c r="BG18" s="91">
        <v>21.763774354335602</v>
      </c>
      <c r="BH18" s="91">
        <v>21.958415138293162</v>
      </c>
      <c r="BI18" s="91">
        <v>22.159003822769265</v>
      </c>
      <c r="BJ18" s="91">
        <v>22.4023077899705</v>
      </c>
      <c r="BK18" s="91">
        <v>22.513538347891547</v>
      </c>
      <c r="BL18" s="91">
        <v>22.205544691382521</v>
      </c>
    </row>
    <row r="19" spans="2:64" ht="16.5" thickBot="1" x14ac:dyDescent="0.35">
      <c r="B19" s="64" t="s">
        <v>81</v>
      </c>
      <c r="C19" s="65"/>
      <c r="D19" s="98">
        <v>-1.2327454979261274</v>
      </c>
      <c r="E19" s="98">
        <v>-0.94169641434813478</v>
      </c>
      <c r="F19" s="98">
        <v>1.6912364602263459</v>
      </c>
      <c r="G19" s="98">
        <v>2.6305768977360042</v>
      </c>
      <c r="H19" s="98">
        <v>3.1608656849479688</v>
      </c>
      <c r="I19" s="98">
        <v>5.0300379445337073</v>
      </c>
      <c r="J19" s="98">
        <v>5.6311645799795329</v>
      </c>
      <c r="K19" s="98">
        <v>3.8495410080872685</v>
      </c>
      <c r="L19" s="98">
        <v>5.148018802490566</v>
      </c>
      <c r="M19" s="98">
        <v>5.1859999999999999</v>
      </c>
      <c r="N19" s="98">
        <v>3.7450000000000001</v>
      </c>
      <c r="O19" s="98">
        <v>4.3959999999999999</v>
      </c>
      <c r="P19" s="98">
        <v>3.3490000000000002</v>
      </c>
      <c r="Q19" s="98">
        <v>1.6639999999999997</v>
      </c>
      <c r="R19" s="98">
        <v>0.6670000000000007</v>
      </c>
      <c r="S19" s="98">
        <v>3.26</v>
      </c>
      <c r="T19" s="98">
        <v>8.1750000000000007</v>
      </c>
      <c r="U19" s="98">
        <v>8.6879999999999988</v>
      </c>
      <c r="V19" s="98">
        <v>5.1190000000000007</v>
      </c>
      <c r="W19" s="98">
        <v>1.4460000000000006</v>
      </c>
      <c r="X19" s="98">
        <v>5.5306327858489857</v>
      </c>
      <c r="Y19" s="98">
        <v>5.274176135966953</v>
      </c>
      <c r="Z19" s="98">
        <v>8.0976915515198264</v>
      </c>
      <c r="AA19" s="98">
        <v>7.8626023314867854</v>
      </c>
      <c r="AB19" s="98">
        <v>7.715177706120345</v>
      </c>
      <c r="AC19" s="98">
        <v>7.6889200007587561</v>
      </c>
      <c r="AD19" s="98">
        <v>7.7503118105539226</v>
      </c>
      <c r="AE19" s="98">
        <v>7.8822359066835235</v>
      </c>
      <c r="AF19" s="98">
        <v>7.7720423126070397</v>
      </c>
      <c r="AG19" s="98">
        <v>12.005126246968116</v>
      </c>
      <c r="AH19" s="98">
        <v>11.876649225139547</v>
      </c>
      <c r="AI19" s="98">
        <v>11.988353496386837</v>
      </c>
      <c r="AJ19" s="98">
        <v>11.948760672311741</v>
      </c>
      <c r="AK19" s="98">
        <v>12.256706070902769</v>
      </c>
      <c r="AL19" s="98">
        <v>16.8267122873837</v>
      </c>
      <c r="AM19" s="98">
        <v>16.666517143118309</v>
      </c>
      <c r="AN19" s="98">
        <v>16.77424233273317</v>
      </c>
      <c r="AO19" s="98">
        <v>16.658302094729699</v>
      </c>
      <c r="AP19" s="98">
        <v>16.791934686507055</v>
      </c>
      <c r="AQ19" s="98">
        <v>16.779293448556139</v>
      </c>
      <c r="AR19" s="98">
        <v>16.417048108365414</v>
      </c>
      <c r="AS19" s="98">
        <v>16.323413903541006</v>
      </c>
      <c r="AT19" s="98">
        <v>16.449372916856319</v>
      </c>
      <c r="AU19" s="98">
        <v>16.463617590287438</v>
      </c>
      <c r="AV19" s="98">
        <v>16.710275149952249</v>
      </c>
      <c r="AW19" s="98">
        <v>16.590492064270826</v>
      </c>
      <c r="AX19" s="98">
        <v>16.491253746763824</v>
      </c>
      <c r="AY19" s="98">
        <v>16.900398012764615</v>
      </c>
      <c r="AZ19" s="98">
        <v>16.784175818734834</v>
      </c>
      <c r="BA19" s="98">
        <v>16.956572194185206</v>
      </c>
      <c r="BB19" s="98">
        <v>16.650362728251494</v>
      </c>
      <c r="BC19" s="98">
        <v>16.662811855650265</v>
      </c>
      <c r="BD19" s="98">
        <v>16.586760391337812</v>
      </c>
      <c r="BE19" s="98">
        <v>16.451322855297356</v>
      </c>
      <c r="BF19" s="98">
        <v>16.197160666128099</v>
      </c>
      <c r="BG19" s="98">
        <v>16.418131291988821</v>
      </c>
      <c r="BH19" s="98">
        <v>16.909940260262331</v>
      </c>
      <c r="BI19" s="98">
        <v>16.749982222874284</v>
      </c>
      <c r="BJ19" s="98">
        <v>16.940804225282573</v>
      </c>
      <c r="BK19" s="98">
        <v>16.947260172364491</v>
      </c>
      <c r="BL19" s="98">
        <v>17.342748645357595</v>
      </c>
    </row>
    <row r="20" spans="2:64" x14ac:dyDescent="0.3">
      <c r="B20" s="40" t="s">
        <v>59</v>
      </c>
      <c r="C20" s="63"/>
      <c r="D20" s="91">
        <v>30.754034098296312</v>
      </c>
      <c r="E20" s="91">
        <v>31.192391537419446</v>
      </c>
      <c r="F20" s="91">
        <v>31.415662649537225</v>
      </c>
      <c r="G20" s="91">
        <v>32.215732499355653</v>
      </c>
      <c r="H20" s="91">
        <v>32.901352673320631</v>
      </c>
      <c r="I20" s="91">
        <v>33.62355176787031</v>
      </c>
      <c r="J20" s="91">
        <v>33.815053017479912</v>
      </c>
      <c r="K20" s="91">
        <v>33.535292828863334</v>
      </c>
      <c r="L20" s="91">
        <v>34.518937841166036</v>
      </c>
      <c r="M20" s="91">
        <v>33.718728240230476</v>
      </c>
      <c r="N20" s="91">
        <v>35.111000000000004</v>
      </c>
      <c r="O20" s="91">
        <v>34.409000000000006</v>
      </c>
      <c r="P20" s="91">
        <v>34.840000000000003</v>
      </c>
      <c r="Q20" s="91">
        <v>34.867999999999995</v>
      </c>
      <c r="R20" s="91">
        <v>33.533000000000001</v>
      </c>
      <c r="S20" s="91">
        <v>34.159999999999997</v>
      </c>
      <c r="T20" s="91">
        <v>34.408000000000001</v>
      </c>
      <c r="U20" s="91">
        <v>34.521000000000001</v>
      </c>
      <c r="V20" s="91">
        <v>34.112000000000002</v>
      </c>
      <c r="W20" s="91">
        <v>33.534999999999997</v>
      </c>
      <c r="X20" s="91">
        <v>34.526737203676817</v>
      </c>
      <c r="Y20" s="91">
        <v>34.635643663095145</v>
      </c>
      <c r="Z20" s="91">
        <v>35.260192172139725</v>
      </c>
      <c r="AA20" s="91">
        <v>34.914080278788688</v>
      </c>
      <c r="AB20" s="91">
        <v>34.859614174167028</v>
      </c>
      <c r="AC20" s="91">
        <v>34.824628596950333</v>
      </c>
      <c r="AD20" s="91">
        <v>34.962950513237196</v>
      </c>
      <c r="AE20" s="91">
        <v>35.514617241602942</v>
      </c>
      <c r="AF20" s="91">
        <v>35.308400330671418</v>
      </c>
      <c r="AG20" s="91">
        <v>35.228426720670086</v>
      </c>
      <c r="AH20" s="91">
        <v>35.597772512389952</v>
      </c>
      <c r="AI20" s="91">
        <v>35.867837870265902</v>
      </c>
      <c r="AJ20" s="91">
        <v>35.742280064996734</v>
      </c>
      <c r="AK20" s="91">
        <v>35.957293188146984</v>
      </c>
      <c r="AL20" s="91">
        <v>35.24206925405143</v>
      </c>
      <c r="AM20" s="91">
        <v>35.945970945735169</v>
      </c>
      <c r="AN20" s="91">
        <v>36.389445136383067</v>
      </c>
      <c r="AO20" s="91">
        <v>36.093322279835306</v>
      </c>
      <c r="AP20" s="91">
        <v>36.579327481083112</v>
      </c>
      <c r="AQ20" s="91">
        <v>36.336000953311753</v>
      </c>
      <c r="AR20" s="91">
        <v>36.364885914892518</v>
      </c>
      <c r="AS20" s="91">
        <v>36.639652200237364</v>
      </c>
      <c r="AT20" s="91">
        <v>36.721236083385683</v>
      </c>
      <c r="AU20" s="91">
        <v>36.946339359011517</v>
      </c>
      <c r="AV20" s="91">
        <v>36.802499158422243</v>
      </c>
      <c r="AW20" s="91">
        <v>36.996417457152361</v>
      </c>
      <c r="AX20" s="91">
        <v>36.997890945708519</v>
      </c>
      <c r="AY20" s="91">
        <v>37.066125137397719</v>
      </c>
      <c r="AZ20" s="91">
        <v>37.210366555276053</v>
      </c>
      <c r="BA20" s="91">
        <v>37.591312819537002</v>
      </c>
      <c r="BB20" s="91">
        <v>37.427395970972341</v>
      </c>
      <c r="BC20" s="91">
        <v>37.548457368411135</v>
      </c>
      <c r="BD20" s="91">
        <v>37.6305216525056</v>
      </c>
      <c r="BE20" s="91">
        <v>37.798615543874277</v>
      </c>
      <c r="BF20" s="91">
        <v>37.948654055514631</v>
      </c>
      <c r="BG20" s="91">
        <v>38.181905646324431</v>
      </c>
      <c r="BH20" s="91">
        <v>38.868355398555487</v>
      </c>
      <c r="BI20" s="91">
        <v>38.908986045643545</v>
      </c>
      <c r="BJ20" s="91">
        <v>39.343112015253084</v>
      </c>
      <c r="BK20" s="91">
        <v>39.460798520256034</v>
      </c>
      <c r="BL20" s="91">
        <v>39.548293336740116</v>
      </c>
    </row>
    <row r="21" spans="2:64" ht="16.5" thickBot="1" x14ac:dyDescent="0.35">
      <c r="B21" s="22" t="s">
        <v>153</v>
      </c>
      <c r="C21" s="56"/>
      <c r="D21" s="94">
        <v>2.1450573834709123</v>
      </c>
      <c r="E21" s="94">
        <v>2.1753164684656188</v>
      </c>
      <c r="F21" s="94">
        <v>2.1918133192026517</v>
      </c>
      <c r="G21" s="94">
        <v>2.2485358017049606</v>
      </c>
      <c r="H21" s="94">
        <v>2.2947532518651124</v>
      </c>
      <c r="I21" s="94">
        <v>2.3488599685741347</v>
      </c>
      <c r="J21" s="94">
        <v>2.3632046059218457</v>
      </c>
      <c r="K21" s="94">
        <v>2.3457919687375464</v>
      </c>
      <c r="L21" s="94">
        <v>2.4168984550975061</v>
      </c>
      <c r="M21" s="94">
        <v>2.2072355636653325</v>
      </c>
      <c r="N21" s="94">
        <v>2.3890000000000002</v>
      </c>
      <c r="O21" s="94">
        <v>2.3399999999999994</v>
      </c>
      <c r="P21" s="94">
        <v>2.3719999999999994</v>
      </c>
      <c r="Q21" s="94">
        <v>2.3730000000000002</v>
      </c>
      <c r="R21" s="94">
        <v>2.2819999999999996</v>
      </c>
      <c r="S21" s="94">
        <v>2.3260000000000001</v>
      </c>
      <c r="T21" s="94">
        <v>2.343</v>
      </c>
      <c r="U21" s="94">
        <v>2.3480000000000003</v>
      </c>
      <c r="V21" s="94">
        <v>2.3249999999999997</v>
      </c>
      <c r="W21" s="94">
        <v>2.2829999999999999</v>
      </c>
      <c r="X21" s="94">
        <v>2.2661156987385374</v>
      </c>
      <c r="Y21" s="94">
        <v>2.2741456989136317</v>
      </c>
      <c r="Z21" s="94">
        <v>2.3205030607838366</v>
      </c>
      <c r="AA21" s="94">
        <v>2.2939700597751811</v>
      </c>
      <c r="AB21" s="94">
        <v>2.2889517458825455</v>
      </c>
      <c r="AC21" s="94">
        <v>2.2847332665596505</v>
      </c>
      <c r="AD21" s="94">
        <v>2.2939947967737795</v>
      </c>
      <c r="AE21" s="94">
        <v>2.3342211013489815</v>
      </c>
      <c r="AF21" s="94">
        <v>2.3175628003857343</v>
      </c>
      <c r="AG21" s="94">
        <v>2.3102188685432323</v>
      </c>
      <c r="AH21" s="94">
        <v>2.3366816949151472</v>
      </c>
      <c r="AI21" s="94">
        <v>2.3554099714241681</v>
      </c>
      <c r="AJ21" s="94">
        <v>2.3443556745772001</v>
      </c>
      <c r="AK21" s="94">
        <v>2.3589164818039525</v>
      </c>
      <c r="AL21" s="94">
        <v>2.3033799552224274</v>
      </c>
      <c r="AM21" s="94">
        <v>2.3543608498183985</v>
      </c>
      <c r="AN21" s="94">
        <v>2.3863736297508793</v>
      </c>
      <c r="AO21" s="94">
        <v>2.3632130536604792</v>
      </c>
      <c r="AP21" s="94">
        <v>2.398872257790257</v>
      </c>
      <c r="AQ21" s="94">
        <v>2.3777403457429784</v>
      </c>
      <c r="AR21" s="94">
        <v>2.3783507560333592</v>
      </c>
      <c r="AS21" s="94">
        <v>2.397925078763155</v>
      </c>
      <c r="AT21" s="94">
        <v>2.4027830316209591</v>
      </c>
      <c r="AU21" s="94">
        <v>2.4186353635593183</v>
      </c>
      <c r="AV21" s="94">
        <v>2.4064247507714773</v>
      </c>
      <c r="AW21" s="94">
        <v>2.4197073067396766</v>
      </c>
      <c r="AX21" s="94">
        <v>2.4183801079007452</v>
      </c>
      <c r="AY21" s="94">
        <v>2.4219043842905972</v>
      </c>
      <c r="AZ21" s="94">
        <v>2.4312523042960259</v>
      </c>
      <c r="BA21" s="94">
        <v>2.4581548288355419</v>
      </c>
      <c r="BB21" s="94">
        <v>2.4439920740966476</v>
      </c>
      <c r="BC21" s="94">
        <v>2.4510873523192407</v>
      </c>
      <c r="BD21" s="94">
        <v>2.4553942851654376</v>
      </c>
      <c r="BE21" s="94">
        <v>2.4657585291635602</v>
      </c>
      <c r="BF21" s="94">
        <v>2.474816073385059</v>
      </c>
      <c r="BG21" s="94">
        <v>2.490276721281369</v>
      </c>
      <c r="BH21" s="94">
        <v>2.5395977924317354</v>
      </c>
      <c r="BI21" s="94">
        <v>2.5404330754923254</v>
      </c>
      <c r="BJ21" s="94">
        <v>2.5715840309174283</v>
      </c>
      <c r="BK21" s="94">
        <v>2.5783930683643139</v>
      </c>
      <c r="BL21" s="94">
        <v>2.5833260243597582</v>
      </c>
    </row>
    <row r="22" spans="2:64" ht="16.5" thickBot="1" x14ac:dyDescent="0.35">
      <c r="B22" s="37" t="s">
        <v>62</v>
      </c>
      <c r="C22" s="38"/>
      <c r="D22" s="92">
        <v>31.398531191924249</v>
      </c>
      <c r="E22" s="92">
        <v>31.809888631047386</v>
      </c>
      <c r="F22" s="92">
        <v>32.504159743165161</v>
      </c>
      <c r="G22" s="92">
        <v>33.779229592983597</v>
      </c>
      <c r="H22" s="92">
        <v>34.004849766948574</v>
      </c>
      <c r="I22" s="92">
        <v>34.925048861498247</v>
      </c>
      <c r="J22" s="92">
        <v>35.205550111107861</v>
      </c>
      <c r="K22" s="92">
        <v>34.309789922491269</v>
      </c>
      <c r="L22" s="92">
        <v>35.874434934793967</v>
      </c>
      <c r="M22" s="92">
        <v>34.708728240230485</v>
      </c>
      <c r="N22" s="92">
        <v>36.003</v>
      </c>
      <c r="O22" s="92">
        <v>35.230000000000004</v>
      </c>
      <c r="P22" s="92">
        <v>35.700000000000003</v>
      </c>
      <c r="Q22" s="92">
        <v>35.652000000000001</v>
      </c>
      <c r="R22" s="92">
        <v>34.313999999999993</v>
      </c>
      <c r="S22" s="92">
        <v>34.857999999999997</v>
      </c>
      <c r="T22" s="92">
        <v>35.549999999999997</v>
      </c>
      <c r="U22" s="92">
        <v>36.297000000000004</v>
      </c>
      <c r="V22" s="92">
        <v>35.691000000000003</v>
      </c>
      <c r="W22" s="92">
        <v>35.218000000000004</v>
      </c>
      <c r="X22" s="92">
        <v>36.657570427019202</v>
      </c>
      <c r="Y22" s="92">
        <v>36.621632857109461</v>
      </c>
      <c r="Z22" s="92">
        <v>37.167807925620437</v>
      </c>
      <c r="AA22" s="92">
        <v>37.1368081640952</v>
      </c>
      <c r="AB22" s="92">
        <v>37.336118459224437</v>
      </c>
      <c r="AC22" s="92">
        <v>37.222313994582642</v>
      </c>
      <c r="AD22" s="92">
        <v>37.476175166360349</v>
      </c>
      <c r="AE22" s="92">
        <v>37.76127701944101</v>
      </c>
      <c r="AF22" s="92">
        <v>37.729714062667711</v>
      </c>
      <c r="AG22" s="92">
        <v>37.871858756213435</v>
      </c>
      <c r="AH22" s="92">
        <v>37.978544761294032</v>
      </c>
      <c r="AI22" s="92">
        <v>38.307039550980384</v>
      </c>
      <c r="AJ22" s="92">
        <v>38.433472863447548</v>
      </c>
      <c r="AK22" s="92">
        <v>38.506820605105617</v>
      </c>
      <c r="AL22" s="92">
        <v>37.743721159822712</v>
      </c>
      <c r="AM22" s="92">
        <v>37.858981334140736</v>
      </c>
      <c r="AN22" s="92">
        <v>38.147245651416291</v>
      </c>
      <c r="AO22" s="92">
        <v>38.005166098877893</v>
      </c>
      <c r="AP22" s="92">
        <v>38.259676311083311</v>
      </c>
      <c r="AQ22" s="92">
        <v>38.168528634989443</v>
      </c>
      <c r="AR22" s="92">
        <v>38.107480272533088</v>
      </c>
      <c r="AS22" s="92">
        <v>38.195790487056428</v>
      </c>
      <c r="AT22" s="92">
        <v>38.327182034238568</v>
      </c>
      <c r="AU22" s="92">
        <v>38.448031963070498</v>
      </c>
      <c r="AV22" s="92">
        <v>38.455826749843609</v>
      </c>
      <c r="AW22" s="92">
        <v>38.430849629397812</v>
      </c>
      <c r="AX22" s="92">
        <v>38.417554810145582</v>
      </c>
      <c r="AY22" s="92">
        <v>38.517603144354432</v>
      </c>
      <c r="AZ22" s="92">
        <v>38.547147874177718</v>
      </c>
      <c r="BA22" s="92">
        <v>38.805519009044502</v>
      </c>
      <c r="BB22" s="92">
        <v>38.87599211835321</v>
      </c>
      <c r="BC22" s="92">
        <v>39.059501130076079</v>
      </c>
      <c r="BD22" s="92">
        <v>39.07407771715409</v>
      </c>
      <c r="BE22" s="92">
        <v>39.123342181857616</v>
      </c>
      <c r="BF22" s="92">
        <v>39.346372722888887</v>
      </c>
      <c r="BG22" s="92">
        <v>39.675252356900714</v>
      </c>
      <c r="BH22" s="92">
        <v>40.262834617565822</v>
      </c>
      <c r="BI22" s="92">
        <v>40.405739250877772</v>
      </c>
      <c r="BJ22" s="92">
        <v>40.671108124228688</v>
      </c>
      <c r="BK22" s="92">
        <v>40.830049474905124</v>
      </c>
      <c r="BL22" s="92">
        <v>40.940325390071983</v>
      </c>
    </row>
    <row r="23" spans="2:64" x14ac:dyDescent="0.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row>
    <row r="25" spans="2:64" ht="16.5" thickBot="1" x14ac:dyDescent="0.35"/>
    <row r="26" spans="2:64" ht="20.25" x14ac:dyDescent="0.3">
      <c r="B26" s="23" t="s">
        <v>165</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row>
    <row r="27" spans="2:64" ht="17.25" thickBot="1" x14ac:dyDescent="0.35">
      <c r="B27" s="24" t="s">
        <v>206</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row>
    <row r="28" spans="2:64" ht="16.5" thickBot="1" x14ac:dyDescent="0.35">
      <c r="B28" s="25" t="s">
        <v>108</v>
      </c>
      <c r="C28" s="27"/>
      <c r="D28" s="25">
        <v>2000</v>
      </c>
      <c r="E28" s="25">
        <v>2001</v>
      </c>
      <c r="F28" s="25">
        <v>2002</v>
      </c>
      <c r="G28" s="25">
        <v>2003</v>
      </c>
      <c r="H28" s="25">
        <v>2004</v>
      </c>
      <c r="I28" s="25">
        <v>2005</v>
      </c>
      <c r="J28" s="25">
        <v>2006</v>
      </c>
      <c r="K28" s="25">
        <v>2007</v>
      </c>
      <c r="L28" s="25">
        <v>2008</v>
      </c>
      <c r="M28" s="25">
        <v>2009</v>
      </c>
      <c r="N28" s="25">
        <v>2010</v>
      </c>
      <c r="O28" s="25">
        <v>2011</v>
      </c>
      <c r="P28" s="25">
        <v>2012</v>
      </c>
      <c r="Q28" s="25">
        <v>2013</v>
      </c>
      <c r="R28" s="25">
        <v>2014</v>
      </c>
      <c r="S28" s="25">
        <v>2015</v>
      </c>
      <c r="T28" s="25">
        <v>2016</v>
      </c>
      <c r="U28" s="25">
        <v>2017</v>
      </c>
      <c r="V28" s="25">
        <v>2018</v>
      </c>
      <c r="W28" s="25">
        <v>2019</v>
      </c>
      <c r="X28" s="25">
        <v>2020</v>
      </c>
      <c r="Y28" s="25">
        <v>2021</v>
      </c>
      <c r="Z28" s="25">
        <v>2022</v>
      </c>
      <c r="AA28" s="25">
        <v>2023</v>
      </c>
      <c r="AB28" s="25">
        <v>2024</v>
      </c>
      <c r="AC28" s="25">
        <v>2025</v>
      </c>
      <c r="AD28" s="25">
        <v>2026</v>
      </c>
      <c r="AE28" s="25">
        <v>2027</v>
      </c>
      <c r="AF28" s="25">
        <v>2028</v>
      </c>
      <c r="AG28" s="25">
        <v>2029</v>
      </c>
      <c r="AH28" s="25">
        <v>2030</v>
      </c>
      <c r="AI28" s="25">
        <v>2031</v>
      </c>
      <c r="AJ28" s="25">
        <v>2032</v>
      </c>
      <c r="AK28" s="25">
        <v>2033</v>
      </c>
      <c r="AL28" s="25">
        <v>2034</v>
      </c>
      <c r="AM28" s="25">
        <v>2035</v>
      </c>
      <c r="AN28" s="25">
        <v>2036</v>
      </c>
      <c r="AO28" s="25">
        <v>2037</v>
      </c>
      <c r="AP28" s="25">
        <v>2038</v>
      </c>
      <c r="AQ28" s="25">
        <v>2039</v>
      </c>
      <c r="AR28" s="25">
        <v>2040</v>
      </c>
      <c r="AS28" s="25">
        <v>2041</v>
      </c>
      <c r="AT28" s="25">
        <v>2042</v>
      </c>
      <c r="AU28" s="25">
        <v>2043</v>
      </c>
      <c r="AV28" s="25">
        <v>2044</v>
      </c>
      <c r="AW28" s="25">
        <v>2045</v>
      </c>
      <c r="AX28" s="25">
        <v>2046</v>
      </c>
      <c r="AY28" s="25">
        <v>2047</v>
      </c>
      <c r="AZ28" s="25">
        <v>2048</v>
      </c>
      <c r="BA28" s="25">
        <v>2049</v>
      </c>
      <c r="BB28" s="25">
        <v>2050</v>
      </c>
      <c r="BC28" s="25">
        <v>2051</v>
      </c>
      <c r="BD28" s="25">
        <v>2052</v>
      </c>
      <c r="BE28" s="25">
        <v>2053</v>
      </c>
      <c r="BF28" s="25">
        <v>2054</v>
      </c>
      <c r="BG28" s="25">
        <v>2055</v>
      </c>
      <c r="BH28" s="25">
        <v>2056</v>
      </c>
      <c r="BI28" s="25">
        <v>2057</v>
      </c>
      <c r="BJ28" s="25">
        <v>2058</v>
      </c>
      <c r="BK28" s="25">
        <v>2059</v>
      </c>
      <c r="BL28" s="25">
        <v>2060</v>
      </c>
    </row>
    <row r="29" spans="2:64" x14ac:dyDescent="0.3">
      <c r="B29" s="47" t="s">
        <v>97</v>
      </c>
      <c r="C29" s="60"/>
      <c r="D29" s="93"/>
      <c r="E29" s="93"/>
      <c r="F29" s="93"/>
      <c r="G29" s="93"/>
      <c r="H29" s="93"/>
      <c r="I29" s="93"/>
      <c r="J29" s="93"/>
      <c r="K29" s="93"/>
      <c r="L29" s="93"/>
      <c r="M29" s="93"/>
      <c r="N29" s="93"/>
      <c r="O29" s="93"/>
      <c r="P29" s="93"/>
      <c r="Q29" s="93"/>
      <c r="R29" s="93"/>
      <c r="S29" s="93">
        <v>0.3510885970452079</v>
      </c>
      <c r="T29" s="93">
        <v>0.40465152919898073</v>
      </c>
      <c r="U29" s="93">
        <v>0.50812904957372496</v>
      </c>
      <c r="V29" s="93">
        <v>0.66734326461040627</v>
      </c>
      <c r="W29" s="93">
        <v>0.7434634582200339</v>
      </c>
      <c r="X29" s="93">
        <v>0.76946489828077858</v>
      </c>
      <c r="Y29" s="93">
        <v>0.88038034555034228</v>
      </c>
      <c r="Z29" s="93">
        <v>0.95823902578649545</v>
      </c>
      <c r="AA29" s="93">
        <v>1.0817284643108072</v>
      </c>
      <c r="AB29" s="93">
        <v>1.160839460642646</v>
      </c>
      <c r="AC29" s="93">
        <v>1.2514556251471203</v>
      </c>
      <c r="AD29" s="93">
        <v>1.3348300027523963</v>
      </c>
      <c r="AE29" s="93">
        <v>1.4698900390788117</v>
      </c>
      <c r="AF29" s="93">
        <v>1.6420679001333971</v>
      </c>
      <c r="AG29" s="93">
        <v>1.8368916906651318</v>
      </c>
      <c r="AH29" s="93">
        <v>2.0013989383723363</v>
      </c>
      <c r="AI29" s="93">
        <v>2.1211980126619387</v>
      </c>
      <c r="AJ29" s="93">
        <v>2.171678873017437</v>
      </c>
      <c r="AK29" s="93">
        <v>2.1904355521366705</v>
      </c>
      <c r="AL29" s="93">
        <v>2.1949047227283387</v>
      </c>
      <c r="AM29" s="93">
        <v>2.200197922020652</v>
      </c>
      <c r="AN29" s="93">
        <v>2.2252134497858558</v>
      </c>
      <c r="AO29" s="93">
        <v>2.2627472177596637</v>
      </c>
      <c r="AP29" s="93">
        <v>2.308292798791495</v>
      </c>
      <c r="AQ29" s="93">
        <v>2.3607590147528228</v>
      </c>
      <c r="AR29" s="93">
        <v>2.4103578182734307</v>
      </c>
      <c r="AS29" s="93">
        <v>2.4612354825340548</v>
      </c>
      <c r="AT29" s="93">
        <v>2.5240692924282984</v>
      </c>
      <c r="AU29" s="93">
        <v>2.5982322088058769</v>
      </c>
      <c r="AV29" s="93">
        <v>2.6818753122759427</v>
      </c>
      <c r="AW29" s="93">
        <v>2.7511356573352117</v>
      </c>
      <c r="AX29" s="93">
        <v>2.8081920049531757</v>
      </c>
      <c r="AY29" s="93">
        <v>2.8616013073909841</v>
      </c>
      <c r="AZ29" s="93">
        <v>2.9399970231520314</v>
      </c>
      <c r="BA29" s="93">
        <v>3.0513220933399063</v>
      </c>
      <c r="BB29" s="93">
        <v>3.1993001004605919</v>
      </c>
      <c r="BC29" s="93">
        <v>3.3559349044356512</v>
      </c>
      <c r="BD29" s="93">
        <v>3.5316079550285018</v>
      </c>
      <c r="BE29" s="93">
        <v>3.746432545749359</v>
      </c>
      <c r="BF29" s="93">
        <v>4.0096758719761318</v>
      </c>
      <c r="BG29" s="93">
        <v>4.3111417485518295</v>
      </c>
      <c r="BH29" s="93">
        <v>4.6242216945871242</v>
      </c>
      <c r="BI29" s="93">
        <v>4.9167826893556672</v>
      </c>
      <c r="BJ29" s="93">
        <v>5.156682625562528</v>
      </c>
      <c r="BK29" s="93">
        <v>5.3099609687799791</v>
      </c>
      <c r="BL29" s="93">
        <v>5.3438034146100382</v>
      </c>
    </row>
    <row r="30" spans="2:64" x14ac:dyDescent="0.3">
      <c r="B30" s="58" t="s">
        <v>98</v>
      </c>
      <c r="C30" s="56"/>
      <c r="D30" s="99"/>
      <c r="E30" s="99"/>
      <c r="F30" s="99"/>
      <c r="G30" s="99"/>
      <c r="H30" s="99"/>
      <c r="I30" s="99"/>
      <c r="J30" s="99"/>
      <c r="K30" s="99"/>
      <c r="L30" s="99"/>
      <c r="M30" s="99"/>
      <c r="N30" s="99"/>
      <c r="O30" s="99"/>
      <c r="P30" s="99"/>
      <c r="Q30" s="99"/>
      <c r="R30" s="99"/>
      <c r="S30" s="94">
        <v>0.28305200336340541</v>
      </c>
      <c r="T30" s="94">
        <v>0.33749794943888567</v>
      </c>
      <c r="U30" s="94">
        <v>0.42613489970090157</v>
      </c>
      <c r="V30" s="94">
        <v>0.53311099999999989</v>
      </c>
      <c r="W30" s="94">
        <v>0.53722800000000004</v>
      </c>
      <c r="X30" s="94">
        <v>0.66429461228374764</v>
      </c>
      <c r="Y30" s="94">
        <v>0.74149504668839272</v>
      </c>
      <c r="Z30" s="94">
        <v>0.81882037561331389</v>
      </c>
      <c r="AA30" s="94">
        <v>0.89618859905851345</v>
      </c>
      <c r="AB30" s="94">
        <v>0.9736507170239892</v>
      </c>
      <c r="AC30" s="94">
        <v>1.0511047295097433</v>
      </c>
      <c r="AD30" s="94">
        <v>1.1326390319207431</v>
      </c>
      <c r="AE30" s="94">
        <v>1.2656317776345616</v>
      </c>
      <c r="AF30" s="94">
        <v>1.4355477207970493</v>
      </c>
      <c r="AG30" s="94">
        <v>1.6279829687671379</v>
      </c>
      <c r="AH30" s="94">
        <v>1.7895381957511054</v>
      </c>
      <c r="AI30" s="94">
        <v>1.9068807817297708</v>
      </c>
      <c r="AJ30" s="94">
        <v>1.9543122947780667</v>
      </c>
      <c r="AK30" s="94">
        <v>1.9696421227499608</v>
      </c>
      <c r="AL30" s="94">
        <v>1.9704825520661009</v>
      </c>
      <c r="AM30" s="94">
        <v>1.9712729813822403</v>
      </c>
      <c r="AN30" s="94">
        <v>1.9945691425548659</v>
      </c>
      <c r="AO30" s="94">
        <v>2.0296710628935131</v>
      </c>
      <c r="AP30" s="94">
        <v>2.0727444197454252</v>
      </c>
      <c r="AQ30" s="94">
        <v>2.1226177254828675</v>
      </c>
      <c r="AR30" s="94">
        <v>2.1712910090407709</v>
      </c>
      <c r="AS30" s="94">
        <v>2.2187128455374374</v>
      </c>
      <c r="AT30" s="94">
        <v>2.2777872171277131</v>
      </c>
      <c r="AU30" s="94">
        <v>2.3490728022424285</v>
      </c>
      <c r="AV30" s="94">
        <v>2.4298246361741</v>
      </c>
      <c r="AW30" s="94">
        <v>2.496031455223414</v>
      </c>
      <c r="AX30" s="94">
        <v>2.5501683743344765</v>
      </c>
      <c r="AY30" s="94">
        <v>2.6006450946594581</v>
      </c>
      <c r="AZ30" s="94">
        <v>2.6760423147855343</v>
      </c>
      <c r="BA30" s="94">
        <v>2.7843623146317826</v>
      </c>
      <c r="BB30" s="94">
        <v>2.9274137979153672</v>
      </c>
      <c r="BC30" s="94">
        <v>3.083254558950836</v>
      </c>
      <c r="BD30" s="94">
        <v>3.2563432039586111</v>
      </c>
      <c r="BE30" s="94">
        <v>3.4686643766188112</v>
      </c>
      <c r="BF30" s="94">
        <v>3.7294854907233681</v>
      </c>
      <c r="BG30" s="94">
        <v>4.0307256321374609</v>
      </c>
      <c r="BH30" s="94">
        <v>4.3405332694160759</v>
      </c>
      <c r="BI30" s="94">
        <v>4.6318664220297574</v>
      </c>
      <c r="BJ30" s="94">
        <v>4.8702877478552029</v>
      </c>
      <c r="BK30" s="94">
        <v>5.0218933623783144</v>
      </c>
      <c r="BL30" s="94">
        <v>5.0552567142857132</v>
      </c>
    </row>
    <row r="31" spans="2:64" ht="16.5" thickBot="1" x14ac:dyDescent="0.35">
      <c r="B31" s="58" t="s">
        <v>99</v>
      </c>
      <c r="C31" s="56"/>
      <c r="D31" s="99"/>
      <c r="E31" s="99"/>
      <c r="F31" s="99"/>
      <c r="G31" s="99"/>
      <c r="H31" s="99"/>
      <c r="I31" s="99"/>
      <c r="J31" s="99"/>
      <c r="K31" s="99"/>
      <c r="L31" s="99"/>
      <c r="M31" s="99"/>
      <c r="N31" s="99"/>
      <c r="O31" s="99"/>
      <c r="P31" s="99"/>
      <c r="Q31" s="99"/>
      <c r="R31" s="99"/>
      <c r="S31" s="94">
        <v>6.803659368180244E-2</v>
      </c>
      <c r="T31" s="94">
        <v>6.7153579760095103E-2</v>
      </c>
      <c r="U31" s="94">
        <v>8.1994149872823302E-2</v>
      </c>
      <c r="V31" s="94">
        <v>7.1084999999999982E-2</v>
      </c>
      <c r="W31" s="94">
        <v>8.1338999999999995E-2</v>
      </c>
      <c r="X31" s="94">
        <v>0.10517028599703114</v>
      </c>
      <c r="Y31" s="94">
        <v>0.13888529886194945</v>
      </c>
      <c r="Z31" s="94">
        <v>0.13941865017318156</v>
      </c>
      <c r="AA31" s="94">
        <v>0.18468818406729334</v>
      </c>
      <c r="AB31" s="94">
        <v>0.18538774666006924</v>
      </c>
      <c r="AC31" s="94">
        <v>0.19737471053933694</v>
      </c>
      <c r="AD31" s="94">
        <v>0.19813857595249862</v>
      </c>
      <c r="AE31" s="94">
        <v>0.19887644136566046</v>
      </c>
      <c r="AF31" s="94">
        <v>0.19968630677882226</v>
      </c>
      <c r="AG31" s="94">
        <v>0.20042517219198408</v>
      </c>
      <c r="AH31" s="94">
        <v>0.20120803760514594</v>
      </c>
      <c r="AI31" s="94">
        <v>0.20192990301830768</v>
      </c>
      <c r="AJ31" s="94">
        <v>0.2027277684314695</v>
      </c>
      <c r="AK31" s="94">
        <v>0.20351563384463126</v>
      </c>
      <c r="AL31" s="94">
        <v>0.20429949925779306</v>
      </c>
      <c r="AM31" s="94">
        <v>0.20503836467095493</v>
      </c>
      <c r="AN31" s="94">
        <v>0.20581323008411676</v>
      </c>
      <c r="AO31" s="94">
        <v>0.20658809549727855</v>
      </c>
      <c r="AP31" s="94">
        <v>0.20733896091044035</v>
      </c>
      <c r="AQ31" s="94">
        <v>0.20811182632360212</v>
      </c>
      <c r="AR31" s="94">
        <v>0.20891069173676394</v>
      </c>
      <c r="AS31" s="94">
        <v>0.20965955714992568</v>
      </c>
      <c r="AT31" s="94">
        <v>0.21044442256308754</v>
      </c>
      <c r="AU31" s="94">
        <v>0.21121528797624936</v>
      </c>
      <c r="AV31" s="94">
        <v>0.21195115338941117</v>
      </c>
      <c r="AW31" s="94">
        <v>0.21274101880257298</v>
      </c>
      <c r="AX31" s="94">
        <v>0.21349388421573468</v>
      </c>
      <c r="AY31" s="94">
        <v>0.21423074962889649</v>
      </c>
      <c r="AZ31" s="94">
        <v>0.21505461504205836</v>
      </c>
      <c r="BA31" s="94">
        <v>0.21581448045522017</v>
      </c>
      <c r="BB31" s="94">
        <v>0.21657234586838198</v>
      </c>
      <c r="BC31" s="94">
        <v>0.21734421128154377</v>
      </c>
      <c r="BD31" s="94">
        <v>0.21805307669470556</v>
      </c>
      <c r="BE31" s="94">
        <v>0.2188169421078674</v>
      </c>
      <c r="BF31" s="94">
        <v>0.21960180752102917</v>
      </c>
      <c r="BG31" s="94">
        <v>0.22039067293419098</v>
      </c>
      <c r="BH31" s="94">
        <v>0.22113853834735278</v>
      </c>
      <c r="BI31" s="94">
        <v>0.22192140376051453</v>
      </c>
      <c r="BJ31" s="94">
        <v>0.22270226917367636</v>
      </c>
      <c r="BK31" s="94">
        <v>0.22344413458683821</v>
      </c>
      <c r="BL31" s="94">
        <v>0.224221</v>
      </c>
    </row>
    <row r="32" spans="2:64" x14ac:dyDescent="0.3">
      <c r="B32" s="51" t="s">
        <v>100</v>
      </c>
      <c r="C32" s="62"/>
      <c r="D32" s="90"/>
      <c r="E32" s="90"/>
      <c r="F32" s="90"/>
      <c r="G32" s="90"/>
      <c r="H32" s="90"/>
      <c r="I32" s="90"/>
      <c r="J32" s="90"/>
      <c r="K32" s="90"/>
      <c r="L32" s="90"/>
      <c r="M32" s="90"/>
      <c r="N32" s="90"/>
      <c r="O32" s="90"/>
      <c r="P32" s="90"/>
      <c r="Q32" s="90"/>
      <c r="R32" s="90"/>
      <c r="S32" s="90">
        <v>0.92411686899916323</v>
      </c>
      <c r="T32" s="90">
        <v>0.98733213834567413</v>
      </c>
      <c r="U32" s="90">
        <v>1.0418313634743628</v>
      </c>
      <c r="V32" s="90">
        <v>1.0392589257421909</v>
      </c>
      <c r="W32" s="90">
        <v>1.0987475828568649</v>
      </c>
      <c r="X32" s="90">
        <v>0.77074780469409032</v>
      </c>
      <c r="Y32" s="90">
        <v>0.76851367959020123</v>
      </c>
      <c r="Z32" s="90">
        <v>0.76759376458228734</v>
      </c>
      <c r="AA32" s="90">
        <v>0.77076509485592926</v>
      </c>
      <c r="AB32" s="90">
        <v>0.77648488839243701</v>
      </c>
      <c r="AC32" s="90">
        <v>0.77892861047810769</v>
      </c>
      <c r="AD32" s="90">
        <v>0.78260276629341063</v>
      </c>
      <c r="AE32" s="90">
        <v>0.78645755044090182</v>
      </c>
      <c r="AF32" s="90">
        <v>0.79001884831383551</v>
      </c>
      <c r="AG32" s="90">
        <v>0.79463122727900959</v>
      </c>
      <c r="AH32" s="90">
        <v>0.82257259624594137</v>
      </c>
      <c r="AI32" s="90">
        <v>0.829303293452338</v>
      </c>
      <c r="AJ32" s="90">
        <v>0.83016664492312031</v>
      </c>
      <c r="AK32" s="90">
        <v>0.82955590978033811</v>
      </c>
      <c r="AL32" s="90">
        <v>0.84753979102447485</v>
      </c>
      <c r="AM32" s="90">
        <v>0.86115663800475084</v>
      </c>
      <c r="AN32" s="90">
        <v>0.85985941896049178</v>
      </c>
      <c r="AO32" s="90">
        <v>0.87057872641182987</v>
      </c>
      <c r="AP32" s="90">
        <v>0.84792639864323327</v>
      </c>
      <c r="AQ32" s="90">
        <v>0.85748554501287688</v>
      </c>
      <c r="AR32" s="90">
        <v>0.88766345766273091</v>
      </c>
      <c r="AS32" s="90">
        <v>0.88412644321341916</v>
      </c>
      <c r="AT32" s="90">
        <v>0.8849749018945785</v>
      </c>
      <c r="AU32" s="90">
        <v>0.9058102485440751</v>
      </c>
      <c r="AV32" s="90">
        <v>0.90328771415496212</v>
      </c>
      <c r="AW32" s="90">
        <v>0.91756585439949279</v>
      </c>
      <c r="AX32" s="90">
        <v>0.91226845571060211</v>
      </c>
      <c r="AY32" s="90">
        <v>0.9222350201199504</v>
      </c>
      <c r="AZ32" s="90">
        <v>0.92046310994032066</v>
      </c>
      <c r="BA32" s="90">
        <v>0.90153509436294244</v>
      </c>
      <c r="BB32" s="90">
        <v>0.92717987030586779</v>
      </c>
      <c r="BC32" s="90">
        <v>0.94951363109803189</v>
      </c>
      <c r="BD32" s="90">
        <v>0.96776543276654936</v>
      </c>
      <c r="BE32" s="90">
        <v>0.97879051306154063</v>
      </c>
      <c r="BF32" s="90">
        <v>0.97991228834085797</v>
      </c>
      <c r="BG32" s="90">
        <v>0.9742865222027538</v>
      </c>
      <c r="BH32" s="90">
        <v>0.9807738026635755</v>
      </c>
      <c r="BI32" s="90">
        <v>0.97871157069800074</v>
      </c>
      <c r="BJ32" s="90">
        <v>0.98099841875227234</v>
      </c>
      <c r="BK32" s="90">
        <v>0.98463041664583706</v>
      </c>
      <c r="BL32" s="90">
        <v>0.98931577437665363</v>
      </c>
    </row>
    <row r="33" spans="2:64" x14ac:dyDescent="0.3">
      <c r="B33" s="58" t="s">
        <v>101</v>
      </c>
      <c r="C33" s="56"/>
      <c r="D33" s="99"/>
      <c r="E33" s="99"/>
      <c r="F33" s="99"/>
      <c r="G33" s="99"/>
      <c r="H33" s="99"/>
      <c r="I33" s="99"/>
      <c r="J33" s="99"/>
      <c r="K33" s="99"/>
      <c r="L33" s="99"/>
      <c r="M33" s="99"/>
      <c r="N33" s="99"/>
      <c r="O33" s="99"/>
      <c r="P33" s="99"/>
      <c r="Q33" s="99"/>
      <c r="R33" s="99"/>
      <c r="S33" s="94">
        <v>9.1965175601858143E-2</v>
      </c>
      <c r="T33" s="94">
        <v>0.11180519869983237</v>
      </c>
      <c r="U33" s="94">
        <v>0.16149052796974972</v>
      </c>
      <c r="V33" s="94">
        <v>0.15145563368945308</v>
      </c>
      <c r="W33" s="94">
        <v>0.17320237754636625</v>
      </c>
      <c r="X33" s="94">
        <v>0.1385132000000108</v>
      </c>
      <c r="Y33" s="94">
        <v>0.13681520000001099</v>
      </c>
      <c r="Z33" s="94">
        <v>0.13835190000001069</v>
      </c>
      <c r="AA33" s="94">
        <v>0.13796980000001041</v>
      </c>
      <c r="AB33" s="94">
        <v>0.13835650000001032</v>
      </c>
      <c r="AC33" s="94">
        <v>0.13845700000001068</v>
      </c>
      <c r="AD33" s="94">
        <v>0.13836280000001067</v>
      </c>
      <c r="AE33" s="94">
        <v>0.13855010000001028</v>
      </c>
      <c r="AF33" s="94">
        <v>0.13819360000001046</v>
      </c>
      <c r="AG33" s="94">
        <v>0.13789200000000873</v>
      </c>
      <c r="AH33" s="94">
        <v>0.13806750000000892</v>
      </c>
      <c r="AI33" s="94">
        <v>0.13791480000000941</v>
      </c>
      <c r="AJ33" s="94">
        <v>0.13712150000000783</v>
      </c>
      <c r="AK33" s="94">
        <v>0.13480790000000889</v>
      </c>
      <c r="AL33" s="94">
        <v>0.12891550000000734</v>
      </c>
      <c r="AM33" s="94">
        <v>0.1336936000000071</v>
      </c>
      <c r="AN33" s="94">
        <v>0.12803200000000564</v>
      </c>
      <c r="AO33" s="94">
        <v>0.12905590000000564</v>
      </c>
      <c r="AP33" s="94">
        <v>0.11650560000000343</v>
      </c>
      <c r="AQ33" s="94">
        <v>0.12343360000000567</v>
      </c>
      <c r="AR33" s="94">
        <v>0.13238270000000346</v>
      </c>
      <c r="AS33" s="94">
        <v>0.12625330000000498</v>
      </c>
      <c r="AT33" s="94">
        <v>0.12786030000000342</v>
      </c>
      <c r="AU33" s="94">
        <v>0.13192550000000408</v>
      </c>
      <c r="AV33" s="94">
        <v>0.13122320000000476</v>
      </c>
      <c r="AW33" s="94">
        <v>0.13176220000000471</v>
      </c>
      <c r="AX33" s="94">
        <v>0.13345240000000355</v>
      </c>
      <c r="AY33" s="94">
        <v>0.12873790000000507</v>
      </c>
      <c r="AZ33" s="94">
        <v>0.1308769000000016</v>
      </c>
      <c r="BA33" s="94">
        <v>0.12173900000000037</v>
      </c>
      <c r="BB33" s="94">
        <v>0.12732000000000127</v>
      </c>
      <c r="BC33" s="94">
        <v>0.13370380000000248</v>
      </c>
      <c r="BD33" s="94">
        <v>0.13459970000000071</v>
      </c>
      <c r="BE33" s="94">
        <v>0.13555740000000005</v>
      </c>
      <c r="BF33" s="94">
        <v>0.13539109999999999</v>
      </c>
      <c r="BG33" s="94">
        <v>0.13290069999999987</v>
      </c>
      <c r="BH33" s="94">
        <v>0.13143409999999983</v>
      </c>
      <c r="BI33" s="94">
        <v>0.13126430000000044</v>
      </c>
      <c r="BJ33" s="94">
        <v>0.13138399999999942</v>
      </c>
      <c r="BK33" s="94">
        <v>0.13170350000000072</v>
      </c>
      <c r="BL33" s="94">
        <v>0.13525300000000137</v>
      </c>
    </row>
    <row r="34" spans="2:64" x14ac:dyDescent="0.3">
      <c r="B34" s="58" t="s">
        <v>102</v>
      </c>
      <c r="C34" s="56"/>
      <c r="D34" s="99"/>
      <c r="E34" s="99"/>
      <c r="F34" s="99"/>
      <c r="G34" s="99"/>
      <c r="H34" s="99"/>
      <c r="I34" s="99"/>
      <c r="J34" s="99"/>
      <c r="K34" s="99"/>
      <c r="L34" s="99"/>
      <c r="M34" s="99"/>
      <c r="N34" s="99"/>
      <c r="O34" s="99"/>
      <c r="P34" s="99"/>
      <c r="Q34" s="99"/>
      <c r="R34" s="99"/>
      <c r="S34" s="94">
        <v>8.7945470418298394E-2</v>
      </c>
      <c r="T34" s="94">
        <v>9.7641177985979211E-2</v>
      </c>
      <c r="U34" s="94">
        <v>0.10347135486807246</v>
      </c>
      <c r="V34" s="94">
        <v>0.13686079120091593</v>
      </c>
      <c r="W34" s="94">
        <v>0.1652791280448995</v>
      </c>
      <c r="X34" s="94">
        <v>9.3199698749569806E-2</v>
      </c>
      <c r="Y34" s="94">
        <v>9.3198439477303982E-2</v>
      </c>
      <c r="Z34" s="94">
        <v>9.2838227578664376E-2</v>
      </c>
      <c r="AA34" s="94">
        <v>9.8416508911018136E-2</v>
      </c>
      <c r="AB34" s="94">
        <v>0.10586970145590888</v>
      </c>
      <c r="AC34" s="94">
        <v>0.11034307049953125</v>
      </c>
      <c r="AD34" s="94">
        <v>0.11626642122222509</v>
      </c>
      <c r="AE34" s="94">
        <v>0.1220989482268099</v>
      </c>
      <c r="AF34" s="94">
        <v>0.12823623690626146</v>
      </c>
      <c r="AG34" s="94">
        <v>0.13547975462761924</v>
      </c>
      <c r="AH34" s="94">
        <v>0.14366001030028822</v>
      </c>
      <c r="AI34" s="94">
        <v>0.15220948467387527</v>
      </c>
      <c r="AJ34" s="94">
        <v>0.15635781874952628</v>
      </c>
      <c r="AK34" s="94">
        <v>0.16018761416108132</v>
      </c>
      <c r="AL34" s="94">
        <v>0.17437975050119939</v>
      </c>
      <c r="AM34" s="94">
        <v>0.18562392393491262</v>
      </c>
      <c r="AN34" s="94">
        <v>0.19246497929375073</v>
      </c>
      <c r="AO34" s="94">
        <v>0.19688066873774196</v>
      </c>
      <c r="AP34" s="94">
        <v>0.19338161127126507</v>
      </c>
      <c r="AQ34" s="94">
        <v>0.19756737589270754</v>
      </c>
      <c r="AR34" s="94">
        <v>0.20868820999179533</v>
      </c>
      <c r="AS34" s="94">
        <v>0.21490340969338156</v>
      </c>
      <c r="AT34" s="94">
        <v>0.21781083047499603</v>
      </c>
      <c r="AU34" s="94">
        <v>0.23489798717440172</v>
      </c>
      <c r="AV34" s="94">
        <v>0.22723277042486362</v>
      </c>
      <c r="AW34" s="94">
        <v>0.24344031661844906</v>
      </c>
      <c r="AX34" s="94">
        <v>0.23918307182825033</v>
      </c>
      <c r="AY34" s="94">
        <v>0.24392491467775163</v>
      </c>
      <c r="AZ34" s="94">
        <v>0.24290295429593706</v>
      </c>
      <c r="BA34" s="94">
        <v>0.23780003646592673</v>
      </c>
      <c r="BB34" s="94">
        <v>0.25120921335369079</v>
      </c>
      <c r="BC34" s="94">
        <v>0.26503107414585259</v>
      </c>
      <c r="BD34" s="94">
        <v>0.2676588737503699</v>
      </c>
      <c r="BE34" s="94">
        <v>0.27740965404536211</v>
      </c>
      <c r="BF34" s="94">
        <v>0.27877412932467915</v>
      </c>
      <c r="BG34" s="94">
        <v>0.27577916318657547</v>
      </c>
      <c r="BH34" s="94">
        <v>0.28363364364739641</v>
      </c>
      <c r="BI34" s="94">
        <v>0.28339801168182122</v>
      </c>
      <c r="BJ34" s="94">
        <v>0.284255259736094</v>
      </c>
      <c r="BK34" s="94">
        <v>0.28758135762965747</v>
      </c>
      <c r="BL34" s="94">
        <v>0.2888602153604734</v>
      </c>
    </row>
    <row r="35" spans="2:64" x14ac:dyDescent="0.3">
      <c r="B35" s="58" t="s">
        <v>103</v>
      </c>
      <c r="C35" s="56"/>
      <c r="D35" s="99"/>
      <c r="E35" s="99"/>
      <c r="F35" s="99"/>
      <c r="G35" s="99"/>
      <c r="H35" s="99"/>
      <c r="I35" s="99"/>
      <c r="J35" s="99"/>
      <c r="K35" s="99"/>
      <c r="L35" s="99"/>
      <c r="M35" s="99"/>
      <c r="N35" s="99"/>
      <c r="O35" s="99"/>
      <c r="P35" s="99"/>
      <c r="Q35" s="99"/>
      <c r="R35" s="99"/>
      <c r="S35" s="94">
        <v>6.2562658489117295E-2</v>
      </c>
      <c r="T35" s="94">
        <v>6.1935408893420613E-2</v>
      </c>
      <c r="U35" s="94">
        <v>6.2548654329525805E-2</v>
      </c>
      <c r="V35" s="94">
        <v>6.2906916936142684E-2</v>
      </c>
      <c r="W35" s="94">
        <v>6.2203430673659868E-2</v>
      </c>
      <c r="X35" s="94">
        <v>6.4298399999994801E-2</v>
      </c>
      <c r="Y35" s="94">
        <v>6.4298399999994801E-2</v>
      </c>
      <c r="Z35" s="94">
        <v>6.4257599999994822E-2</v>
      </c>
      <c r="AA35" s="94">
        <v>6.4313199999994797E-2</v>
      </c>
      <c r="AB35" s="94">
        <v>6.4298399999994801E-2</v>
      </c>
      <c r="AC35" s="94">
        <v>6.4298399999994801E-2</v>
      </c>
      <c r="AD35" s="94">
        <v>6.4298399999994801E-2</v>
      </c>
      <c r="AE35" s="94">
        <v>6.4313199999994797E-2</v>
      </c>
      <c r="AF35" s="94">
        <v>6.4298399999994801E-2</v>
      </c>
      <c r="AG35" s="94">
        <v>6.4198399999994812E-2</v>
      </c>
      <c r="AH35" s="94">
        <v>6.4198399999994812E-2</v>
      </c>
      <c r="AI35" s="94">
        <v>6.4213199999994808E-2</v>
      </c>
      <c r="AJ35" s="94">
        <v>6.4025599999994812E-2</v>
      </c>
      <c r="AK35" s="94">
        <v>6.4227599999994819E-2</v>
      </c>
      <c r="AL35" s="94">
        <v>6.4298399999994801E-2</v>
      </c>
      <c r="AM35" s="94">
        <v>6.4271599999994822E-2</v>
      </c>
      <c r="AN35" s="94">
        <v>6.4198399999994812E-2</v>
      </c>
      <c r="AO35" s="94">
        <v>6.2931099999995729E-2</v>
      </c>
      <c r="AP35" s="94">
        <v>5.8781299999995151E-2</v>
      </c>
      <c r="AQ35" s="94">
        <v>5.9704699999995156E-2</v>
      </c>
      <c r="AR35" s="94">
        <v>6.3340199999995267E-2</v>
      </c>
      <c r="AS35" s="94">
        <v>6.2245099999995113E-2</v>
      </c>
      <c r="AT35" s="94">
        <v>6.1131699999995126E-2</v>
      </c>
      <c r="AU35" s="94">
        <v>6.3392099999995108E-2</v>
      </c>
      <c r="AV35" s="94">
        <v>6.286399999999516E-2</v>
      </c>
      <c r="AW35" s="94">
        <v>6.3022699999995713E-2</v>
      </c>
      <c r="AX35" s="94">
        <v>6.2944299999995373E-2</v>
      </c>
      <c r="AY35" s="94">
        <v>6.3593199999995298E-2</v>
      </c>
      <c r="AZ35" s="94">
        <v>6.3405899999995255E-2</v>
      </c>
      <c r="BA35" s="94">
        <v>6.1445199999995662E-2</v>
      </c>
      <c r="BB35" s="94">
        <v>6.1875799999995311E-2</v>
      </c>
      <c r="BC35" s="94">
        <v>6.4003899999995867E-2</v>
      </c>
      <c r="BD35" s="94">
        <v>6.377309999999578E-2</v>
      </c>
      <c r="BE35" s="94">
        <v>6.4089699999995614E-2</v>
      </c>
      <c r="BF35" s="94">
        <v>6.4013299999995915E-2</v>
      </c>
      <c r="BG35" s="94">
        <v>6.3872899999995542E-2</v>
      </c>
      <c r="BH35" s="94">
        <v>6.3972299999996318E-2</v>
      </c>
      <c r="BI35" s="94">
        <v>6.2315499999996152E-2</v>
      </c>
      <c r="BJ35" s="94">
        <v>6.3625399999996002E-2</v>
      </c>
      <c r="BK35" s="94">
        <v>6.3611799999995944E-2</v>
      </c>
      <c r="BL35" s="94">
        <v>6.3468799999996051E-2</v>
      </c>
    </row>
    <row r="36" spans="2:64" x14ac:dyDescent="0.3">
      <c r="B36" s="58" t="s">
        <v>104</v>
      </c>
      <c r="C36" s="56"/>
      <c r="D36" s="99"/>
      <c r="E36" s="99"/>
      <c r="F36" s="99"/>
      <c r="G36" s="99"/>
      <c r="H36" s="99"/>
      <c r="I36" s="99"/>
      <c r="J36" s="99"/>
      <c r="K36" s="99"/>
      <c r="L36" s="99"/>
      <c r="M36" s="99"/>
      <c r="N36" s="99"/>
      <c r="O36" s="99"/>
      <c r="P36" s="99"/>
      <c r="Q36" s="99"/>
      <c r="R36" s="99"/>
      <c r="S36" s="94">
        <v>0.68164356448988939</v>
      </c>
      <c r="T36" s="94">
        <v>0.71595035276644181</v>
      </c>
      <c r="U36" s="94">
        <v>0.71432082630701488</v>
      </c>
      <c r="V36" s="94">
        <v>0.68803558391567932</v>
      </c>
      <c r="W36" s="94">
        <v>0.69806264659193928</v>
      </c>
      <c r="X36" s="94">
        <v>0.47473650594451489</v>
      </c>
      <c r="Y36" s="94">
        <v>0.47270575078489158</v>
      </c>
      <c r="Z36" s="94">
        <v>0.47065014767561741</v>
      </c>
      <c r="AA36" s="94">
        <v>0.4685696966169059</v>
      </c>
      <c r="AB36" s="94">
        <v>0.46646439760852315</v>
      </c>
      <c r="AC36" s="94">
        <v>0.46433425065057105</v>
      </c>
      <c r="AD36" s="94">
        <v>0.46217925574318025</v>
      </c>
      <c r="AE36" s="94">
        <v>0.45999941288608703</v>
      </c>
      <c r="AF36" s="94">
        <v>0.45779472207956895</v>
      </c>
      <c r="AG36" s="94">
        <v>0.45556518332338702</v>
      </c>
      <c r="AH36" s="94">
        <v>0.4533107966176475</v>
      </c>
      <c r="AI36" s="94">
        <v>0.45103156196245736</v>
      </c>
      <c r="AJ36" s="94">
        <v>0.44872747935759005</v>
      </c>
      <c r="AK36" s="94">
        <v>0.4463985488032518</v>
      </c>
      <c r="AL36" s="94">
        <v>0.44404477029927297</v>
      </c>
      <c r="AM36" s="94">
        <v>0.44166614384583613</v>
      </c>
      <c r="AN36" s="94">
        <v>0.43926266944274028</v>
      </c>
      <c r="AO36" s="94">
        <v>0.43683434709008323</v>
      </c>
      <c r="AP36" s="94">
        <v>0.43438117678796639</v>
      </c>
      <c r="AQ36" s="94">
        <v>0.43190315853616501</v>
      </c>
      <c r="AR36" s="94">
        <v>0.42940029233493532</v>
      </c>
      <c r="AS36" s="94">
        <v>0.4268725781840359</v>
      </c>
      <c r="AT36" s="94">
        <v>0.42432001608358255</v>
      </c>
      <c r="AU36" s="94">
        <v>0.4217426060336727</v>
      </c>
      <c r="AV36" s="94">
        <v>0.41914034803409572</v>
      </c>
      <c r="AW36" s="94">
        <v>0.4165132420850407</v>
      </c>
      <c r="AX36" s="94">
        <v>0.41386128818634993</v>
      </c>
      <c r="AY36" s="94">
        <v>0.4111844863381956</v>
      </c>
      <c r="AZ36" s="94">
        <v>0.4084828365403842</v>
      </c>
      <c r="BA36" s="94">
        <v>0.40575633879301709</v>
      </c>
      <c r="BB36" s="94">
        <v>0.40300499309618221</v>
      </c>
      <c r="BC36" s="94">
        <v>0.40300499309618221</v>
      </c>
      <c r="BD36" s="94">
        <v>0.40300499309618221</v>
      </c>
      <c r="BE36" s="94">
        <v>0.40300499309618221</v>
      </c>
      <c r="BF36" s="94">
        <v>0.40300499309618221</v>
      </c>
      <c r="BG36" s="94">
        <v>0.40300499309618221</v>
      </c>
      <c r="BH36" s="94">
        <v>0.40300499309618221</v>
      </c>
      <c r="BI36" s="94">
        <v>0.40300499309618221</v>
      </c>
      <c r="BJ36" s="94">
        <v>0.40300499309618221</v>
      </c>
      <c r="BK36" s="94">
        <v>0.40300499309618221</v>
      </c>
      <c r="BL36" s="94">
        <v>0.40300499309618221</v>
      </c>
    </row>
    <row r="37" spans="2:64" ht="16.5" thickBot="1" x14ac:dyDescent="0.35">
      <c r="B37" s="58" t="s">
        <v>105</v>
      </c>
      <c r="C37" s="56"/>
      <c r="D37" s="99"/>
      <c r="E37" s="99"/>
      <c r="F37" s="99"/>
      <c r="G37" s="99"/>
      <c r="H37" s="99"/>
      <c r="I37" s="99"/>
      <c r="J37" s="99"/>
      <c r="K37" s="99"/>
      <c r="L37" s="99"/>
      <c r="M37" s="99"/>
      <c r="N37" s="99"/>
      <c r="O37" s="99"/>
      <c r="P37" s="99"/>
      <c r="Q37" s="99"/>
      <c r="R37" s="99"/>
      <c r="S37" s="94">
        <v>0</v>
      </c>
      <c r="T37" s="94">
        <v>0</v>
      </c>
      <c r="U37" s="94">
        <v>0</v>
      </c>
      <c r="V37" s="94">
        <v>0</v>
      </c>
      <c r="W37" s="94">
        <v>0</v>
      </c>
      <c r="X37" s="94">
        <v>0</v>
      </c>
      <c r="Y37" s="94">
        <v>1.4958893280000475E-3</v>
      </c>
      <c r="Z37" s="94">
        <v>1.4958893280000475E-3</v>
      </c>
      <c r="AA37" s="94">
        <v>1.4958893280000475E-3</v>
      </c>
      <c r="AB37" s="94">
        <v>1.4958893280000475E-3</v>
      </c>
      <c r="AC37" s="94">
        <v>1.4958893280000475E-3</v>
      </c>
      <c r="AD37" s="94">
        <v>1.4958893280000475E-3</v>
      </c>
      <c r="AE37" s="94">
        <v>1.4958893280000475E-3</v>
      </c>
      <c r="AF37" s="94">
        <v>1.4958893280000475E-3</v>
      </c>
      <c r="AG37" s="94">
        <v>1.4958893280000475E-3</v>
      </c>
      <c r="AH37" s="94">
        <v>2.3335889328002055E-2</v>
      </c>
      <c r="AI37" s="94">
        <v>2.3934246816001425E-2</v>
      </c>
      <c r="AJ37" s="94">
        <v>2.3934246816001425E-2</v>
      </c>
      <c r="AK37" s="94">
        <v>2.3934246816001425E-2</v>
      </c>
      <c r="AL37" s="94">
        <v>3.5901370224000251E-2</v>
      </c>
      <c r="AM37" s="94">
        <v>3.5901370224000251E-2</v>
      </c>
      <c r="AN37" s="94">
        <v>3.5901370224000251E-2</v>
      </c>
      <c r="AO37" s="94">
        <v>4.4876710584003256E-2</v>
      </c>
      <c r="AP37" s="94">
        <v>4.4876710584003256E-2</v>
      </c>
      <c r="AQ37" s="94">
        <v>4.4876710584003256E-2</v>
      </c>
      <c r="AR37" s="94">
        <v>5.3852055336001486E-2</v>
      </c>
      <c r="AS37" s="94">
        <v>5.3852055336001486E-2</v>
      </c>
      <c r="AT37" s="94">
        <v>5.3852055336001486E-2</v>
      </c>
      <c r="AU37" s="94">
        <v>5.3852055336001486E-2</v>
      </c>
      <c r="AV37" s="94">
        <v>6.2827395696002819E-2</v>
      </c>
      <c r="AW37" s="94">
        <v>6.2827395696002819E-2</v>
      </c>
      <c r="AX37" s="94">
        <v>6.2827395696002819E-2</v>
      </c>
      <c r="AY37" s="94">
        <v>7.4794519104002713E-2</v>
      </c>
      <c r="AZ37" s="94">
        <v>7.4794519104002713E-2</v>
      </c>
      <c r="BA37" s="94">
        <v>7.4794519104002713E-2</v>
      </c>
      <c r="BB37" s="94">
        <v>8.3769863855998605E-2</v>
      </c>
      <c r="BC37" s="94">
        <v>8.3769863855998605E-2</v>
      </c>
      <c r="BD37" s="94">
        <v>9.8728765920000724E-2</v>
      </c>
      <c r="BE37" s="94">
        <v>9.8728765920000724E-2</v>
      </c>
      <c r="BF37" s="94">
        <v>9.8728765920000724E-2</v>
      </c>
      <c r="BG37" s="94">
        <v>9.8728765920000724E-2</v>
      </c>
      <c r="BH37" s="94">
        <v>9.8728765920000724E-2</v>
      </c>
      <c r="BI37" s="94">
        <v>9.8728765920000724E-2</v>
      </c>
      <c r="BJ37" s="94">
        <v>9.8728765920000724E-2</v>
      </c>
      <c r="BK37" s="94">
        <v>9.8728765920000724E-2</v>
      </c>
      <c r="BL37" s="94">
        <v>9.8728765920000724E-2</v>
      </c>
    </row>
    <row r="38" spans="2:64" x14ac:dyDescent="0.3">
      <c r="B38" s="44" t="s">
        <v>168</v>
      </c>
      <c r="C38" s="105"/>
      <c r="D38" s="106"/>
      <c r="E38" s="106"/>
      <c r="F38" s="106"/>
      <c r="G38" s="106"/>
      <c r="H38" s="106"/>
      <c r="I38" s="106"/>
      <c r="J38" s="106"/>
      <c r="K38" s="106"/>
      <c r="L38" s="106"/>
      <c r="M38" s="106"/>
      <c r="N38" s="106"/>
      <c r="O38" s="106"/>
      <c r="P38" s="106"/>
      <c r="Q38" s="106"/>
      <c r="R38" s="106"/>
      <c r="S38" s="106">
        <v>1.2752054660443712</v>
      </c>
      <c r="T38" s="106">
        <v>1.3919836675446549</v>
      </c>
      <c r="U38" s="106">
        <v>1.5499604130480877</v>
      </c>
      <c r="V38" s="106">
        <v>1.7066021903525974</v>
      </c>
      <c r="W38" s="106">
        <v>1.842211041076899</v>
      </c>
      <c r="X38" s="106">
        <v>1.5402127029748689</v>
      </c>
      <c r="Y38" s="106">
        <v>1.6488940251405433</v>
      </c>
      <c r="Z38" s="106">
        <v>1.7258327903687829</v>
      </c>
      <c r="AA38" s="106">
        <v>1.852493559166736</v>
      </c>
      <c r="AB38" s="106">
        <v>1.9373243490350829</v>
      </c>
      <c r="AC38" s="106">
        <v>2.0303842356252284</v>
      </c>
      <c r="AD38" s="106">
        <v>2.1174327690458075</v>
      </c>
      <c r="AE38" s="106">
        <v>2.2563475895197138</v>
      </c>
      <c r="AF38" s="106">
        <v>2.432086748447233</v>
      </c>
      <c r="AG38" s="106">
        <v>2.6315229179441415</v>
      </c>
      <c r="AH38" s="106">
        <v>2.8239715346182779</v>
      </c>
      <c r="AI38" s="106">
        <v>2.9505013061142771</v>
      </c>
      <c r="AJ38" s="106">
        <v>3.0018455179405565</v>
      </c>
      <c r="AK38" s="106">
        <v>3.0199914619170087</v>
      </c>
      <c r="AL38" s="106">
        <v>3.0424445137528133</v>
      </c>
      <c r="AM38" s="106">
        <v>3.0613545600254026</v>
      </c>
      <c r="AN38" s="106">
        <v>3.0850728687463471</v>
      </c>
      <c r="AO38" s="106">
        <v>3.133325944171494</v>
      </c>
      <c r="AP38" s="106">
        <v>3.1562191974347282</v>
      </c>
      <c r="AQ38" s="106">
        <v>3.218244559765699</v>
      </c>
      <c r="AR38" s="106">
        <v>3.2980212759361622</v>
      </c>
      <c r="AS38" s="106">
        <v>3.3453619257474738</v>
      </c>
      <c r="AT38" s="106">
        <v>3.4090441943228766</v>
      </c>
      <c r="AU38" s="106">
        <v>3.5040424573499518</v>
      </c>
      <c r="AV38" s="106">
        <v>3.5851630264309051</v>
      </c>
      <c r="AW38" s="106">
        <v>3.6687015117347039</v>
      </c>
      <c r="AX38" s="106">
        <v>3.7204604606637766</v>
      </c>
      <c r="AY38" s="106">
        <v>3.7838363275109348</v>
      </c>
      <c r="AZ38" s="106">
        <v>3.8604601330923529</v>
      </c>
      <c r="BA38" s="106">
        <v>3.9528571877028487</v>
      </c>
      <c r="BB38" s="106">
        <v>4.126479970766459</v>
      </c>
      <c r="BC38" s="106">
        <v>4.3054485355336833</v>
      </c>
      <c r="BD38" s="106">
        <v>4.4993733877950515</v>
      </c>
      <c r="BE38" s="106">
        <v>4.725223058810899</v>
      </c>
      <c r="BF38" s="106">
        <v>4.9895881603169894</v>
      </c>
      <c r="BG38" s="106">
        <v>5.2854282707545845</v>
      </c>
      <c r="BH38" s="106">
        <v>5.6049954972507017</v>
      </c>
      <c r="BI38" s="106">
        <v>5.8954942600536704</v>
      </c>
      <c r="BJ38" s="106">
        <v>6.1376810443147995</v>
      </c>
      <c r="BK38" s="106">
        <v>6.2945913854258144</v>
      </c>
      <c r="BL38" s="106">
        <v>6.3331191889866911</v>
      </c>
    </row>
    <row r="39" spans="2:64" ht="16.5" thickBot="1" x14ac:dyDescent="0.35">
      <c r="B39" s="52" t="s">
        <v>169</v>
      </c>
      <c r="C39" s="53"/>
      <c r="D39" s="54"/>
      <c r="E39" s="54"/>
      <c r="F39" s="54"/>
      <c r="G39" s="54"/>
      <c r="H39" s="54"/>
      <c r="I39" s="54"/>
      <c r="J39" s="54"/>
      <c r="K39" s="54"/>
      <c r="L39" s="54"/>
      <c r="M39" s="54"/>
      <c r="N39" s="54"/>
      <c r="O39" s="54">
        <v>1.6227906958877998</v>
      </c>
      <c r="P39" s="54">
        <v>1.9139016427207256</v>
      </c>
      <c r="Q39" s="54">
        <v>2.1967639643072436</v>
      </c>
      <c r="R39" s="54">
        <v>2.6135164759146781</v>
      </c>
      <c r="S39" s="54">
        <f>S15-S38</f>
        <v>4.464059584335045E-3</v>
      </c>
      <c r="T39" s="54">
        <f t="shared" ref="T39:BB39" si="0">T15-T38</f>
        <v>2.3960295635427675E-2</v>
      </c>
      <c r="U39" s="54">
        <f t="shared" si="0"/>
        <v>5.7910957639766725E-2</v>
      </c>
      <c r="V39" s="54">
        <f t="shared" si="0"/>
        <v>0</v>
      </c>
      <c r="W39" s="54">
        <f t="shared" si="0"/>
        <v>0</v>
      </c>
      <c r="X39" s="54">
        <f t="shared" si="0"/>
        <v>0</v>
      </c>
      <c r="Y39" s="54">
        <f t="shared" si="0"/>
        <v>0</v>
      </c>
      <c r="Z39" s="54">
        <f t="shared" si="0"/>
        <v>0</v>
      </c>
      <c r="AA39" s="54">
        <f t="shared" si="0"/>
        <v>0</v>
      </c>
      <c r="AB39" s="54">
        <f t="shared" si="0"/>
        <v>0</v>
      </c>
      <c r="AC39" s="54">
        <f t="shared" si="0"/>
        <v>0</v>
      </c>
      <c r="AD39" s="54">
        <f t="shared" si="0"/>
        <v>0</v>
      </c>
      <c r="AE39" s="54">
        <f t="shared" si="0"/>
        <v>0</v>
      </c>
      <c r="AF39" s="54">
        <f t="shared" si="0"/>
        <v>0</v>
      </c>
      <c r="AG39" s="54">
        <f t="shared" si="0"/>
        <v>0</v>
      </c>
      <c r="AH39" s="54">
        <f t="shared" si="0"/>
        <v>0</v>
      </c>
      <c r="AI39" s="54">
        <f t="shared" si="0"/>
        <v>0</v>
      </c>
      <c r="AJ39" s="54">
        <f t="shared" si="0"/>
        <v>0</v>
      </c>
      <c r="AK39" s="54">
        <f t="shared" si="0"/>
        <v>0</v>
      </c>
      <c r="AL39" s="54">
        <f t="shared" si="0"/>
        <v>0</v>
      </c>
      <c r="AM39" s="54">
        <f t="shared" si="0"/>
        <v>0</v>
      </c>
      <c r="AN39" s="54">
        <f t="shared" si="0"/>
        <v>0</v>
      </c>
      <c r="AO39" s="54">
        <f t="shared" si="0"/>
        <v>0</v>
      </c>
      <c r="AP39" s="54">
        <f t="shared" si="0"/>
        <v>0</v>
      </c>
      <c r="AQ39" s="54">
        <f t="shared" si="0"/>
        <v>0</v>
      </c>
      <c r="AR39" s="54">
        <f t="shared" si="0"/>
        <v>0</v>
      </c>
      <c r="AS39" s="54">
        <f t="shared" si="0"/>
        <v>0</v>
      </c>
      <c r="AT39" s="54">
        <f t="shared" si="0"/>
        <v>0</v>
      </c>
      <c r="AU39" s="54">
        <f t="shared" si="0"/>
        <v>0</v>
      </c>
      <c r="AV39" s="54">
        <f t="shared" si="0"/>
        <v>0</v>
      </c>
      <c r="AW39" s="54">
        <f t="shared" si="0"/>
        <v>0</v>
      </c>
      <c r="AX39" s="54">
        <f t="shared" si="0"/>
        <v>0</v>
      </c>
      <c r="AY39" s="54">
        <f t="shared" si="0"/>
        <v>0</v>
      </c>
      <c r="AZ39" s="54">
        <f t="shared" si="0"/>
        <v>0</v>
      </c>
      <c r="BA39" s="54">
        <f t="shared" si="0"/>
        <v>0</v>
      </c>
      <c r="BB39" s="54">
        <f t="shared" si="0"/>
        <v>0</v>
      </c>
      <c r="BC39" s="54">
        <f t="shared" ref="BC39:BL39" si="1">BC15-BC38</f>
        <v>0</v>
      </c>
      <c r="BD39" s="54">
        <f t="shared" si="1"/>
        <v>0</v>
      </c>
      <c r="BE39" s="54">
        <f t="shared" si="1"/>
        <v>0</v>
      </c>
      <c r="BF39" s="54">
        <f t="shared" si="1"/>
        <v>0</v>
      </c>
      <c r="BG39" s="54">
        <f t="shared" si="1"/>
        <v>0</v>
      </c>
      <c r="BH39" s="54">
        <f t="shared" si="1"/>
        <v>0</v>
      </c>
      <c r="BI39" s="54">
        <f t="shared" si="1"/>
        <v>0</v>
      </c>
      <c r="BJ39" s="54">
        <f t="shared" si="1"/>
        <v>0</v>
      </c>
      <c r="BK39" s="54">
        <f t="shared" si="1"/>
        <v>0</v>
      </c>
      <c r="BL39" s="54">
        <f t="shared" si="1"/>
        <v>0</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L39"/>
  <sheetViews>
    <sheetView showGridLines="0" zoomScale="85" zoomScaleNormal="85" workbookViewId="0">
      <selection activeCell="BG29" sqref="BB29:BG29"/>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198</v>
      </c>
    </row>
    <row r="3" spans="1:64" s="113" customFormat="1" ht="21" x14ac:dyDescent="0.3">
      <c r="A3" s="113" t="s">
        <v>197</v>
      </c>
    </row>
    <row r="4" spans="1:64" s="2" customFormat="1" x14ac:dyDescent="0.3"/>
    <row r="5" spans="1:64" s="3" customFormat="1" ht="19.5" x14ac:dyDescent="0.3">
      <c r="A5" s="3" t="s">
        <v>112</v>
      </c>
    </row>
    <row r="8" spans="1:64" ht="16.5" thickBot="1" x14ac:dyDescent="0.35"/>
    <row r="9" spans="1:64" ht="20.25" x14ac:dyDescent="0.3">
      <c r="B9" s="23" t="s">
        <v>211</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212</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66" t="s">
        <v>68</v>
      </c>
      <c r="C12" s="67"/>
      <c r="D12" s="95">
        <v>20.673999999999999</v>
      </c>
      <c r="E12" s="95">
        <v>24.992000000000001</v>
      </c>
      <c r="F12" s="95">
        <v>21.414000000000001</v>
      </c>
      <c r="G12" s="95">
        <v>21.067000000000004</v>
      </c>
      <c r="H12" s="95">
        <v>20.176000000000002</v>
      </c>
      <c r="I12" s="95">
        <v>18.779</v>
      </c>
      <c r="J12" s="95">
        <v>19.085000000000001</v>
      </c>
      <c r="K12" s="95">
        <v>21.815000000000001</v>
      </c>
      <c r="L12" s="95">
        <v>22.975000000000001</v>
      </c>
      <c r="M12" s="95">
        <v>23.213000000000001</v>
      </c>
      <c r="N12" s="95">
        <v>21.256</v>
      </c>
      <c r="O12" s="95">
        <v>19.048999999999999</v>
      </c>
      <c r="P12" s="95">
        <v>22.931999999999999</v>
      </c>
      <c r="Q12" s="95">
        <v>21.988</v>
      </c>
      <c r="R12" s="95">
        <v>22.17</v>
      </c>
      <c r="S12" s="95">
        <v>22.439</v>
      </c>
      <c r="T12" s="95">
        <v>21.896999999999998</v>
      </c>
      <c r="U12" s="95">
        <v>20.701000000000001</v>
      </c>
      <c r="V12" s="95">
        <v>21.812000000000001</v>
      </c>
      <c r="W12" s="95">
        <v>23.597000000000001</v>
      </c>
      <c r="X12" s="95">
        <v>22.674580517005449</v>
      </c>
      <c r="Y12" s="95">
        <v>22.380438239218346</v>
      </c>
      <c r="Z12" s="95">
        <v>22.647469604966552</v>
      </c>
      <c r="AA12" s="95">
        <v>22.647412432593931</v>
      </c>
      <c r="AB12" s="95">
        <v>22.703118927332135</v>
      </c>
      <c r="AC12" s="95">
        <v>22.736002994474045</v>
      </c>
      <c r="AD12" s="95">
        <v>22.655718397917905</v>
      </c>
      <c r="AE12" s="95">
        <v>23.035706881552848</v>
      </c>
      <c r="AF12" s="95">
        <v>22.905857566641767</v>
      </c>
      <c r="AG12" s="95">
        <v>22.850245145437867</v>
      </c>
      <c r="AH12" s="95">
        <v>23.115867579676227</v>
      </c>
      <c r="AI12" s="95">
        <v>23.164834294112531</v>
      </c>
      <c r="AJ12" s="95">
        <v>23.14238274638992</v>
      </c>
      <c r="AK12" s="95">
        <v>23.078186201463243</v>
      </c>
      <c r="AL12" s="95">
        <v>22.591551733705586</v>
      </c>
      <c r="AM12" s="95">
        <v>22.436992565960725</v>
      </c>
      <c r="AN12" s="95">
        <v>22.230849343761893</v>
      </c>
      <c r="AO12" s="95">
        <v>22.1266087847055</v>
      </c>
      <c r="AP12" s="95">
        <v>21.976204763796119</v>
      </c>
      <c r="AQ12" s="95">
        <v>21.933132062627134</v>
      </c>
      <c r="AR12" s="95">
        <v>21.94198433837456</v>
      </c>
      <c r="AS12" s="95">
        <v>21.939819540849623</v>
      </c>
      <c r="AT12" s="95">
        <v>21.691711858559756</v>
      </c>
      <c r="AU12" s="95">
        <v>21.852170323234009</v>
      </c>
      <c r="AV12" s="95">
        <v>21.805520373233442</v>
      </c>
      <c r="AW12" s="95">
        <v>22.095265208019402</v>
      </c>
      <c r="AX12" s="95">
        <v>21.89325304242513</v>
      </c>
      <c r="AY12" s="95">
        <v>21.928832320533434</v>
      </c>
      <c r="AZ12" s="95">
        <v>21.867641823666098</v>
      </c>
      <c r="BA12" s="95">
        <v>22.04225638054168</v>
      </c>
      <c r="BB12" s="95">
        <v>22.188218154080335</v>
      </c>
      <c r="BC12" s="95">
        <v>22.169074080259925</v>
      </c>
      <c r="BD12" s="95">
        <v>22.114504081240877</v>
      </c>
      <c r="BE12" s="95">
        <v>22.114088806120971</v>
      </c>
      <c r="BF12" s="95">
        <v>22.141570222172383</v>
      </c>
      <c r="BG12" s="95">
        <v>22.132831694070596</v>
      </c>
      <c r="BH12" s="95">
        <v>22.229332334368991</v>
      </c>
      <c r="BI12" s="95">
        <v>22.181872535581032</v>
      </c>
      <c r="BJ12" s="95">
        <v>22.227949428747849</v>
      </c>
      <c r="BK12" s="95">
        <v>22.253746832569313</v>
      </c>
      <c r="BL12" s="95">
        <v>22.430218919458092</v>
      </c>
    </row>
    <row r="13" spans="1:64" x14ac:dyDescent="0.3">
      <c r="B13" s="68" t="s">
        <v>71</v>
      </c>
      <c r="C13" s="65"/>
      <c r="D13" s="96">
        <v>11.006</v>
      </c>
      <c r="E13" s="96">
        <v>11.394</v>
      </c>
      <c r="F13" s="96">
        <v>11.671999999999999</v>
      </c>
      <c r="G13" s="96">
        <v>11.863</v>
      </c>
      <c r="H13" s="96">
        <v>11.314</v>
      </c>
      <c r="I13" s="96">
        <v>7.9670000000000005</v>
      </c>
      <c r="J13" s="96">
        <v>12.083</v>
      </c>
      <c r="K13" s="96">
        <v>12.304999999999998</v>
      </c>
      <c r="L13" s="96">
        <v>11.915999999999999</v>
      </c>
      <c r="M13" s="96">
        <v>11.95</v>
      </c>
      <c r="N13" s="96">
        <v>10.96</v>
      </c>
      <c r="O13" s="96">
        <v>11.321999999999999</v>
      </c>
      <c r="P13" s="96">
        <v>10.904</v>
      </c>
      <c r="Q13" s="96">
        <v>10.475</v>
      </c>
      <c r="R13" s="96">
        <v>11.909000000000001</v>
      </c>
      <c r="S13" s="96">
        <v>9.8680000000000003</v>
      </c>
      <c r="T13" s="96">
        <v>9.9619999999999997</v>
      </c>
      <c r="U13" s="96">
        <v>10.583</v>
      </c>
      <c r="V13" s="96">
        <v>12.176</v>
      </c>
      <c r="W13" s="96">
        <v>11.38</v>
      </c>
      <c r="X13" s="96">
        <v>9.5186093000000955</v>
      </c>
      <c r="Y13" s="96">
        <v>9.3643648000001445</v>
      </c>
      <c r="Z13" s="96">
        <v>7.1317434999999216</v>
      </c>
      <c r="AA13" s="96">
        <v>7.1613050999999883</v>
      </c>
      <c r="AB13" s="96">
        <v>7.1423545999999218</v>
      </c>
      <c r="AC13" s="96">
        <v>7.2254680999999294</v>
      </c>
      <c r="AD13" s="96">
        <v>7.2084832999998483</v>
      </c>
      <c r="AE13" s="96">
        <v>7.2137810000000195</v>
      </c>
      <c r="AF13" s="96">
        <v>7.1860909999999727</v>
      </c>
      <c r="AG13" s="96">
        <v>3.9053443999999877</v>
      </c>
      <c r="AH13" s="96">
        <v>3.8075616999999737</v>
      </c>
      <c r="AI13" s="96">
        <v>3.8247060000000066</v>
      </c>
      <c r="AJ13" s="96">
        <v>3.7886011999999805</v>
      </c>
      <c r="AK13" s="96">
        <v>3.742422899999946</v>
      </c>
      <c r="AL13" s="96">
        <v>0</v>
      </c>
      <c r="AM13" s="96">
        <v>0</v>
      </c>
      <c r="AN13" s="96">
        <v>0</v>
      </c>
      <c r="AO13" s="96">
        <v>0</v>
      </c>
      <c r="AP13" s="96">
        <v>0</v>
      </c>
      <c r="AQ13" s="96">
        <v>0</v>
      </c>
      <c r="AR13" s="96">
        <v>0</v>
      </c>
      <c r="AS13" s="96">
        <v>0</v>
      </c>
      <c r="AT13" s="96">
        <v>0</v>
      </c>
      <c r="AU13" s="96">
        <v>0</v>
      </c>
      <c r="AV13" s="96">
        <v>0</v>
      </c>
      <c r="AW13" s="96">
        <v>0</v>
      </c>
      <c r="AX13" s="96">
        <v>0</v>
      </c>
      <c r="AY13" s="96">
        <v>0</v>
      </c>
      <c r="AZ13" s="96">
        <v>0</v>
      </c>
      <c r="BA13" s="96">
        <v>0</v>
      </c>
      <c r="BB13" s="96">
        <v>0</v>
      </c>
      <c r="BC13" s="96">
        <v>0</v>
      </c>
      <c r="BD13" s="96">
        <v>0</v>
      </c>
      <c r="BE13" s="96">
        <v>0</v>
      </c>
      <c r="BF13" s="96">
        <v>0</v>
      </c>
      <c r="BG13" s="96">
        <v>0</v>
      </c>
      <c r="BH13" s="96">
        <v>0</v>
      </c>
      <c r="BI13" s="96">
        <v>0</v>
      </c>
      <c r="BJ13" s="96">
        <v>0</v>
      </c>
      <c r="BK13" s="96">
        <v>0</v>
      </c>
      <c r="BL13" s="96">
        <v>0</v>
      </c>
    </row>
    <row r="14" spans="1:64" x14ac:dyDescent="0.3">
      <c r="B14" s="68" t="s">
        <v>74</v>
      </c>
      <c r="C14" s="65"/>
      <c r="D14" s="96">
        <v>0.67394001106240131</v>
      </c>
      <c r="E14" s="96">
        <v>0.64910899139744815</v>
      </c>
      <c r="F14" s="96">
        <v>0.70888678906985714</v>
      </c>
      <c r="G14" s="96">
        <v>0.77365753273735083</v>
      </c>
      <c r="H14" s="96">
        <v>0.75863221479778387</v>
      </c>
      <c r="I14" s="96">
        <v>0.82328813013136359</v>
      </c>
      <c r="J14" s="96">
        <v>0.88604685684847473</v>
      </c>
      <c r="K14" s="96">
        <v>0.80889762220467332</v>
      </c>
      <c r="L14" s="96">
        <v>0.79231875810446928</v>
      </c>
      <c r="M14" s="96">
        <v>1.1614468226701398</v>
      </c>
      <c r="N14" s="96">
        <v>1.07679195275066</v>
      </c>
      <c r="O14" s="96">
        <v>0.84352927598526373</v>
      </c>
      <c r="P14" s="96">
        <v>0.82801484320478425</v>
      </c>
      <c r="Q14" s="96">
        <v>0.6878437744947874</v>
      </c>
      <c r="R14" s="96">
        <v>0.48619423066705036</v>
      </c>
      <c r="S14" s="96">
        <v>0.50157484253081797</v>
      </c>
      <c r="T14" s="96">
        <v>0.63031827959910092</v>
      </c>
      <c r="U14" s="96">
        <v>0.54836948777981176</v>
      </c>
      <c r="V14" s="96">
        <v>0.82675821010882178</v>
      </c>
      <c r="W14" s="96">
        <v>0.8012284867578372</v>
      </c>
      <c r="X14" s="96">
        <v>0.66806630210679052</v>
      </c>
      <c r="Y14" s="96">
        <v>0.68032762611331543</v>
      </c>
      <c r="Z14" s="96">
        <v>0.71206132845470327</v>
      </c>
      <c r="AA14" s="96">
        <v>0.71827940821676206</v>
      </c>
      <c r="AB14" s="96">
        <v>0.73966839156302977</v>
      </c>
      <c r="AC14" s="96">
        <v>0.74035874093359477</v>
      </c>
      <c r="AD14" s="96">
        <v>0.73271914439599017</v>
      </c>
      <c r="AE14" s="96">
        <v>0.74018425914125741</v>
      </c>
      <c r="AF14" s="96">
        <v>0.74412322114213836</v>
      </c>
      <c r="AG14" s="96">
        <v>0.75766971811265904</v>
      </c>
      <c r="AH14" s="96">
        <v>0.75987032439375368</v>
      </c>
      <c r="AI14" s="96">
        <v>0.76713513844632863</v>
      </c>
      <c r="AJ14" s="96">
        <v>0.76664315202707045</v>
      </c>
      <c r="AK14" s="96">
        <v>0.7734594481308974</v>
      </c>
      <c r="AL14" s="96">
        <v>0.8034135723528727</v>
      </c>
      <c r="AM14" s="96">
        <v>0.81556878737883731</v>
      </c>
      <c r="AN14" s="96">
        <v>0.82719718154220601</v>
      </c>
      <c r="AO14" s="96">
        <v>0.86260286243795881</v>
      </c>
      <c r="AP14" s="96">
        <v>0.84073788707910058</v>
      </c>
      <c r="AQ14" s="96">
        <v>0.89211176246106461</v>
      </c>
      <c r="AR14" s="96">
        <v>0.8758080307527083</v>
      </c>
      <c r="AS14" s="96">
        <v>0.92017628032890486</v>
      </c>
      <c r="AT14" s="96">
        <v>0.92531787762208906</v>
      </c>
      <c r="AU14" s="96">
        <v>0.94361166714541467</v>
      </c>
      <c r="AV14" s="96">
        <v>0.97529912079896963</v>
      </c>
      <c r="AW14" s="96">
        <v>0.98955924775869286</v>
      </c>
      <c r="AX14" s="96">
        <v>0.98170525477756898</v>
      </c>
      <c r="AY14" s="96">
        <v>1.032495017334077</v>
      </c>
      <c r="AZ14" s="96">
        <v>1.002717859260309</v>
      </c>
      <c r="BA14" s="96">
        <v>1.0029640390265955</v>
      </c>
      <c r="BB14" s="96">
        <v>1.0632302970131897</v>
      </c>
      <c r="BC14" s="96">
        <v>1.089447150498623</v>
      </c>
      <c r="BD14" s="96">
        <v>1.0899735282032259</v>
      </c>
      <c r="BE14" s="96">
        <v>1.0907962190882035</v>
      </c>
      <c r="BF14" s="96">
        <v>1.0987531947179667</v>
      </c>
      <c r="BG14" s="96">
        <v>1.1098609723511714</v>
      </c>
      <c r="BH14" s="96">
        <v>1.1280948878943047</v>
      </c>
      <c r="BI14" s="96">
        <v>1.1370176823241132</v>
      </c>
      <c r="BJ14" s="96">
        <v>1.1409551436635903</v>
      </c>
      <c r="BK14" s="96">
        <v>1.1570134298410859</v>
      </c>
      <c r="BL14" s="96">
        <v>1.1735581556012737</v>
      </c>
    </row>
    <row r="15" spans="1:64" ht="16.5" thickBot="1" x14ac:dyDescent="0.35">
      <c r="B15" s="69" t="s">
        <v>162</v>
      </c>
      <c r="C15" s="70"/>
      <c r="D15" s="97">
        <v>0.36278329908722262</v>
      </c>
      <c r="E15" s="97">
        <v>0.38730596320703309</v>
      </c>
      <c r="F15" s="97">
        <v>0.40318992799132586</v>
      </c>
      <c r="G15" s="97">
        <v>0.41368977201506396</v>
      </c>
      <c r="H15" s="97">
        <v>0.43038370320161146</v>
      </c>
      <c r="I15" s="97">
        <v>0.45370095290409346</v>
      </c>
      <c r="J15" s="97">
        <v>0.512567612023207</v>
      </c>
      <c r="K15" s="97">
        <v>0.52685346339132855</v>
      </c>
      <c r="L15" s="97">
        <v>0.55726510959212205</v>
      </c>
      <c r="M15" s="97">
        <v>0.64682493709937927</v>
      </c>
      <c r="N15" s="97">
        <v>0.70120804724934005</v>
      </c>
      <c r="O15" s="97">
        <v>0.83247072401473621</v>
      </c>
      <c r="P15" s="97">
        <v>1.0039851567952158</v>
      </c>
      <c r="Q15" s="97">
        <v>1.1731562255052126</v>
      </c>
      <c r="R15" s="97">
        <v>1.4208057693329497</v>
      </c>
      <c r="S15" s="97">
        <v>1.5504251574691821</v>
      </c>
      <c r="T15" s="97">
        <v>1.7516817204008992</v>
      </c>
      <c r="U15" s="97">
        <v>2.0456305122201881</v>
      </c>
      <c r="V15" s="97">
        <v>2.1712417898911784</v>
      </c>
      <c r="W15" s="97">
        <v>2.3437715132421628</v>
      </c>
      <c r="X15" s="97">
        <v>2.6790776500853219</v>
      </c>
      <c r="Y15" s="97">
        <v>2.9162821068803875</v>
      </c>
      <c r="Z15" s="97">
        <v>3.1288155211530073</v>
      </c>
      <c r="AA15" s="97">
        <v>3.3729765824576048</v>
      </c>
      <c r="AB15" s="97">
        <v>3.5943963479656675</v>
      </c>
      <c r="AC15" s="97">
        <v>3.8233104573461825</v>
      </c>
      <c r="AD15" s="97">
        <v>4.0534017748461411</v>
      </c>
      <c r="AE15" s="97">
        <v>4.4271952563044517</v>
      </c>
      <c r="AF15" s="97">
        <v>4.9055726025217554</v>
      </c>
      <c r="AG15" s="97">
        <v>5.4380891364997836</v>
      </c>
      <c r="AH15" s="97">
        <v>5.9177796901645516</v>
      </c>
      <c r="AI15" s="97">
        <v>6.2492318765911152</v>
      </c>
      <c r="AJ15" s="97">
        <v>6.373680048607727</v>
      </c>
      <c r="AK15" s="97">
        <v>6.4317811098879787</v>
      </c>
      <c r="AL15" s="97">
        <v>6.450710242240369</v>
      </c>
      <c r="AM15" s="97">
        <v>6.4570747462327249</v>
      </c>
      <c r="AN15" s="97">
        <v>6.5170747602887742</v>
      </c>
      <c r="AO15" s="97">
        <v>6.6247583945930613</v>
      </c>
      <c r="AP15" s="97">
        <v>6.7295193378698839</v>
      </c>
      <c r="AQ15" s="97">
        <v>6.8964937187578297</v>
      </c>
      <c r="AR15" s="97">
        <v>7.0180539398943873</v>
      </c>
      <c r="AS15" s="97">
        <v>7.1717824869086364</v>
      </c>
      <c r="AT15" s="97">
        <v>7.3270841705260006</v>
      </c>
      <c r="AU15" s="97">
        <v>7.5334267055841391</v>
      </c>
      <c r="AV15" s="97">
        <v>7.7790760423565262</v>
      </c>
      <c r="AW15" s="97">
        <v>7.9602328979550494</v>
      </c>
      <c r="AX15" s="97">
        <v>8.1036176426041173</v>
      </c>
      <c r="AY15" s="97">
        <v>8.2804618447217955</v>
      </c>
      <c r="AZ15" s="97">
        <v>8.459410142401552</v>
      </c>
      <c r="BA15" s="97">
        <v>8.7467208697254417</v>
      </c>
      <c r="BB15" s="97">
        <v>9.1817512564015136</v>
      </c>
      <c r="BC15" s="97">
        <v>9.6280955325633215</v>
      </c>
      <c r="BD15" s="97">
        <v>10.120134564734188</v>
      </c>
      <c r="BE15" s="97">
        <v>10.713700695029182</v>
      </c>
      <c r="BF15" s="97">
        <v>11.439805761239102</v>
      </c>
      <c r="BG15" s="97">
        <v>12.287056554783502</v>
      </c>
      <c r="BH15" s="97">
        <v>13.129291219631215</v>
      </c>
      <c r="BI15" s="97">
        <v>13.938775957441152</v>
      </c>
      <c r="BJ15" s="97">
        <v>14.53319635955431</v>
      </c>
      <c r="BK15" s="97">
        <v>14.974509930613475</v>
      </c>
      <c r="BL15" s="97">
        <v>15.088585676200202</v>
      </c>
    </row>
    <row r="16" spans="1:64" x14ac:dyDescent="0.3">
      <c r="B16" s="40" t="s">
        <v>78</v>
      </c>
      <c r="C16" s="63"/>
      <c r="D16" s="91">
        <v>32.716723310149625</v>
      </c>
      <c r="E16" s="91">
        <v>37.422414954604484</v>
      </c>
      <c r="F16" s="91">
        <v>34.198076717061184</v>
      </c>
      <c r="G16" s="91">
        <v>34.117347304752414</v>
      </c>
      <c r="H16" s="91">
        <v>32.679015917999394</v>
      </c>
      <c r="I16" s="91">
        <v>28.022989083035458</v>
      </c>
      <c r="J16" s="91">
        <v>32.566614468871684</v>
      </c>
      <c r="K16" s="91">
        <v>35.455751085595999</v>
      </c>
      <c r="L16" s="91">
        <v>36.240583867696593</v>
      </c>
      <c r="M16" s="91">
        <v>36.971271759769522</v>
      </c>
      <c r="N16" s="91">
        <v>33.994</v>
      </c>
      <c r="O16" s="91">
        <v>32.046999999999997</v>
      </c>
      <c r="P16" s="91">
        <v>35.667999999999999</v>
      </c>
      <c r="Q16" s="91">
        <v>34.323999999999998</v>
      </c>
      <c r="R16" s="91">
        <v>35.985999999999997</v>
      </c>
      <c r="S16" s="91">
        <v>34.359000000000002</v>
      </c>
      <c r="T16" s="91">
        <v>34.241</v>
      </c>
      <c r="U16" s="91">
        <v>33.878</v>
      </c>
      <c r="V16" s="91">
        <v>36.985999999999997</v>
      </c>
      <c r="W16" s="91">
        <v>38.122</v>
      </c>
      <c r="X16" s="91">
        <v>35.540333769197659</v>
      </c>
      <c r="Y16" s="91">
        <v>35.341412772212195</v>
      </c>
      <c r="Z16" s="91">
        <v>33.620089954574183</v>
      </c>
      <c r="AA16" s="91">
        <v>33.899973523268287</v>
      </c>
      <c r="AB16" s="91">
        <v>34.179538266860753</v>
      </c>
      <c r="AC16" s="91">
        <v>34.525140292753754</v>
      </c>
      <c r="AD16" s="91">
        <v>34.650322617159887</v>
      </c>
      <c r="AE16" s="91">
        <v>35.416867396998576</v>
      </c>
      <c r="AF16" s="91">
        <v>35.741644390305638</v>
      </c>
      <c r="AG16" s="91">
        <v>32.9513484000503</v>
      </c>
      <c r="AH16" s="91">
        <v>33.601079294234509</v>
      </c>
      <c r="AI16" s="91">
        <v>34.005907309149983</v>
      </c>
      <c r="AJ16" s="91">
        <v>34.071307147024697</v>
      </c>
      <c r="AK16" s="91">
        <v>34.025849659482063</v>
      </c>
      <c r="AL16" s="91">
        <v>29.845675548298829</v>
      </c>
      <c r="AM16" s="91">
        <v>29.709636099572286</v>
      </c>
      <c r="AN16" s="91">
        <v>29.575121285592871</v>
      </c>
      <c r="AO16" s="91">
        <v>29.613970041736522</v>
      </c>
      <c r="AP16" s="91">
        <v>29.546461988745104</v>
      </c>
      <c r="AQ16" s="91">
        <v>29.721737543846029</v>
      </c>
      <c r="AR16" s="91">
        <v>29.835846309021655</v>
      </c>
      <c r="AS16" s="91">
        <v>30.031778308087162</v>
      </c>
      <c r="AT16" s="91">
        <v>29.944113906707848</v>
      </c>
      <c r="AU16" s="91">
        <v>30.329208695963565</v>
      </c>
      <c r="AV16" s="91">
        <v>30.559895536388936</v>
      </c>
      <c r="AW16" s="91">
        <v>31.045057353733142</v>
      </c>
      <c r="AX16" s="91">
        <v>30.978575939806817</v>
      </c>
      <c r="AY16" s="91">
        <v>31.241789182589308</v>
      </c>
      <c r="AZ16" s="91">
        <v>31.329769825327958</v>
      </c>
      <c r="BA16" s="91">
        <v>31.791941289293717</v>
      </c>
      <c r="BB16" s="91">
        <v>32.433199707495035</v>
      </c>
      <c r="BC16" s="91">
        <v>32.886616763321868</v>
      </c>
      <c r="BD16" s="91">
        <v>33.324612174178291</v>
      </c>
      <c r="BE16" s="91">
        <v>33.918585720238354</v>
      </c>
      <c r="BF16" s="91">
        <v>34.680129178129448</v>
      </c>
      <c r="BG16" s="91">
        <v>35.529749221205272</v>
      </c>
      <c r="BH16" s="91">
        <v>36.48671844189451</v>
      </c>
      <c r="BI16" s="91">
        <v>37.257666175346301</v>
      </c>
      <c r="BJ16" s="91">
        <v>37.902100931965748</v>
      </c>
      <c r="BK16" s="91">
        <v>38.385270193023871</v>
      </c>
      <c r="BL16" s="91">
        <v>38.692362751259566</v>
      </c>
    </row>
    <row r="17" spans="2:64" ht="16.5" thickBot="1" x14ac:dyDescent="0.35">
      <c r="B17" s="64" t="s">
        <v>79</v>
      </c>
      <c r="C17" s="65"/>
      <c r="D17" s="98">
        <v>-1.3295029063720616</v>
      </c>
      <c r="E17" s="98">
        <v>-1.3295029063720616</v>
      </c>
      <c r="F17" s="98">
        <v>-1.3295029063720616</v>
      </c>
      <c r="G17" s="98">
        <v>-1.3295029063720616</v>
      </c>
      <c r="H17" s="98">
        <v>-1.32950290637206</v>
      </c>
      <c r="I17" s="98">
        <v>-1.3295029063720616</v>
      </c>
      <c r="J17" s="98">
        <v>-1.3295029063720616</v>
      </c>
      <c r="K17" s="98">
        <v>-1.3295029063720616</v>
      </c>
      <c r="L17" s="98">
        <v>-1.3295029063720616</v>
      </c>
      <c r="M17" s="98">
        <v>-1.5329999999999999</v>
      </c>
      <c r="N17" s="98">
        <v>-1.6020000000000001</v>
      </c>
      <c r="O17" s="98">
        <v>-1.645</v>
      </c>
      <c r="P17" s="98">
        <v>-1.5509999999999999</v>
      </c>
      <c r="Q17" s="98">
        <v>-1.3480000000000001</v>
      </c>
      <c r="R17" s="98">
        <v>-1.5740000000000001</v>
      </c>
      <c r="S17" s="98">
        <v>-1.5980000000000001</v>
      </c>
      <c r="T17" s="98">
        <v>-1.78</v>
      </c>
      <c r="U17" s="98">
        <v>-2.3839999999999999</v>
      </c>
      <c r="V17" s="98">
        <v>-2.4079999999999999</v>
      </c>
      <c r="W17" s="98">
        <v>-2.4500000000000002</v>
      </c>
      <c r="X17" s="98">
        <v>-2.376672076657619</v>
      </c>
      <c r="Y17" s="98">
        <v>-2.4805161059856791</v>
      </c>
      <c r="Z17" s="98">
        <v>-3.4408895465192928</v>
      </c>
      <c r="AA17" s="98">
        <v>-3.1357774146934849</v>
      </c>
      <c r="AB17" s="98">
        <v>-3.1230010149425951</v>
      </c>
      <c r="AC17" s="98">
        <v>-2.860819902367683</v>
      </c>
      <c r="AD17" s="98">
        <v>-2.7912806468768472</v>
      </c>
      <c r="AE17" s="98">
        <v>-3.50784552216194</v>
      </c>
      <c r="AF17" s="98">
        <v>-3.2111915680037186</v>
      </c>
      <c r="AG17" s="98">
        <v>-2.8060732644566477</v>
      </c>
      <c r="AH17" s="98">
        <v>-3.2507330510959243</v>
      </c>
      <c r="AI17" s="98">
        <v>-3.5483036192855133</v>
      </c>
      <c r="AJ17" s="98">
        <v>-3.310312501549189</v>
      </c>
      <c r="AK17" s="98">
        <v>-3.4499778830413597</v>
      </c>
      <c r="AL17" s="98">
        <v>-2.1838533942287173</v>
      </c>
      <c r="AM17" s="98">
        <v>-2.6454949115944375</v>
      </c>
      <c r="AN17" s="98">
        <v>-3.093704784966778</v>
      </c>
      <c r="AO17" s="98">
        <v>-2.5436614809574158</v>
      </c>
      <c r="AP17" s="98">
        <v>-3.008156469999804</v>
      </c>
      <c r="AQ17" s="98">
        <v>-2.5189776183223112</v>
      </c>
      <c r="AR17" s="98">
        <v>-2.6379109423594245</v>
      </c>
      <c r="AS17" s="98">
        <v>-2.8743670131809416</v>
      </c>
      <c r="AT17" s="98">
        <v>-2.9175593491471092</v>
      </c>
      <c r="AU17" s="98">
        <v>-3.1158126959410177</v>
      </c>
      <c r="AV17" s="98">
        <v>-2.8681777085786386</v>
      </c>
      <c r="AW17" s="98">
        <v>-3.1070731277545494</v>
      </c>
      <c r="AX17" s="98">
        <v>-3.1498414355629434</v>
      </c>
      <c r="AY17" s="98">
        <v>-2.9790272930432784</v>
      </c>
      <c r="AZ17" s="98">
        <v>-3.1977239810983398</v>
      </c>
      <c r="BA17" s="98">
        <v>-3.7342991104924907</v>
      </c>
      <c r="BB17" s="98">
        <v>-3.3859091526191332</v>
      </c>
      <c r="BC17" s="98">
        <v>-3.4154615383350575</v>
      </c>
      <c r="BD17" s="98">
        <v>-3.6109492353515154</v>
      </c>
      <c r="BE17" s="98">
        <v>-3.754778662016653</v>
      </c>
      <c r="BF17" s="98">
        <v>-3.8867866326257463</v>
      </c>
      <c r="BG17" s="98">
        <v>-3.8061585894237102</v>
      </c>
      <c r="BH17" s="98">
        <v>-3.8660260809896729</v>
      </c>
      <c r="BI17" s="98">
        <v>-3.6487520947657659</v>
      </c>
      <c r="BJ17" s="98">
        <v>-3.9955091910243867</v>
      </c>
      <c r="BK17" s="98">
        <v>-3.8962543453509095</v>
      </c>
      <c r="BL17" s="98">
        <v>-3.8884732466681355</v>
      </c>
    </row>
    <row r="18" spans="2:64" x14ac:dyDescent="0.3">
      <c r="B18" s="40" t="s">
        <v>80</v>
      </c>
      <c r="C18" s="63"/>
      <c r="D18" s="91">
        <v>31.387220403777562</v>
      </c>
      <c r="E18" s="91">
        <v>36.092912048232421</v>
      </c>
      <c r="F18" s="91">
        <v>32.868573810689121</v>
      </c>
      <c r="G18" s="91">
        <v>32.787844398380351</v>
      </c>
      <c r="H18" s="91">
        <v>31.349513011627334</v>
      </c>
      <c r="I18" s="91">
        <v>26.693486176663399</v>
      </c>
      <c r="J18" s="91">
        <v>31.237111562499621</v>
      </c>
      <c r="K18" s="91">
        <v>34.126248179223936</v>
      </c>
      <c r="L18" s="91">
        <v>34.911080961324529</v>
      </c>
      <c r="M18" s="91">
        <v>35.43827175976952</v>
      </c>
      <c r="N18" s="91">
        <v>32.392000000000003</v>
      </c>
      <c r="O18" s="91">
        <v>30.402000000000001</v>
      </c>
      <c r="P18" s="91">
        <v>34.116999999999997</v>
      </c>
      <c r="Q18" s="91">
        <v>32.975999999999999</v>
      </c>
      <c r="R18" s="91">
        <v>34.411999999999999</v>
      </c>
      <c r="S18" s="91">
        <v>32.761000000000003</v>
      </c>
      <c r="T18" s="91">
        <v>32.460999999999999</v>
      </c>
      <c r="U18" s="91">
        <v>31.494</v>
      </c>
      <c r="V18" s="91">
        <v>34.578000000000003</v>
      </c>
      <c r="W18" s="91">
        <v>35.671999999999997</v>
      </c>
      <c r="X18" s="91">
        <v>33.163661692540039</v>
      </c>
      <c r="Y18" s="91">
        <v>32.860896666226516</v>
      </c>
      <c r="Z18" s="91">
        <v>30.179200408054889</v>
      </c>
      <c r="AA18" s="91">
        <v>30.764196108574801</v>
      </c>
      <c r="AB18" s="91">
        <v>31.056537251918158</v>
      </c>
      <c r="AC18" s="91">
        <v>31.66432039038607</v>
      </c>
      <c r="AD18" s="91">
        <v>31.859041970283041</v>
      </c>
      <c r="AE18" s="91">
        <v>31.909021874836636</v>
      </c>
      <c r="AF18" s="91">
        <v>32.530452822301918</v>
      </c>
      <c r="AG18" s="91">
        <v>30.145275135593653</v>
      </c>
      <c r="AH18" s="91">
        <v>30.350346243138585</v>
      </c>
      <c r="AI18" s="91">
        <v>30.45760368986447</v>
      </c>
      <c r="AJ18" s="91">
        <v>30.76099464547551</v>
      </c>
      <c r="AK18" s="91">
        <v>30.575871776440703</v>
      </c>
      <c r="AL18" s="91">
        <v>27.661822154070112</v>
      </c>
      <c r="AM18" s="91">
        <v>27.06414118797785</v>
      </c>
      <c r="AN18" s="91">
        <v>26.481416500626093</v>
      </c>
      <c r="AO18" s="91">
        <v>27.070308560779107</v>
      </c>
      <c r="AP18" s="91">
        <v>26.5383055187453</v>
      </c>
      <c r="AQ18" s="91">
        <v>27.202759925523718</v>
      </c>
      <c r="AR18" s="91">
        <v>27.197935366662229</v>
      </c>
      <c r="AS18" s="91">
        <v>27.157411294906222</v>
      </c>
      <c r="AT18" s="91">
        <v>27.02655455756074</v>
      </c>
      <c r="AU18" s="91">
        <v>27.213396000022549</v>
      </c>
      <c r="AV18" s="91">
        <v>27.691717827810297</v>
      </c>
      <c r="AW18" s="91">
        <v>27.937984225978592</v>
      </c>
      <c r="AX18" s="91">
        <v>27.828734504243872</v>
      </c>
      <c r="AY18" s="91">
        <v>28.262761889546031</v>
      </c>
      <c r="AZ18" s="91">
        <v>28.132045844229619</v>
      </c>
      <c r="BA18" s="91">
        <v>28.057642178801228</v>
      </c>
      <c r="BB18" s="91">
        <v>29.0472905548759</v>
      </c>
      <c r="BC18" s="91">
        <v>29.471155224986809</v>
      </c>
      <c r="BD18" s="91">
        <v>29.713662938826776</v>
      </c>
      <c r="BE18" s="91">
        <v>30.1638070582217</v>
      </c>
      <c r="BF18" s="91">
        <v>30.793342545503702</v>
      </c>
      <c r="BG18" s="91">
        <v>31.723590631781562</v>
      </c>
      <c r="BH18" s="91">
        <v>32.62069236090484</v>
      </c>
      <c r="BI18" s="91">
        <v>33.608914080580533</v>
      </c>
      <c r="BJ18" s="91">
        <v>33.906591740941359</v>
      </c>
      <c r="BK18" s="91">
        <v>34.48901584767296</v>
      </c>
      <c r="BL18" s="91">
        <v>34.803889504591432</v>
      </c>
    </row>
    <row r="19" spans="2:64" ht="16.5" thickBot="1" x14ac:dyDescent="0.35">
      <c r="B19" s="64" t="s">
        <v>81</v>
      </c>
      <c r="C19" s="65"/>
      <c r="D19" s="98">
        <v>-5.8372545020738729</v>
      </c>
      <c r="E19" s="98">
        <v>-9.5023035856518661</v>
      </c>
      <c r="F19" s="98">
        <v>-6.1992364602263459</v>
      </c>
      <c r="G19" s="98">
        <v>-5.7425768977360043</v>
      </c>
      <c r="H19" s="98">
        <v>-3.8638656849479687</v>
      </c>
      <c r="I19" s="98">
        <v>1.3199620554662925</v>
      </c>
      <c r="J19" s="98">
        <v>-2.9281645799795335</v>
      </c>
      <c r="K19" s="98">
        <v>-5.9115410080872683</v>
      </c>
      <c r="L19" s="98">
        <v>-6.2830188024905658</v>
      </c>
      <c r="M19" s="98">
        <v>-7.343</v>
      </c>
      <c r="N19" s="98">
        <v>-3.2250000000000001</v>
      </c>
      <c r="O19" s="98">
        <v>-1.8089999999999999</v>
      </c>
      <c r="P19" s="98">
        <v>-5.5490000000000004</v>
      </c>
      <c r="Q19" s="98">
        <v>-4.0599999999999996</v>
      </c>
      <c r="R19" s="98">
        <v>-6.1580000000000004</v>
      </c>
      <c r="S19" s="98">
        <v>-4.2949999999999999</v>
      </c>
      <c r="T19" s="98">
        <v>-4.2519999999999998</v>
      </c>
      <c r="U19" s="98">
        <v>-3.1379999999999999</v>
      </c>
      <c r="V19" s="98">
        <v>-6.7060000000000004</v>
      </c>
      <c r="W19" s="98">
        <v>-7.7060000000000004</v>
      </c>
      <c r="X19" s="98">
        <v>-4.8909989999999999</v>
      </c>
      <c r="Y19" s="98">
        <v>-4.6667639999999997</v>
      </c>
      <c r="Z19" s="98">
        <v>-2.4938859999999998</v>
      </c>
      <c r="AA19" s="98">
        <v>-2.6366799999999997</v>
      </c>
      <c r="AB19" s="98">
        <v>-2.699166</v>
      </c>
      <c r="AC19" s="98">
        <v>-2.9701179999999998</v>
      </c>
      <c r="AD19" s="98">
        <v>-3.0863589999999999</v>
      </c>
      <c r="AE19" s="98">
        <v>-3.4486239999999997</v>
      </c>
      <c r="AF19" s="98">
        <v>-3.6450369999999999</v>
      </c>
      <c r="AG19" s="98">
        <v>-0.92702700000000005</v>
      </c>
      <c r="AH19" s="98">
        <v>-1.2519960000000001</v>
      </c>
      <c r="AI19" s="98">
        <v>-1.3287899999999999</v>
      </c>
      <c r="AJ19" s="98">
        <v>-1.2000650000000002</v>
      </c>
      <c r="AK19" s="98">
        <v>-0.92419000000000007</v>
      </c>
      <c r="AL19" s="98">
        <v>3.0381339999999999</v>
      </c>
      <c r="AM19" s="98">
        <v>3.3031470000000001</v>
      </c>
      <c r="AN19" s="98">
        <v>3.696504</v>
      </c>
      <c r="AO19" s="98">
        <v>3.5733580000000003</v>
      </c>
      <c r="AP19" s="98">
        <v>3.7882660000000001</v>
      </c>
      <c r="AQ19" s="98">
        <v>3.9059240000000002</v>
      </c>
      <c r="AR19" s="98">
        <v>4.1787989999999997</v>
      </c>
      <c r="AS19" s="98">
        <v>4.1514389999999999</v>
      </c>
      <c r="AT19" s="98">
        <v>4.4435389999999995</v>
      </c>
      <c r="AU19" s="98">
        <v>4.2360680000000004</v>
      </c>
      <c r="AV19" s="98">
        <v>4.1665969999999994</v>
      </c>
      <c r="AW19" s="98">
        <v>3.9736020000000001</v>
      </c>
      <c r="AX19" s="98">
        <v>4.3547879999999992</v>
      </c>
      <c r="AY19" s="98">
        <v>4.1580550000000001</v>
      </c>
      <c r="AZ19" s="98">
        <v>4.4295429999999998</v>
      </c>
      <c r="BA19" s="98">
        <v>4.4547100000000004</v>
      </c>
      <c r="BB19" s="98">
        <v>3.9780990000000003</v>
      </c>
      <c r="BC19" s="98">
        <v>3.8150590000000002</v>
      </c>
      <c r="BD19" s="98">
        <v>3.8449490000000002</v>
      </c>
      <c r="BE19" s="98">
        <v>3.659529</v>
      </c>
      <c r="BF19" s="98">
        <v>3.303064</v>
      </c>
      <c r="BG19" s="98">
        <v>2.5350129999999997</v>
      </c>
      <c r="BH19" s="98">
        <v>1.3887539999999998</v>
      </c>
      <c r="BI19" s="98">
        <v>0.78201999999999994</v>
      </c>
      <c r="BJ19" s="98">
        <v>0.33452300000000001</v>
      </c>
      <c r="BK19" s="98">
        <v>2.2467999999999998E-2</v>
      </c>
      <c r="BL19" s="98">
        <v>-6.6819999999999991E-2</v>
      </c>
    </row>
    <row r="20" spans="2:64" x14ac:dyDescent="0.3">
      <c r="B20" s="40" t="s">
        <v>59</v>
      </c>
      <c r="C20" s="63"/>
      <c r="D20" s="91">
        <v>25.54996590170369</v>
      </c>
      <c r="E20" s="91">
        <v>26.590608462580555</v>
      </c>
      <c r="F20" s="91">
        <v>26.669337350462776</v>
      </c>
      <c r="G20" s="91">
        <v>27.045267500644346</v>
      </c>
      <c r="H20" s="91">
        <v>27.485647326679366</v>
      </c>
      <c r="I20" s="91">
        <v>28.01344823212969</v>
      </c>
      <c r="J20" s="91">
        <v>28.308946982520087</v>
      </c>
      <c r="K20" s="91">
        <v>28.214707171136666</v>
      </c>
      <c r="L20" s="91">
        <v>28.628062158833963</v>
      </c>
      <c r="M20" s="91">
        <v>28.095271759769521</v>
      </c>
      <c r="N20" s="91">
        <v>29.167000000000002</v>
      </c>
      <c r="O20" s="91">
        <v>28.593</v>
      </c>
      <c r="P20" s="91">
        <v>28.568000000000001</v>
      </c>
      <c r="Q20" s="91">
        <v>28.916</v>
      </c>
      <c r="R20" s="91">
        <v>28.254000000000001</v>
      </c>
      <c r="S20" s="91">
        <v>28.466000000000001</v>
      </c>
      <c r="T20" s="91">
        <v>28.209</v>
      </c>
      <c r="U20" s="91">
        <v>28.356000000000002</v>
      </c>
      <c r="V20" s="91">
        <v>27.872</v>
      </c>
      <c r="W20" s="91">
        <v>27.966000000000001</v>
      </c>
      <c r="X20" s="91">
        <v>28.272662692540038</v>
      </c>
      <c r="Y20" s="91">
        <v>28.194132666226515</v>
      </c>
      <c r="Z20" s="91">
        <v>27.685314408054889</v>
      </c>
      <c r="AA20" s="91">
        <v>28.127516108574802</v>
      </c>
      <c r="AB20" s="91">
        <v>28.35737125191816</v>
      </c>
      <c r="AC20" s="91">
        <v>28.694202390386071</v>
      </c>
      <c r="AD20" s="91">
        <v>28.772682970283043</v>
      </c>
      <c r="AE20" s="91">
        <v>28.460397874836637</v>
      </c>
      <c r="AF20" s="91">
        <v>28.885415822301919</v>
      </c>
      <c r="AG20" s="91">
        <v>29.218248135593655</v>
      </c>
      <c r="AH20" s="91">
        <v>29.098350243138583</v>
      </c>
      <c r="AI20" s="91">
        <v>29.128813689864469</v>
      </c>
      <c r="AJ20" s="91">
        <v>29.560929645475511</v>
      </c>
      <c r="AK20" s="91">
        <v>29.651681776440704</v>
      </c>
      <c r="AL20" s="91">
        <v>30.699956154070112</v>
      </c>
      <c r="AM20" s="91">
        <v>30.367288187977849</v>
      </c>
      <c r="AN20" s="91">
        <v>30.177920500626094</v>
      </c>
      <c r="AO20" s="91">
        <v>30.643666560779106</v>
      </c>
      <c r="AP20" s="91">
        <v>30.3265715187453</v>
      </c>
      <c r="AQ20" s="91">
        <v>31.108683925523717</v>
      </c>
      <c r="AR20" s="91">
        <v>31.376734366662227</v>
      </c>
      <c r="AS20" s="91">
        <v>31.308850294906222</v>
      </c>
      <c r="AT20" s="91">
        <v>31.470093557560737</v>
      </c>
      <c r="AU20" s="91">
        <v>31.449464000022548</v>
      </c>
      <c r="AV20" s="91">
        <v>31.858314827810297</v>
      </c>
      <c r="AW20" s="91">
        <v>31.911586225978592</v>
      </c>
      <c r="AX20" s="91">
        <v>32.183522504243868</v>
      </c>
      <c r="AY20" s="91">
        <v>32.420816889546032</v>
      </c>
      <c r="AZ20" s="91">
        <v>32.561588844229618</v>
      </c>
      <c r="BA20" s="91">
        <v>32.51235217880123</v>
      </c>
      <c r="BB20" s="91">
        <v>33.0253895548759</v>
      </c>
      <c r="BC20" s="91">
        <v>33.286214224986807</v>
      </c>
      <c r="BD20" s="91">
        <v>33.558611938826779</v>
      </c>
      <c r="BE20" s="91">
        <v>33.823336058221699</v>
      </c>
      <c r="BF20" s="91">
        <v>34.096406545503704</v>
      </c>
      <c r="BG20" s="91">
        <v>34.258603631781561</v>
      </c>
      <c r="BH20" s="91">
        <v>34.009446360904839</v>
      </c>
      <c r="BI20" s="91">
        <v>34.390934080580536</v>
      </c>
      <c r="BJ20" s="91">
        <v>34.241114740941356</v>
      </c>
      <c r="BK20" s="91">
        <v>34.511483847672963</v>
      </c>
      <c r="BL20" s="91">
        <v>34.737069504591432</v>
      </c>
    </row>
    <row r="21" spans="2:64" ht="16.5" thickBot="1" x14ac:dyDescent="0.35">
      <c r="B21" s="22" t="s">
        <v>153</v>
      </c>
      <c r="C21" s="56"/>
      <c r="D21" s="94">
        <v>1.7859426165290879</v>
      </c>
      <c r="E21" s="94">
        <v>1.8586835315343808</v>
      </c>
      <c r="F21" s="94">
        <v>1.8641866807973482</v>
      </c>
      <c r="G21" s="94">
        <v>1.8904641982950399</v>
      </c>
      <c r="H21" s="94">
        <v>1.9212467481348878</v>
      </c>
      <c r="I21" s="94">
        <v>1.9581400314258655</v>
      </c>
      <c r="J21" s="94">
        <v>1.9787953940781542</v>
      </c>
      <c r="K21" s="94">
        <v>1.972208031262453</v>
      </c>
      <c r="L21" s="94">
        <v>2.001101544902494</v>
      </c>
      <c r="M21" s="94">
        <v>2.1127644363346678</v>
      </c>
      <c r="N21" s="94">
        <v>2.1040000000000001</v>
      </c>
      <c r="O21" s="94">
        <v>2.0630000000000002</v>
      </c>
      <c r="P21" s="94">
        <v>2.0630000000000002</v>
      </c>
      <c r="Q21" s="94">
        <v>2.0880000000000001</v>
      </c>
      <c r="R21" s="94">
        <v>2.0390000000000001</v>
      </c>
      <c r="S21" s="94">
        <v>2.0539999999999998</v>
      </c>
      <c r="T21" s="94">
        <v>2.0350000000000001</v>
      </c>
      <c r="U21" s="94">
        <v>2.0459999999999998</v>
      </c>
      <c r="V21" s="94">
        <v>2.012</v>
      </c>
      <c r="W21" s="94">
        <v>2.02</v>
      </c>
      <c r="X21" s="94">
        <v>2.1261042344790111</v>
      </c>
      <c r="Y21" s="94">
        <v>2.1201987765002341</v>
      </c>
      <c r="Z21" s="94">
        <v>2.0819356434857279</v>
      </c>
      <c r="AA21" s="94">
        <v>2.1151892113648252</v>
      </c>
      <c r="AB21" s="94">
        <v>2.1324743181442458</v>
      </c>
      <c r="AC21" s="94">
        <v>2.1578040197570325</v>
      </c>
      <c r="AD21" s="94">
        <v>2.1637057593652851</v>
      </c>
      <c r="AE21" s="94">
        <v>2.1402219201877153</v>
      </c>
      <c r="AF21" s="94">
        <v>2.1721832698371042</v>
      </c>
      <c r="AG21" s="94">
        <v>2.1972122597966428</v>
      </c>
      <c r="AH21" s="94">
        <v>2.1881959382840215</v>
      </c>
      <c r="AI21" s="94">
        <v>2.1904867894778079</v>
      </c>
      <c r="AJ21" s="94">
        <v>2.2229819093397585</v>
      </c>
      <c r="AK21" s="94">
        <v>2.2298064695883411</v>
      </c>
      <c r="AL21" s="94">
        <v>2.3086367027860724</v>
      </c>
      <c r="AM21" s="94">
        <v>2.2836200717359345</v>
      </c>
      <c r="AN21" s="94">
        <v>2.2693796216470825</v>
      </c>
      <c r="AO21" s="94">
        <v>2.3044037253705887</v>
      </c>
      <c r="AP21" s="94">
        <v>2.2805581782096467</v>
      </c>
      <c r="AQ21" s="94">
        <v>2.3393730311993837</v>
      </c>
      <c r="AR21" s="94">
        <v>2.3595304243729998</v>
      </c>
      <c r="AS21" s="94">
        <v>2.3544255421769478</v>
      </c>
      <c r="AT21" s="94">
        <v>2.3665510355285675</v>
      </c>
      <c r="AU21" s="94">
        <v>2.3649996928016956</v>
      </c>
      <c r="AV21" s="94">
        <v>2.3957452750513344</v>
      </c>
      <c r="AW21" s="94">
        <v>2.3997512841935902</v>
      </c>
      <c r="AX21" s="94">
        <v>2.4202008923191389</v>
      </c>
      <c r="AY21" s="94">
        <v>2.4380454300938617</v>
      </c>
      <c r="AZ21" s="94">
        <v>2.4486314810860672</v>
      </c>
      <c r="BA21" s="94">
        <v>2.4449288838458525</v>
      </c>
      <c r="BB21" s="94">
        <v>2.4835092945266677</v>
      </c>
      <c r="BC21" s="94">
        <v>2.5031233097190082</v>
      </c>
      <c r="BD21" s="94">
        <v>2.5236076177997737</v>
      </c>
      <c r="BE21" s="94">
        <v>2.5435148715782718</v>
      </c>
      <c r="BF21" s="94">
        <v>2.5640497722218787</v>
      </c>
      <c r="BG21" s="94">
        <v>2.5762469931099736</v>
      </c>
      <c r="BH21" s="94">
        <v>2.5575103663400438</v>
      </c>
      <c r="BI21" s="94">
        <v>2.5861982428596564</v>
      </c>
      <c r="BJ21" s="94">
        <v>2.5749318285187899</v>
      </c>
      <c r="BK21" s="94">
        <v>2.5952635853450068</v>
      </c>
      <c r="BL21" s="94">
        <v>2.612227626745276</v>
      </c>
    </row>
    <row r="22" spans="2:64" ht="16.5" thickBot="1" x14ac:dyDescent="0.35">
      <c r="B22" s="37" t="s">
        <v>62</v>
      </c>
      <c r="C22" s="38"/>
      <c r="D22" s="92">
        <v>26.87946880807575</v>
      </c>
      <c r="E22" s="92">
        <v>27.920111368952618</v>
      </c>
      <c r="F22" s="92">
        <v>27.998840256834839</v>
      </c>
      <c r="G22" s="92">
        <v>28.374770407016406</v>
      </c>
      <c r="H22" s="92">
        <v>28.815150233051426</v>
      </c>
      <c r="I22" s="92">
        <v>29.342951138501753</v>
      </c>
      <c r="J22" s="92">
        <v>29.638449888892147</v>
      </c>
      <c r="K22" s="92">
        <v>29.54421007750873</v>
      </c>
      <c r="L22" s="92">
        <v>29.957565065206026</v>
      </c>
      <c r="M22" s="92">
        <v>29.628271759769522</v>
      </c>
      <c r="N22" s="92">
        <v>30.769000000000002</v>
      </c>
      <c r="O22" s="92">
        <v>30.238</v>
      </c>
      <c r="P22" s="92">
        <v>30.119</v>
      </c>
      <c r="Q22" s="92">
        <v>30.263999999999999</v>
      </c>
      <c r="R22" s="92">
        <v>29.828000000000003</v>
      </c>
      <c r="S22" s="92">
        <v>30.064</v>
      </c>
      <c r="T22" s="92">
        <v>29.989000000000001</v>
      </c>
      <c r="U22" s="92">
        <v>30.740000000000002</v>
      </c>
      <c r="V22" s="92">
        <v>30.28</v>
      </c>
      <c r="W22" s="92">
        <v>30.416</v>
      </c>
      <c r="X22" s="92">
        <v>30.649334769197658</v>
      </c>
      <c r="Y22" s="92">
        <v>30.674648772212194</v>
      </c>
      <c r="Z22" s="92">
        <v>31.126203954574184</v>
      </c>
      <c r="AA22" s="92">
        <v>31.263293523268288</v>
      </c>
      <c r="AB22" s="92">
        <v>31.480372266860755</v>
      </c>
      <c r="AC22" s="92">
        <v>31.555022292753755</v>
      </c>
      <c r="AD22" s="92">
        <v>31.563963617159889</v>
      </c>
      <c r="AE22" s="92">
        <v>31.968243396998577</v>
      </c>
      <c r="AF22" s="92">
        <v>32.096607390305635</v>
      </c>
      <c r="AG22" s="92">
        <v>32.024321400050304</v>
      </c>
      <c r="AH22" s="92">
        <v>32.349083294234504</v>
      </c>
      <c r="AI22" s="92">
        <v>32.677117309149985</v>
      </c>
      <c r="AJ22" s="92">
        <v>32.871242147024702</v>
      </c>
      <c r="AK22" s="92">
        <v>33.101659659482067</v>
      </c>
      <c r="AL22" s="92">
        <v>32.883809548298828</v>
      </c>
      <c r="AM22" s="92">
        <v>33.012783099572289</v>
      </c>
      <c r="AN22" s="92">
        <v>33.271625285592869</v>
      </c>
      <c r="AO22" s="92">
        <v>33.187328041736521</v>
      </c>
      <c r="AP22" s="92">
        <v>33.334727988745101</v>
      </c>
      <c r="AQ22" s="92">
        <v>33.627661543846031</v>
      </c>
      <c r="AR22" s="92">
        <v>34.014645309021653</v>
      </c>
      <c r="AS22" s="92">
        <v>34.183217308087166</v>
      </c>
      <c r="AT22" s="92">
        <v>34.387652906707849</v>
      </c>
      <c r="AU22" s="92">
        <v>34.565276695963568</v>
      </c>
      <c r="AV22" s="92">
        <v>34.726492536388932</v>
      </c>
      <c r="AW22" s="92">
        <v>35.018659353733142</v>
      </c>
      <c r="AX22" s="92">
        <v>35.333363939806809</v>
      </c>
      <c r="AY22" s="92">
        <v>35.399844182589312</v>
      </c>
      <c r="AZ22" s="92">
        <v>35.75931282532796</v>
      </c>
      <c r="BA22" s="92">
        <v>36.246651289293723</v>
      </c>
      <c r="BB22" s="92">
        <v>36.411298707495035</v>
      </c>
      <c r="BC22" s="92">
        <v>36.701675763321866</v>
      </c>
      <c r="BD22" s="92">
        <v>37.169561174178291</v>
      </c>
      <c r="BE22" s="92">
        <v>37.578114720238354</v>
      </c>
      <c r="BF22" s="92">
        <v>37.983193178129454</v>
      </c>
      <c r="BG22" s="92">
        <v>38.064762221205271</v>
      </c>
      <c r="BH22" s="92">
        <v>37.875472441894509</v>
      </c>
      <c r="BI22" s="92">
        <v>38.039686175346304</v>
      </c>
      <c r="BJ22" s="92">
        <v>38.236623931965745</v>
      </c>
      <c r="BK22" s="92">
        <v>38.407738193023874</v>
      </c>
      <c r="BL22" s="92">
        <v>38.625542751259566</v>
      </c>
    </row>
    <row r="23" spans="2:64" x14ac:dyDescent="0.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row>
    <row r="25" spans="2:64" ht="16.5" thickBot="1" x14ac:dyDescent="0.35"/>
    <row r="26" spans="2:64" ht="20.25" x14ac:dyDescent="0.3">
      <c r="B26" s="23" t="s">
        <v>213</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row>
    <row r="27" spans="2:64" ht="17.25" thickBot="1" x14ac:dyDescent="0.35">
      <c r="B27" s="24" t="s">
        <v>206</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row>
    <row r="28" spans="2:64" ht="16.5" thickBot="1" x14ac:dyDescent="0.35">
      <c r="B28" s="25" t="s">
        <v>212</v>
      </c>
      <c r="C28" s="27"/>
      <c r="D28" s="25">
        <v>2000</v>
      </c>
      <c r="E28" s="25">
        <v>2001</v>
      </c>
      <c r="F28" s="25">
        <v>2002</v>
      </c>
      <c r="G28" s="25">
        <v>2003</v>
      </c>
      <c r="H28" s="25">
        <v>2004</v>
      </c>
      <c r="I28" s="25">
        <v>2005</v>
      </c>
      <c r="J28" s="25">
        <v>2006</v>
      </c>
      <c r="K28" s="25">
        <v>2007</v>
      </c>
      <c r="L28" s="25">
        <v>2008</v>
      </c>
      <c r="M28" s="25">
        <v>2009</v>
      </c>
      <c r="N28" s="25">
        <v>2010</v>
      </c>
      <c r="O28" s="25">
        <v>2011</v>
      </c>
      <c r="P28" s="25">
        <v>2012</v>
      </c>
      <c r="Q28" s="25">
        <v>2013</v>
      </c>
      <c r="R28" s="25">
        <v>2014</v>
      </c>
      <c r="S28" s="25">
        <v>2015</v>
      </c>
      <c r="T28" s="25">
        <v>2016</v>
      </c>
      <c r="U28" s="25">
        <v>2017</v>
      </c>
      <c r="V28" s="25">
        <v>2018</v>
      </c>
      <c r="W28" s="25">
        <v>2019</v>
      </c>
      <c r="X28" s="25">
        <v>2020</v>
      </c>
      <c r="Y28" s="25">
        <v>2021</v>
      </c>
      <c r="Z28" s="25">
        <v>2022</v>
      </c>
      <c r="AA28" s="25">
        <v>2023</v>
      </c>
      <c r="AB28" s="25">
        <v>2024</v>
      </c>
      <c r="AC28" s="25">
        <v>2025</v>
      </c>
      <c r="AD28" s="25">
        <v>2026</v>
      </c>
      <c r="AE28" s="25">
        <v>2027</v>
      </c>
      <c r="AF28" s="25">
        <v>2028</v>
      </c>
      <c r="AG28" s="25">
        <v>2029</v>
      </c>
      <c r="AH28" s="25">
        <v>2030</v>
      </c>
      <c r="AI28" s="25">
        <v>2031</v>
      </c>
      <c r="AJ28" s="25">
        <v>2032</v>
      </c>
      <c r="AK28" s="25">
        <v>2033</v>
      </c>
      <c r="AL28" s="25">
        <v>2034</v>
      </c>
      <c r="AM28" s="25">
        <v>2035</v>
      </c>
      <c r="AN28" s="25">
        <v>2036</v>
      </c>
      <c r="AO28" s="25">
        <v>2037</v>
      </c>
      <c r="AP28" s="25">
        <v>2038</v>
      </c>
      <c r="AQ28" s="25">
        <v>2039</v>
      </c>
      <c r="AR28" s="25">
        <v>2040</v>
      </c>
      <c r="AS28" s="25">
        <v>2041</v>
      </c>
      <c r="AT28" s="25">
        <v>2042</v>
      </c>
      <c r="AU28" s="25">
        <v>2043</v>
      </c>
      <c r="AV28" s="25">
        <v>2044</v>
      </c>
      <c r="AW28" s="25">
        <v>2045</v>
      </c>
      <c r="AX28" s="25">
        <v>2046</v>
      </c>
      <c r="AY28" s="25">
        <v>2047</v>
      </c>
      <c r="AZ28" s="25">
        <v>2048</v>
      </c>
      <c r="BA28" s="25">
        <v>2049</v>
      </c>
      <c r="BB28" s="25">
        <v>2050</v>
      </c>
      <c r="BC28" s="25">
        <v>2051</v>
      </c>
      <c r="BD28" s="25">
        <v>2052</v>
      </c>
      <c r="BE28" s="25">
        <v>2053</v>
      </c>
      <c r="BF28" s="25">
        <v>2054</v>
      </c>
      <c r="BG28" s="25">
        <v>2055</v>
      </c>
      <c r="BH28" s="25">
        <v>2056</v>
      </c>
      <c r="BI28" s="25">
        <v>2057</v>
      </c>
      <c r="BJ28" s="25">
        <v>2058</v>
      </c>
      <c r="BK28" s="25">
        <v>2059</v>
      </c>
      <c r="BL28" s="25">
        <v>2060</v>
      </c>
    </row>
    <row r="29" spans="2:64" x14ac:dyDescent="0.3">
      <c r="B29" s="47" t="s">
        <v>97</v>
      </c>
      <c r="C29" s="60"/>
      <c r="D29" s="93"/>
      <c r="E29" s="93"/>
      <c r="F29" s="93"/>
      <c r="G29" s="93"/>
      <c r="H29" s="93"/>
      <c r="I29" s="93"/>
      <c r="J29" s="93"/>
      <c r="K29" s="93"/>
      <c r="L29" s="93"/>
      <c r="M29" s="93"/>
      <c r="N29" s="93"/>
      <c r="O29" s="93"/>
      <c r="P29" s="93"/>
      <c r="Q29" s="93"/>
      <c r="R29" s="93"/>
      <c r="S29" s="93">
        <v>0.87748940295479205</v>
      </c>
      <c r="T29" s="93">
        <v>1.0374484708010192</v>
      </c>
      <c r="U29" s="93">
        <v>1.3076809504262752</v>
      </c>
      <c r="V29" s="93">
        <v>1.3995567353895937</v>
      </c>
      <c r="W29" s="93">
        <v>1.5801265417799659</v>
      </c>
      <c r="X29" s="93">
        <v>1.920984</v>
      </c>
      <c r="Y29" s="93">
        <v>2.1577069999999998</v>
      </c>
      <c r="Z29" s="93">
        <v>2.3741429999999997</v>
      </c>
      <c r="AA29" s="93">
        <v>2.6176193188149997</v>
      </c>
      <c r="AB29" s="93">
        <v>2.8336360030414127</v>
      </c>
      <c r="AC29" s="93">
        <v>3.0566668149019596</v>
      </c>
      <c r="AD29" s="93">
        <v>3.2840906051208454</v>
      </c>
      <c r="AE29" s="93">
        <v>3.6552431799214107</v>
      </c>
      <c r="AF29" s="93">
        <v>4.1290461274424741</v>
      </c>
      <c r="AG29" s="93">
        <v>4.6660014502939902</v>
      </c>
      <c r="AH29" s="93">
        <v>5.1157902949839151</v>
      </c>
      <c r="AI29" s="93">
        <v>5.4428866720861402</v>
      </c>
      <c r="AJ29" s="93">
        <v>5.573890190192099</v>
      </c>
      <c r="AK29" s="93">
        <v>5.614931204457922</v>
      </c>
      <c r="AL29" s="93">
        <v>5.615143328595555</v>
      </c>
      <c r="AM29" s="93">
        <v>5.6145314240325428</v>
      </c>
      <c r="AN29" s="93">
        <v>5.6796899228531261</v>
      </c>
      <c r="AO29" s="93">
        <v>5.7769529406311282</v>
      </c>
      <c r="AP29" s="93">
        <v>5.8966245818643692</v>
      </c>
      <c r="AQ29" s="93">
        <v>6.0353775370536464</v>
      </c>
      <c r="AR29" s="93">
        <v>6.1727018825041036</v>
      </c>
      <c r="AS29" s="93">
        <v>6.3035529201533089</v>
      </c>
      <c r="AT29" s="93">
        <v>6.467249347262503</v>
      </c>
      <c r="AU29" s="93">
        <v>6.6662638814128012</v>
      </c>
      <c r="AV29" s="93">
        <v>6.8917824772875678</v>
      </c>
      <c r="AW29" s="93">
        <v>7.0765178166907763</v>
      </c>
      <c r="AX29" s="93">
        <v>7.2280572535970364</v>
      </c>
      <c r="AY29" s="93">
        <v>7.3682095368973695</v>
      </c>
      <c r="AZ29" s="93">
        <v>7.5784399066755608</v>
      </c>
      <c r="BA29" s="93">
        <v>7.8804877017470973</v>
      </c>
      <c r="BB29" s="93">
        <f>'02 Stromerzeugung'!BB40-'04 Stromerzeugung Winter'!BB29</f>
        <v>8.2779620433231589</v>
      </c>
      <c r="BC29" s="93">
        <f>'02 Stromerzeugung'!BC40-'04 Stromerzeugung Winter'!BC29</f>
        <v>8.7147658657967266</v>
      </c>
      <c r="BD29" s="93">
        <f>'02 Stromerzeugung'!BD40-'04 Stromerzeugung Winter'!BD29</f>
        <v>9.1985173256248149</v>
      </c>
      <c r="BE29" s="93">
        <f>'02 Stromerzeugung'!BE40-'04 Stromerzeugung Winter'!BE29</f>
        <v>9.7917357729773205</v>
      </c>
      <c r="BF29" s="93">
        <f>'02 Stromerzeugung'!BF40-'04 Stromerzeugung Winter'!BF29</f>
        <v>10.521254426268266</v>
      </c>
      <c r="BG29" s="93">
        <f>'02 Stromerzeugung'!BG40-'04 Stromerzeugung Winter'!BG29</f>
        <v>11.366080556519821</v>
      </c>
      <c r="BH29" s="93">
        <f>'02 Stromerzeugung'!BH40-'04 Stromerzeugung Winter'!BH29</f>
        <v>12.231736113176304</v>
      </c>
      <c r="BI29" s="93">
        <f>'02 Stromerzeugung'!BI40-'04 Stromerzeugung Winter'!BI29</f>
        <v>13.047930136434605</v>
      </c>
      <c r="BJ29" s="93">
        <f>'02 Stromerzeugung'!BJ40-'04 Stromerzeugung Winter'!BJ29</f>
        <v>13.715426391466352</v>
      </c>
      <c r="BK29" s="93">
        <f>'02 Stromerzeugung'!BK40-'04 Stromerzeugung Winter'!BK29</f>
        <v>14.140175528185175</v>
      </c>
      <c r="BL29" s="93">
        <f>'02 Stromerzeugung'!BL40-'04 Stromerzeugung Winter'!BL29</f>
        <v>14.234858299675677</v>
      </c>
    </row>
    <row r="30" spans="2:64" x14ac:dyDescent="0.3">
      <c r="B30" s="58" t="s">
        <v>98</v>
      </c>
      <c r="C30" s="56"/>
      <c r="D30" s="99"/>
      <c r="E30" s="99"/>
      <c r="F30" s="99"/>
      <c r="G30" s="99"/>
      <c r="H30" s="99"/>
      <c r="I30" s="99"/>
      <c r="J30" s="99"/>
      <c r="K30" s="99"/>
      <c r="L30" s="99"/>
      <c r="M30" s="99"/>
      <c r="N30" s="99"/>
      <c r="O30" s="99"/>
      <c r="P30" s="99"/>
      <c r="Q30" s="99"/>
      <c r="R30" s="99"/>
      <c r="S30" s="94">
        <v>0.83549799663659452</v>
      </c>
      <c r="T30" s="94">
        <v>0.99600205056111424</v>
      </c>
      <c r="U30" s="94">
        <v>1.2570751002990985</v>
      </c>
      <c r="V30" s="94">
        <v>1.3510311828271591</v>
      </c>
      <c r="W30" s="94">
        <v>1.5202762334881177</v>
      </c>
      <c r="X30" s="94">
        <v>1.856052</v>
      </c>
      <c r="Y30" s="94">
        <v>2.0719059999999998</v>
      </c>
      <c r="Z30" s="94">
        <v>2.2878949999999998</v>
      </c>
      <c r="AA30" s="94">
        <v>2.503286518683598</v>
      </c>
      <c r="AB30" s="94">
        <v>2.7187450252296492</v>
      </c>
      <c r="AC30" s="94">
        <v>2.9342560026503546</v>
      </c>
      <c r="AD30" s="94">
        <v>3.1611043636668179</v>
      </c>
      <c r="AE30" s="94">
        <v>3.5316531484745313</v>
      </c>
      <c r="AF30" s="94">
        <v>4.0049175692615231</v>
      </c>
      <c r="AG30" s="94">
        <v>4.5412612482741119</v>
      </c>
      <c r="AH30" s="94">
        <v>4.9904951992855917</v>
      </c>
      <c r="AI30" s="94">
        <v>5.3169672489119231</v>
      </c>
      <c r="AJ30" s="94">
        <v>5.4474422826456665</v>
      </c>
      <c r="AK30" s="94">
        <v>5.487957916015576</v>
      </c>
      <c r="AL30" s="94">
        <v>5.4876482255817027</v>
      </c>
      <c r="AM30" s="94">
        <v>5.4864911611149614</v>
      </c>
      <c r="AN30" s="94">
        <v>5.5510702361846027</v>
      </c>
      <c r="AO30" s="94">
        <v>5.6477662778077846</v>
      </c>
      <c r="AP30" s="94">
        <v>5.7668454445121471</v>
      </c>
      <c r="AQ30" s="94">
        <v>5.9050271051738914</v>
      </c>
      <c r="AR30" s="94">
        <v>6.0417695393673059</v>
      </c>
      <c r="AS30" s="94">
        <v>6.1720435340461366</v>
      </c>
      <c r="AT30" s="94">
        <v>6.3351990913104901</v>
      </c>
      <c r="AU30" s="94">
        <v>6.5336357953966031</v>
      </c>
      <c r="AV30" s="94">
        <v>6.7585387498519882</v>
      </c>
      <c r="AW30" s="94">
        <v>6.9427178030868975</v>
      </c>
      <c r="AX30" s="94">
        <v>7.0936652000084868</v>
      </c>
      <c r="AY30" s="94">
        <v>7.2332106317639875</v>
      </c>
      <c r="AZ30" s="94">
        <v>7.442911408065263</v>
      </c>
      <c r="BA30" s="94">
        <v>7.7443562112387898</v>
      </c>
      <c r="BB30" s="94">
        <v>8.1412465861535512</v>
      </c>
      <c r="BC30" s="94">
        <v>8.5774090402018572</v>
      </c>
      <c r="BD30" s="94">
        <v>9.0604838472904046</v>
      </c>
      <c r="BE30" s="94">
        <v>9.6530706077629205</v>
      </c>
      <c r="BF30" s="94">
        <v>10.381969523930115</v>
      </c>
      <c r="BG30" s="94">
        <v>11.226149546612715</v>
      </c>
      <c r="BH30" s="94">
        <v>12.09116097750961</v>
      </c>
      <c r="BI30" s="94">
        <v>12.906728850366097</v>
      </c>
      <c r="BJ30" s="94">
        <v>13.573610963375646</v>
      </c>
      <c r="BK30" s="94">
        <v>13.997722567127056</v>
      </c>
      <c r="BL30" s="94">
        <v>14.091805737878788</v>
      </c>
    </row>
    <row r="31" spans="2:64" ht="16.5" thickBot="1" x14ac:dyDescent="0.35">
      <c r="B31" s="58" t="s">
        <v>99</v>
      </c>
      <c r="C31" s="56"/>
      <c r="D31" s="99"/>
      <c r="E31" s="99"/>
      <c r="F31" s="99"/>
      <c r="G31" s="99"/>
      <c r="H31" s="99"/>
      <c r="I31" s="99"/>
      <c r="J31" s="99"/>
      <c r="K31" s="99"/>
      <c r="L31" s="99"/>
      <c r="M31" s="99"/>
      <c r="N31" s="99"/>
      <c r="O31" s="99"/>
      <c r="P31" s="99"/>
      <c r="Q31" s="99"/>
      <c r="R31" s="99"/>
      <c r="S31" s="94">
        <v>4.1991406318197561E-2</v>
      </c>
      <c r="T31" s="94">
        <v>4.1446420239904885E-2</v>
      </c>
      <c r="U31" s="94">
        <v>5.0605850127176687E-2</v>
      </c>
      <c r="V31" s="94">
        <v>4.8525552562434536E-2</v>
      </c>
      <c r="W31" s="94">
        <v>5.9850308291848252E-2</v>
      </c>
      <c r="X31" s="94">
        <v>6.4932000000000004E-2</v>
      </c>
      <c r="Y31" s="94">
        <v>8.5801000000000002E-2</v>
      </c>
      <c r="Z31" s="94">
        <v>8.6248000000000005E-2</v>
      </c>
      <c r="AA31" s="94">
        <v>0.11433280013140169</v>
      </c>
      <c r="AB31" s="94">
        <v>0.11489097781176338</v>
      </c>
      <c r="AC31" s="94">
        <v>0.12241081225160488</v>
      </c>
      <c r="AD31" s="94">
        <v>0.1229862414540276</v>
      </c>
      <c r="AE31" s="94">
        <v>0.12359003144687937</v>
      </c>
      <c r="AF31" s="94">
        <v>0.12412855818095123</v>
      </c>
      <c r="AG31" s="94">
        <v>0.1247402020198779</v>
      </c>
      <c r="AH31" s="94">
        <v>0.12529509569832348</v>
      </c>
      <c r="AI31" s="94">
        <v>0.125919423174217</v>
      </c>
      <c r="AJ31" s="94">
        <v>0.12644790754643204</v>
      </c>
      <c r="AK31" s="94">
        <v>0.12697328844234629</v>
      </c>
      <c r="AL31" s="94">
        <v>0.12749510301385214</v>
      </c>
      <c r="AM31" s="94">
        <v>0.12804026291758158</v>
      </c>
      <c r="AN31" s="94">
        <v>0.12861968666852353</v>
      </c>
      <c r="AO31" s="94">
        <v>0.12918666282334346</v>
      </c>
      <c r="AP31" s="94">
        <v>0.12977913735222182</v>
      </c>
      <c r="AQ31" s="94">
        <v>0.13035043187975523</v>
      </c>
      <c r="AR31" s="94">
        <v>0.13093234313679758</v>
      </c>
      <c r="AS31" s="94">
        <v>0.13150938610717269</v>
      </c>
      <c r="AT31" s="94">
        <v>0.13205025595201322</v>
      </c>
      <c r="AU31" s="94">
        <v>0.1326280860161981</v>
      </c>
      <c r="AV31" s="94">
        <v>0.13324372743557994</v>
      </c>
      <c r="AW31" s="94">
        <v>0.13380001360387891</v>
      </c>
      <c r="AX31" s="94">
        <v>0.13439205358854991</v>
      </c>
      <c r="AY31" s="94">
        <v>0.13499890513338178</v>
      </c>
      <c r="AZ31" s="94">
        <v>0.13552849861029748</v>
      </c>
      <c r="BA31" s="94">
        <v>0.1361314905083075</v>
      </c>
      <c r="BB31" s="94">
        <v>0.13671545716960806</v>
      </c>
      <c r="BC31" s="94">
        <v>0.13735682559486947</v>
      </c>
      <c r="BD31" s="94">
        <v>0.13803347833441124</v>
      </c>
      <c r="BE31" s="94">
        <v>0.13866516521439939</v>
      </c>
      <c r="BF31" s="94">
        <v>0.13928490233815058</v>
      </c>
      <c r="BG31" s="94">
        <v>0.139931009907106</v>
      </c>
      <c r="BH31" s="94">
        <v>0.14057513566669369</v>
      </c>
      <c r="BI31" s="94">
        <v>0.14120128606850785</v>
      </c>
      <c r="BJ31" s="94">
        <v>0.14181542809070571</v>
      </c>
      <c r="BK31" s="94">
        <v>0.14245296105811925</v>
      </c>
      <c r="BL31" s="94">
        <v>0.14305256179688963</v>
      </c>
    </row>
    <row r="32" spans="2:64" x14ac:dyDescent="0.3">
      <c r="B32" s="51" t="s">
        <v>100</v>
      </c>
      <c r="C32" s="62"/>
      <c r="D32" s="90"/>
      <c r="E32" s="90"/>
      <c r="F32" s="90"/>
      <c r="G32" s="90"/>
      <c r="H32" s="90"/>
      <c r="I32" s="90"/>
      <c r="J32" s="90"/>
      <c r="K32" s="90"/>
      <c r="L32" s="90"/>
      <c r="M32" s="90"/>
      <c r="N32" s="90"/>
      <c r="O32" s="90"/>
      <c r="P32" s="90"/>
      <c r="Q32" s="90"/>
      <c r="R32" s="90"/>
      <c r="S32" s="90">
        <v>0.67739981409872518</v>
      </c>
      <c r="T32" s="90">
        <v>0.73819354523530767</v>
      </c>
      <c r="U32" s="90">
        <v>0.79586051943367964</v>
      </c>
      <c r="V32" s="90">
        <v>0.77168505450158498</v>
      </c>
      <c r="W32" s="90">
        <v>0.7636449714621969</v>
      </c>
      <c r="X32" s="90">
        <v>0.75809365008532192</v>
      </c>
      <c r="Y32" s="90">
        <v>0.75857510688038721</v>
      </c>
      <c r="Z32" s="90">
        <v>0.75467252115300709</v>
      </c>
      <c r="AA32" s="90">
        <v>0.75535726364260536</v>
      </c>
      <c r="AB32" s="90">
        <v>0.76076034492425493</v>
      </c>
      <c r="AC32" s="90">
        <v>0.76664364244422312</v>
      </c>
      <c r="AD32" s="90">
        <v>0.76931116972529601</v>
      </c>
      <c r="AE32" s="90">
        <v>0.77195207638304109</v>
      </c>
      <c r="AF32" s="90">
        <v>0.77652647507928152</v>
      </c>
      <c r="AG32" s="90">
        <v>0.77208768620579471</v>
      </c>
      <c r="AH32" s="90">
        <v>0.80198939518063628</v>
      </c>
      <c r="AI32" s="90">
        <v>0.80634520450497493</v>
      </c>
      <c r="AJ32" s="90">
        <v>0.79978985841562789</v>
      </c>
      <c r="AK32" s="90">
        <v>0.81684990543005631</v>
      </c>
      <c r="AL32" s="90">
        <v>0.83556691364481517</v>
      </c>
      <c r="AM32" s="90">
        <v>0.84254332220018191</v>
      </c>
      <c r="AN32" s="90">
        <v>0.83738483743564784</v>
      </c>
      <c r="AO32" s="90">
        <v>0.84780545396193263</v>
      </c>
      <c r="AP32" s="90">
        <v>0.83289475600551532</v>
      </c>
      <c r="AQ32" s="90">
        <v>0.8611161817041828</v>
      </c>
      <c r="AR32" s="90">
        <v>0.84535205739028396</v>
      </c>
      <c r="AS32" s="90">
        <v>0.86922956675532681</v>
      </c>
      <c r="AT32" s="90">
        <v>0.85983482326349736</v>
      </c>
      <c r="AU32" s="90">
        <v>0.86716282417133783</v>
      </c>
      <c r="AV32" s="90">
        <v>0.88729356506895785</v>
      </c>
      <c r="AW32" s="90">
        <v>0.88371508126427301</v>
      </c>
      <c r="AX32" s="90">
        <v>0.87556038900708055</v>
      </c>
      <c r="AY32" s="90">
        <v>0.91225230782442635</v>
      </c>
      <c r="AZ32" s="90">
        <v>0.88097023572599142</v>
      </c>
      <c r="BA32" s="90">
        <v>0.86623316797834471</v>
      </c>
      <c r="BB32" s="90">
        <v>0.90378921307835558</v>
      </c>
      <c r="BC32" s="90">
        <v>0.91332966676659577</v>
      </c>
      <c r="BD32" s="90">
        <v>0.92161723910937166</v>
      </c>
      <c r="BE32" s="90">
        <v>0.92196492205186109</v>
      </c>
      <c r="BF32" s="90">
        <v>0.92255133497083674</v>
      </c>
      <c r="BG32" s="90">
        <v>0.92897599826368127</v>
      </c>
      <c r="BH32" s="90">
        <v>0.93055510645491135</v>
      </c>
      <c r="BI32" s="90">
        <v>0.93784582100654812</v>
      </c>
      <c r="BJ32" s="90">
        <v>0.93676996808795854</v>
      </c>
      <c r="BK32" s="90">
        <v>0.94933440242830169</v>
      </c>
      <c r="BL32" s="90">
        <v>0.95772737652452422</v>
      </c>
    </row>
    <row r="33" spans="2:64" x14ac:dyDescent="0.3">
      <c r="B33" s="58" t="s">
        <v>101</v>
      </c>
      <c r="C33" s="56"/>
      <c r="D33" s="99"/>
      <c r="E33" s="99"/>
      <c r="F33" s="99"/>
      <c r="G33" s="99"/>
      <c r="H33" s="99"/>
      <c r="I33" s="99"/>
      <c r="J33" s="99"/>
      <c r="K33" s="99"/>
      <c r="L33" s="99"/>
      <c r="M33" s="99"/>
      <c r="N33" s="99"/>
      <c r="O33" s="99"/>
      <c r="P33" s="99"/>
      <c r="Q33" s="99"/>
      <c r="R33" s="99"/>
      <c r="S33" s="94">
        <v>9.1591350586538792E-2</v>
      </c>
      <c r="T33" s="94">
        <v>0.11100473467825082</v>
      </c>
      <c r="U33" s="94">
        <v>0.16028486352644289</v>
      </c>
      <c r="V33" s="94">
        <v>0.1384304999999888</v>
      </c>
      <c r="W33" s="94">
        <v>0.13961569999998863</v>
      </c>
      <c r="X33" s="94">
        <v>0.13638679999998923</v>
      </c>
      <c r="Y33" s="94">
        <v>0.13728479999998902</v>
      </c>
      <c r="Z33" s="94">
        <v>0.13574809999998932</v>
      </c>
      <c r="AA33" s="94">
        <v>0.13423019999998959</v>
      </c>
      <c r="AB33" s="94">
        <v>0.13394349999998967</v>
      </c>
      <c r="AC33" s="94">
        <v>0.13574299999998932</v>
      </c>
      <c r="AD33" s="94">
        <v>0.13583719999998933</v>
      </c>
      <c r="AE33" s="94">
        <v>0.13374989999998971</v>
      </c>
      <c r="AF33" s="94">
        <v>0.13430639999998956</v>
      </c>
      <c r="AG33" s="94">
        <v>0.12520799999999127</v>
      </c>
      <c r="AH33" s="94">
        <v>0.12603249999999108</v>
      </c>
      <c r="AI33" s="94">
        <v>0.12938519999999057</v>
      </c>
      <c r="AJ33" s="94">
        <v>0.12017849999999221</v>
      </c>
      <c r="AK33" s="94">
        <v>0.12609209999999113</v>
      </c>
      <c r="AL33" s="94">
        <v>0.11758449999999268</v>
      </c>
      <c r="AM33" s="94">
        <v>0.11620639999999291</v>
      </c>
      <c r="AN33" s="94">
        <v>0.10856799999999436</v>
      </c>
      <c r="AO33" s="94">
        <v>0.10784409999999436</v>
      </c>
      <c r="AP33" s="94">
        <v>9.6794399999996533E-2</v>
      </c>
      <c r="AQ33" s="94">
        <v>0.11046639999999433</v>
      </c>
      <c r="AR33" s="94">
        <v>9.661729999999652E-2</v>
      </c>
      <c r="AS33" s="94">
        <v>0.104746699999995</v>
      </c>
      <c r="AT33" s="94">
        <v>9.6339699999996573E-2</v>
      </c>
      <c r="AU33" s="94">
        <v>9.9874499999995883E-2</v>
      </c>
      <c r="AV33" s="94">
        <v>0.1033767999999952</v>
      </c>
      <c r="AW33" s="94">
        <v>0.10323779999999526</v>
      </c>
      <c r="AX33" s="94">
        <v>9.6347599999996453E-2</v>
      </c>
      <c r="AY33" s="94">
        <v>0.1057620999999949</v>
      </c>
      <c r="AZ33" s="94">
        <v>8.6423099999998393E-2</v>
      </c>
      <c r="BA33" s="94">
        <v>7.8560999999999631E-2</v>
      </c>
      <c r="BB33" s="94">
        <v>8.3879999999998719E-2</v>
      </c>
      <c r="BC33" s="94">
        <v>9.0396199999997554E-2</v>
      </c>
      <c r="BD33" s="94">
        <v>8.1000299999999262E-2</v>
      </c>
      <c r="BE33" s="94">
        <v>7.7442599999999945E-2</v>
      </c>
      <c r="BF33" s="94">
        <v>7.7008899999999991E-2</v>
      </c>
      <c r="BG33" s="94">
        <v>7.5999300000000145E-2</v>
      </c>
      <c r="BH33" s="94">
        <v>7.6165900000000161E-2</v>
      </c>
      <c r="BI33" s="94">
        <v>7.9135699999999545E-2</v>
      </c>
      <c r="BJ33" s="94">
        <v>7.4416000000000565E-2</v>
      </c>
      <c r="BK33" s="94">
        <v>8.0996499999999277E-2</v>
      </c>
      <c r="BL33" s="94">
        <v>8.464699999999864E-2</v>
      </c>
    </row>
    <row r="34" spans="2:64" x14ac:dyDescent="0.3">
      <c r="B34" s="58" t="s">
        <v>102</v>
      </c>
      <c r="C34" s="56"/>
      <c r="D34" s="99"/>
      <c r="E34" s="99"/>
      <c r="F34" s="99"/>
      <c r="G34" s="99"/>
      <c r="H34" s="99"/>
      <c r="I34" s="99"/>
      <c r="J34" s="99"/>
      <c r="K34" s="99"/>
      <c r="L34" s="99"/>
      <c r="M34" s="99"/>
      <c r="N34" s="99"/>
      <c r="O34" s="99"/>
      <c r="P34" s="99"/>
      <c r="Q34" s="99"/>
      <c r="R34" s="99"/>
      <c r="S34" s="94">
        <v>8.8822458581701624E-2</v>
      </c>
      <c r="T34" s="94">
        <v>9.8870248014020806E-2</v>
      </c>
      <c r="U34" s="94">
        <v>0.10474820483192754</v>
      </c>
      <c r="V34" s="94">
        <v>8.689913279908415E-2</v>
      </c>
      <c r="W34" s="94">
        <v>7.96657939551004E-2</v>
      </c>
      <c r="X34" s="94">
        <v>7.9360301250430212E-2</v>
      </c>
      <c r="Y34" s="94">
        <v>7.9481560522696018E-2</v>
      </c>
      <c r="Z34" s="94">
        <v>7.9241772421335607E-2</v>
      </c>
      <c r="AA34" s="94">
        <v>8.3491897013986932E-2</v>
      </c>
      <c r="AB34" s="94">
        <v>9.1283744875488709E-2</v>
      </c>
      <c r="AC34" s="94">
        <v>9.7509393452210977E-2</v>
      </c>
      <c r="AD34" s="94">
        <v>0.10224955626706948</v>
      </c>
      <c r="AE34" s="94">
        <v>0.10918438293536802</v>
      </c>
      <c r="AF34" s="94">
        <v>0.11540428611920793</v>
      </c>
      <c r="AG34" s="94">
        <v>0.12230568621012589</v>
      </c>
      <c r="AH34" s="94">
        <v>0.13168966862628881</v>
      </c>
      <c r="AI34" s="94">
        <v>0.13439769335696658</v>
      </c>
      <c r="AJ34" s="94">
        <v>0.13937818966275048</v>
      </c>
      <c r="AK34" s="94">
        <v>0.1528683635493123</v>
      </c>
      <c r="AL34" s="94">
        <v>0.17039760652103084</v>
      </c>
      <c r="AM34" s="94">
        <v>0.18121701090237219</v>
      </c>
      <c r="AN34" s="94">
        <v>0.18604040644062314</v>
      </c>
      <c r="AO34" s="94">
        <v>0.19533462810660773</v>
      </c>
      <c r="AP34" s="94">
        <v>0.1909904794068944</v>
      </c>
      <c r="AQ34" s="94">
        <v>0.20805493883905671</v>
      </c>
      <c r="AR34" s="94">
        <v>0.20016737748768892</v>
      </c>
      <c r="AS34" s="94">
        <v>0.21766198954006893</v>
      </c>
      <c r="AT34" s="94">
        <v>0.21932743321249035</v>
      </c>
      <c r="AU34" s="94">
        <v>0.22567260576159823</v>
      </c>
      <c r="AV34" s="94">
        <v>0.23616484313729014</v>
      </c>
      <c r="AW34" s="94">
        <v>0.23812559992766857</v>
      </c>
      <c r="AX34" s="94">
        <v>0.23774923274237203</v>
      </c>
      <c r="AY34" s="94">
        <v>0.25533418451662354</v>
      </c>
      <c r="AZ34" s="94">
        <v>0.24582030644390296</v>
      </c>
      <c r="BA34" s="94">
        <v>0.24382611719888825</v>
      </c>
      <c r="BB34" s="94">
        <v>0.26803557003053285</v>
      </c>
      <c r="BC34" s="94">
        <v>0.27378792371877492</v>
      </c>
      <c r="BD34" s="94">
        <v>0.27609949812555112</v>
      </c>
      <c r="BE34" s="94">
        <v>0.27912148106803969</v>
      </c>
      <c r="BF34" s="94">
        <v>0.28166519398701562</v>
      </c>
      <c r="BG34" s="94">
        <v>0.28725905727985956</v>
      </c>
      <c r="BH34" s="94">
        <v>0.29197096547109036</v>
      </c>
      <c r="BI34" s="94">
        <v>0.2961350800227277</v>
      </c>
      <c r="BJ34" s="94">
        <v>0.29888882710413689</v>
      </c>
      <c r="BK34" s="94">
        <v>0.3046591614444813</v>
      </c>
      <c r="BL34" s="94">
        <v>0.30985863554070453</v>
      </c>
    </row>
    <row r="35" spans="2:64" x14ac:dyDescent="0.3">
      <c r="B35" s="58" t="s">
        <v>103</v>
      </c>
      <c r="C35" s="56"/>
      <c r="D35" s="99"/>
      <c r="E35" s="99"/>
      <c r="F35" s="99"/>
      <c r="G35" s="99"/>
      <c r="H35" s="99"/>
      <c r="I35" s="99"/>
      <c r="J35" s="99"/>
      <c r="K35" s="99"/>
      <c r="L35" s="99"/>
      <c r="M35" s="99"/>
      <c r="N35" s="99"/>
      <c r="O35" s="99"/>
      <c r="P35" s="99"/>
      <c r="Q35" s="99"/>
      <c r="R35" s="99"/>
      <c r="S35" s="94">
        <v>6.3301073423610882E-2</v>
      </c>
      <c r="T35" s="94">
        <v>6.1793905008763E-2</v>
      </c>
      <c r="U35" s="94">
        <v>6.2798683951994921E-2</v>
      </c>
      <c r="V35" s="94">
        <v>6.5001600000005197E-2</v>
      </c>
      <c r="W35" s="94">
        <v>6.5001600000005197E-2</v>
      </c>
      <c r="X35" s="94">
        <v>6.5001600000005197E-2</v>
      </c>
      <c r="Y35" s="94">
        <v>6.5001600000005197E-2</v>
      </c>
      <c r="Z35" s="94">
        <v>6.4942400000005188E-2</v>
      </c>
      <c r="AA35" s="94">
        <v>6.4986800000005202E-2</v>
      </c>
      <c r="AB35" s="94">
        <v>6.5001600000005197E-2</v>
      </c>
      <c r="AC35" s="94">
        <v>6.5001600000005197E-2</v>
      </c>
      <c r="AD35" s="94">
        <v>6.5001600000005197E-2</v>
      </c>
      <c r="AE35" s="94">
        <v>6.4986800000005202E-2</v>
      </c>
      <c r="AF35" s="94">
        <v>6.5001600000005197E-2</v>
      </c>
      <c r="AG35" s="94">
        <v>6.5001600000005197E-2</v>
      </c>
      <c r="AH35" s="94">
        <v>6.5001600000005197E-2</v>
      </c>
      <c r="AI35" s="94">
        <v>6.4986800000005202E-2</v>
      </c>
      <c r="AJ35" s="94">
        <v>6.4974400000005192E-2</v>
      </c>
      <c r="AK35" s="94">
        <v>6.497240000000519E-2</v>
      </c>
      <c r="AL35" s="94">
        <v>6.5001600000005197E-2</v>
      </c>
      <c r="AM35" s="94">
        <v>6.4928400000005188E-2</v>
      </c>
      <c r="AN35" s="94">
        <v>6.5001600000005197E-2</v>
      </c>
      <c r="AO35" s="94">
        <v>6.0268900000004275E-2</v>
      </c>
      <c r="AP35" s="94">
        <v>6.3218700000004846E-2</v>
      </c>
      <c r="AQ35" s="94">
        <v>6.3195300000004839E-2</v>
      </c>
      <c r="AR35" s="94">
        <v>6.2659800000004734E-2</v>
      </c>
      <c r="AS35" s="94">
        <v>6.3454900000004894E-2</v>
      </c>
      <c r="AT35" s="94">
        <v>6.3368300000004874E-2</v>
      </c>
      <c r="AU35" s="94">
        <v>6.3407900000004888E-2</v>
      </c>
      <c r="AV35" s="94">
        <v>6.3136000000004841E-2</v>
      </c>
      <c r="AW35" s="94">
        <v>6.0377300000004283E-2</v>
      </c>
      <c r="AX35" s="94">
        <v>6.2155700000004623E-2</v>
      </c>
      <c r="AY35" s="94">
        <v>6.2506800000004692E-2</v>
      </c>
      <c r="AZ35" s="94">
        <v>6.2794100000004752E-2</v>
      </c>
      <c r="BA35" s="94">
        <v>6.0654800000004339E-2</v>
      </c>
      <c r="BB35" s="94">
        <v>6.2424200000004683E-2</v>
      </c>
      <c r="BC35" s="94">
        <v>5.9696100000004144E-2</v>
      </c>
      <c r="BD35" s="94">
        <v>6.002690000000422E-2</v>
      </c>
      <c r="BE35" s="94">
        <v>6.0910300000004393E-2</v>
      </c>
      <c r="BF35" s="94">
        <v>5.9386700000004088E-2</v>
      </c>
      <c r="BG35" s="94">
        <v>6.1227100000004454E-2</v>
      </c>
      <c r="BH35" s="94">
        <v>5.7927700000003669E-2</v>
      </c>
      <c r="BI35" s="94">
        <v>5.8084500000003841E-2</v>
      </c>
      <c r="BJ35" s="94">
        <v>5.8974600000003999E-2</v>
      </c>
      <c r="BK35" s="94">
        <v>5.9188200000004063E-2</v>
      </c>
      <c r="BL35" s="94">
        <v>5.8731200000003946E-2</v>
      </c>
    </row>
    <row r="36" spans="2:64" x14ac:dyDescent="0.3">
      <c r="B36" s="58" t="s">
        <v>104</v>
      </c>
      <c r="C36" s="56"/>
      <c r="D36" s="99"/>
      <c r="E36" s="99"/>
      <c r="F36" s="99"/>
      <c r="G36" s="99"/>
      <c r="H36" s="99"/>
      <c r="I36" s="99"/>
      <c r="J36" s="99"/>
      <c r="K36" s="99"/>
      <c r="L36" s="99"/>
      <c r="M36" s="99"/>
      <c r="N36" s="99"/>
      <c r="O36" s="99"/>
      <c r="P36" s="99"/>
      <c r="Q36" s="99"/>
      <c r="R36" s="99"/>
      <c r="S36" s="94">
        <v>0.43368493150687393</v>
      </c>
      <c r="T36" s="94">
        <v>0.46652465753427308</v>
      </c>
      <c r="U36" s="94">
        <v>0.46802876712331426</v>
      </c>
      <c r="V36" s="94">
        <v>0.48135382170250685</v>
      </c>
      <c r="W36" s="94">
        <v>0.47936187750710263</v>
      </c>
      <c r="X36" s="94">
        <v>0.4773449488348972</v>
      </c>
      <c r="Y36" s="94">
        <v>0.47530303568569693</v>
      </c>
      <c r="Z36" s="94">
        <v>0.47323613805967701</v>
      </c>
      <c r="AA36" s="94">
        <v>0.47114425595662374</v>
      </c>
      <c r="AB36" s="94">
        <v>0.46902738937677141</v>
      </c>
      <c r="AC36" s="94">
        <v>0.46688553832001772</v>
      </c>
      <c r="AD36" s="94">
        <v>0.46471870278623201</v>
      </c>
      <c r="AE36" s="94">
        <v>0.46252688277567822</v>
      </c>
      <c r="AF36" s="94">
        <v>0.46031007828807879</v>
      </c>
      <c r="AG36" s="94">
        <v>0.45806828932367238</v>
      </c>
      <c r="AH36" s="94">
        <v>0.45580151588235318</v>
      </c>
      <c r="AI36" s="94">
        <v>0.45350975796401388</v>
      </c>
      <c r="AJ36" s="94">
        <v>0.45119301556888136</v>
      </c>
      <c r="AK36" s="94">
        <v>0.44885128869674906</v>
      </c>
      <c r="AL36" s="94">
        <v>0.44648457734778663</v>
      </c>
      <c r="AM36" s="94">
        <v>0.44409288152181181</v>
      </c>
      <c r="AN36" s="94">
        <v>0.4416762012190254</v>
      </c>
      <c r="AO36" s="94">
        <v>0.43923453643932958</v>
      </c>
      <c r="AP36" s="94">
        <v>0.43676788718262283</v>
      </c>
      <c r="AQ36" s="94">
        <v>0.43427625344913023</v>
      </c>
      <c r="AR36" s="94">
        <v>0.43175963523859523</v>
      </c>
      <c r="AS36" s="94">
        <v>0.42921803255125945</v>
      </c>
      <c r="AT36" s="94">
        <v>0.426651445387007</v>
      </c>
      <c r="AU36" s="94">
        <v>0.42405987374574022</v>
      </c>
      <c r="AV36" s="94">
        <v>0.4214433176276704</v>
      </c>
      <c r="AW36" s="94">
        <v>0.41880177703260768</v>
      </c>
      <c r="AX36" s="94">
        <v>0.41613525196071033</v>
      </c>
      <c r="AY36" s="94">
        <v>0.41344374241180593</v>
      </c>
      <c r="AZ36" s="94">
        <v>0.41072724838608798</v>
      </c>
      <c r="BA36" s="94">
        <v>0.40798576988345514</v>
      </c>
      <c r="BB36" s="94">
        <v>0.4052193069038178</v>
      </c>
      <c r="BC36" s="94">
        <v>0.4052193069038178</v>
      </c>
      <c r="BD36" s="94">
        <v>0.4052193069038178</v>
      </c>
      <c r="BE36" s="94">
        <v>0.4052193069038178</v>
      </c>
      <c r="BF36" s="94">
        <v>0.4052193069038178</v>
      </c>
      <c r="BG36" s="94">
        <v>0.4052193069038178</v>
      </c>
      <c r="BH36" s="94">
        <v>0.4052193069038178</v>
      </c>
      <c r="BI36" s="94">
        <v>0.4052193069038178</v>
      </c>
      <c r="BJ36" s="94">
        <v>0.4052193069038178</v>
      </c>
      <c r="BK36" s="94">
        <v>0.4052193069038178</v>
      </c>
      <c r="BL36" s="94">
        <v>0.4052193069038178</v>
      </c>
    </row>
    <row r="37" spans="2:64" ht="16.5" thickBot="1" x14ac:dyDescent="0.35">
      <c r="B37" s="58" t="s">
        <v>105</v>
      </c>
      <c r="C37" s="56"/>
      <c r="D37" s="99"/>
      <c r="E37" s="99"/>
      <c r="F37" s="99"/>
      <c r="G37" s="99"/>
      <c r="H37" s="99"/>
      <c r="I37" s="99"/>
      <c r="J37" s="99"/>
      <c r="K37" s="99"/>
      <c r="L37" s="99"/>
      <c r="M37" s="99"/>
      <c r="N37" s="99"/>
      <c r="O37" s="99"/>
      <c r="P37" s="99"/>
      <c r="Q37" s="99"/>
      <c r="R37" s="99"/>
      <c r="S37" s="94">
        <v>0</v>
      </c>
      <c r="T37" s="94">
        <v>0</v>
      </c>
      <c r="U37" s="94">
        <v>0</v>
      </c>
      <c r="V37" s="94">
        <v>0</v>
      </c>
      <c r="W37" s="94">
        <v>0</v>
      </c>
      <c r="X37" s="94">
        <v>0</v>
      </c>
      <c r="Y37" s="94">
        <v>1.5041106719999526E-3</v>
      </c>
      <c r="Z37" s="94">
        <v>1.5041106719999526E-3</v>
      </c>
      <c r="AA37" s="94">
        <v>1.5041106719999526E-3</v>
      </c>
      <c r="AB37" s="94">
        <v>1.5041106719999526E-3</v>
      </c>
      <c r="AC37" s="94">
        <v>1.5041106719999526E-3</v>
      </c>
      <c r="AD37" s="94">
        <v>1.5041106719999526E-3</v>
      </c>
      <c r="AE37" s="94">
        <v>1.5041106719999526E-3</v>
      </c>
      <c r="AF37" s="94">
        <v>1.5041106719999526E-3</v>
      </c>
      <c r="AG37" s="94">
        <v>1.5041106719999526E-3</v>
      </c>
      <c r="AH37" s="94">
        <v>2.346411067199794E-2</v>
      </c>
      <c r="AI37" s="94">
        <v>2.4065753183998576E-2</v>
      </c>
      <c r="AJ37" s="94">
        <v>2.4065753183998576E-2</v>
      </c>
      <c r="AK37" s="94">
        <v>2.4065753183998576E-2</v>
      </c>
      <c r="AL37" s="94">
        <v>3.6098629775999744E-2</v>
      </c>
      <c r="AM37" s="94">
        <v>3.6098629775999744E-2</v>
      </c>
      <c r="AN37" s="94">
        <v>3.6098629775999744E-2</v>
      </c>
      <c r="AO37" s="94">
        <v>4.5123289415996741E-2</v>
      </c>
      <c r="AP37" s="94">
        <v>4.5123289415996741E-2</v>
      </c>
      <c r="AQ37" s="94">
        <v>4.5123289415996741E-2</v>
      </c>
      <c r="AR37" s="94">
        <v>5.4147944663998512E-2</v>
      </c>
      <c r="AS37" s="94">
        <v>5.4147944663998512E-2</v>
      </c>
      <c r="AT37" s="94">
        <v>5.4147944663998512E-2</v>
      </c>
      <c r="AU37" s="94">
        <v>5.4147944663998512E-2</v>
      </c>
      <c r="AV37" s="94">
        <v>6.3172604303997182E-2</v>
      </c>
      <c r="AW37" s="94">
        <v>6.3172604303997182E-2</v>
      </c>
      <c r="AX37" s="94">
        <v>6.3172604303997182E-2</v>
      </c>
      <c r="AY37" s="94">
        <v>7.5205480895997281E-2</v>
      </c>
      <c r="AZ37" s="94">
        <v>7.5205480895997281E-2</v>
      </c>
      <c r="BA37" s="94">
        <v>7.5205480895997281E-2</v>
      </c>
      <c r="BB37" s="94">
        <v>8.4230136144001405E-2</v>
      </c>
      <c r="BC37" s="94">
        <v>8.4230136144001405E-2</v>
      </c>
      <c r="BD37" s="94">
        <v>9.9271234079999285E-2</v>
      </c>
      <c r="BE37" s="94">
        <v>9.9271234079999285E-2</v>
      </c>
      <c r="BF37" s="94">
        <v>9.9271234079999285E-2</v>
      </c>
      <c r="BG37" s="94">
        <v>9.9271234079999285E-2</v>
      </c>
      <c r="BH37" s="94">
        <v>9.9271234079999285E-2</v>
      </c>
      <c r="BI37" s="94">
        <v>9.9271234079999285E-2</v>
      </c>
      <c r="BJ37" s="94">
        <v>9.9271234079999285E-2</v>
      </c>
      <c r="BK37" s="94">
        <v>9.9271234079999285E-2</v>
      </c>
      <c r="BL37" s="94">
        <v>9.9271234079999285E-2</v>
      </c>
    </row>
    <row r="38" spans="2:64" x14ac:dyDescent="0.3">
      <c r="B38" s="44" t="s">
        <v>168</v>
      </c>
      <c r="C38" s="105"/>
      <c r="D38" s="106"/>
      <c r="E38" s="106"/>
      <c r="F38" s="106"/>
      <c r="G38" s="106"/>
      <c r="H38" s="106"/>
      <c r="I38" s="106"/>
      <c r="J38" s="106"/>
      <c r="K38" s="106"/>
      <c r="L38" s="106"/>
      <c r="M38" s="106"/>
      <c r="N38" s="106"/>
      <c r="O38" s="106"/>
      <c r="P38" s="106"/>
      <c r="Q38" s="106"/>
      <c r="R38" s="106"/>
      <c r="S38" s="106">
        <f>'02 Stromerzeugung'!S49-'04 Stromerzeugung Winter'!S38</f>
        <v>1.5548892170535171</v>
      </c>
      <c r="T38" s="106">
        <f>'02 Stromerzeugung'!T49-'04 Stromerzeugung Winter'!T38</f>
        <v>1.7756420160363269</v>
      </c>
      <c r="U38" s="106">
        <f>'02 Stromerzeugung'!U49-'04 Stromerzeugung Winter'!U38</f>
        <v>2.1035414698599548</v>
      </c>
      <c r="V38" s="106">
        <f>'02 Stromerzeugung'!V49-'04 Stromerzeugung Winter'!V38</f>
        <v>2.1712417898911784</v>
      </c>
      <c r="W38" s="106">
        <f>'02 Stromerzeugung'!W49-'04 Stromerzeugung Winter'!W38</f>
        <v>2.3437715132421628</v>
      </c>
      <c r="X38" s="106">
        <f>'02 Stromerzeugung'!X49-'04 Stromerzeugung Winter'!X38</f>
        <v>2.6790776500853219</v>
      </c>
      <c r="Y38" s="106">
        <f>'02 Stromerzeugung'!Y49-'04 Stromerzeugung Winter'!Y38</f>
        <v>2.916282106880387</v>
      </c>
      <c r="Z38" s="106">
        <f>'02 Stromerzeugung'!Z49-'04 Stromerzeugung Winter'!Z38</f>
        <v>3.1288155211530069</v>
      </c>
      <c r="AA38" s="106">
        <f>'02 Stromerzeugung'!AA49-'04 Stromerzeugung Winter'!AA38</f>
        <v>3.3729765824576052</v>
      </c>
      <c r="AB38" s="106">
        <f>'02 Stromerzeugung'!AB49-'04 Stromerzeugung Winter'!AB38</f>
        <v>3.5943963479656675</v>
      </c>
      <c r="AC38" s="106">
        <f>'02 Stromerzeugung'!AC49-'04 Stromerzeugung Winter'!AC38</f>
        <v>3.8233104573461825</v>
      </c>
      <c r="AD38" s="106">
        <f>'02 Stromerzeugung'!AD49-'04 Stromerzeugung Winter'!AD38</f>
        <v>4.0534017748461411</v>
      </c>
      <c r="AE38" s="106">
        <f>'02 Stromerzeugung'!AE49-'04 Stromerzeugung Winter'!AE38</f>
        <v>4.4271952563044517</v>
      </c>
      <c r="AF38" s="106">
        <f>'02 Stromerzeugung'!AF49-'04 Stromerzeugung Winter'!AF38</f>
        <v>4.9055726025217554</v>
      </c>
      <c r="AG38" s="106">
        <f>'02 Stromerzeugung'!AG49-'04 Stromerzeugung Winter'!AG38</f>
        <v>5.4380891364997845</v>
      </c>
      <c r="AH38" s="106">
        <f>'02 Stromerzeugung'!AH49-'04 Stromerzeugung Winter'!AH38</f>
        <v>5.9177796901645516</v>
      </c>
      <c r="AI38" s="106">
        <f>'02 Stromerzeugung'!AI49-'04 Stromerzeugung Winter'!AI38</f>
        <v>6.2492318765911152</v>
      </c>
      <c r="AJ38" s="106">
        <f>'02 Stromerzeugung'!AJ49-'04 Stromerzeugung Winter'!AJ38</f>
        <v>6.373680048607727</v>
      </c>
      <c r="AK38" s="106">
        <f>'02 Stromerzeugung'!AK49-'04 Stromerzeugung Winter'!AK38</f>
        <v>6.4317811098879787</v>
      </c>
      <c r="AL38" s="106">
        <f>'02 Stromerzeugung'!AL49-'04 Stromerzeugung Winter'!AL38</f>
        <v>6.4507102422403699</v>
      </c>
      <c r="AM38" s="106">
        <f>'02 Stromerzeugung'!AM49-'04 Stromerzeugung Winter'!AM38</f>
        <v>6.4570747462327249</v>
      </c>
      <c r="AN38" s="106">
        <f>'02 Stromerzeugung'!AN49-'04 Stromerzeugung Winter'!AN38</f>
        <v>6.5170747602887742</v>
      </c>
      <c r="AO38" s="106">
        <f>'02 Stromerzeugung'!AO49-'04 Stromerzeugung Winter'!AO38</f>
        <v>6.6247583945930604</v>
      </c>
      <c r="AP38" s="106">
        <f>'02 Stromerzeugung'!AP49-'04 Stromerzeugung Winter'!AP38</f>
        <v>6.7295193378698848</v>
      </c>
      <c r="AQ38" s="106">
        <f>'02 Stromerzeugung'!AQ49-'04 Stromerzeugung Winter'!AQ38</f>
        <v>6.8964937187578297</v>
      </c>
      <c r="AR38" s="106">
        <f>'02 Stromerzeugung'!AR49-'04 Stromerzeugung Winter'!AR38</f>
        <v>7.0180539398943873</v>
      </c>
      <c r="AS38" s="106">
        <f>'02 Stromerzeugung'!AS49-'04 Stromerzeugung Winter'!AS38</f>
        <v>7.1727824869086358</v>
      </c>
      <c r="AT38" s="106">
        <f>'02 Stromerzeugung'!AT49-'04 Stromerzeugung Winter'!AT38</f>
        <v>7.3270841705260006</v>
      </c>
      <c r="AU38" s="106">
        <f>'02 Stromerzeugung'!AU49-'04 Stromerzeugung Winter'!AU38</f>
        <v>7.5334267055841391</v>
      </c>
      <c r="AV38" s="106">
        <f>'02 Stromerzeugung'!AV49-'04 Stromerzeugung Winter'!AV38</f>
        <v>7.7790760423565253</v>
      </c>
      <c r="AW38" s="106">
        <f>'02 Stromerzeugung'!AW49-'04 Stromerzeugung Winter'!AW38</f>
        <v>7.9602328979550494</v>
      </c>
      <c r="AX38" s="106">
        <f>'02 Stromerzeugung'!AX49-'04 Stromerzeugung Winter'!AX38</f>
        <v>8.1036176426041173</v>
      </c>
      <c r="AY38" s="106">
        <f>'02 Stromerzeugung'!AY49-'04 Stromerzeugung Winter'!AY38</f>
        <v>8.2804618447217955</v>
      </c>
      <c r="AZ38" s="106">
        <f>'02 Stromerzeugung'!AZ49-'04 Stromerzeugung Winter'!AZ38</f>
        <v>8.459410142401552</v>
      </c>
      <c r="BA38" s="106">
        <f>'02 Stromerzeugung'!BA49-'04 Stromerzeugung Winter'!BA38</f>
        <v>8.7467208697254417</v>
      </c>
      <c r="BB38" s="106">
        <f>'02 Stromerzeugung'!BB49-'04 Stromerzeugung Winter'!BB38</f>
        <v>9.1817512564015153</v>
      </c>
      <c r="BC38" s="106">
        <f>'02 Stromerzeugung'!BC49-'04 Stromerzeugung Winter'!BC38</f>
        <v>9.6280955325633215</v>
      </c>
      <c r="BD38" s="106">
        <f>'02 Stromerzeugung'!BD49-'04 Stromerzeugung Winter'!BD38</f>
        <v>10.120134564734187</v>
      </c>
      <c r="BE38" s="106">
        <f>'02 Stromerzeugung'!BE49-'04 Stromerzeugung Winter'!BE38</f>
        <v>10.713700695029182</v>
      </c>
      <c r="BF38" s="106">
        <f>'02 Stromerzeugung'!BF49-'04 Stromerzeugung Winter'!BF38</f>
        <v>11.443805761239103</v>
      </c>
      <c r="BG38" s="106">
        <f>'02 Stromerzeugung'!BG49-'04 Stromerzeugung Winter'!BG38</f>
        <v>12.295056554783502</v>
      </c>
      <c r="BH38" s="106">
        <f>'02 Stromerzeugung'!BH49-'04 Stromerzeugung Winter'!BH38</f>
        <v>13.162291219631214</v>
      </c>
      <c r="BI38" s="106">
        <f>'02 Stromerzeugung'!BI49-'04 Stromerzeugung Winter'!BI38</f>
        <v>13.985775957441152</v>
      </c>
      <c r="BJ38" s="106">
        <f>'02 Stromerzeugung'!BJ49-'04 Stromerzeugung Winter'!BJ38</f>
        <v>14.65219635955431</v>
      </c>
      <c r="BK38" s="106">
        <f>'02 Stromerzeugung'!BK49-'04 Stromerzeugung Winter'!BK38</f>
        <v>15.089509930613477</v>
      </c>
      <c r="BL38" s="106">
        <f>'02 Stromerzeugung'!BL49-'04 Stromerzeugung Winter'!BL38</f>
        <v>15.192585676200201</v>
      </c>
    </row>
    <row r="39" spans="2:64" ht="16.5" thickBot="1" x14ac:dyDescent="0.35">
      <c r="B39" s="52" t="s">
        <v>169</v>
      </c>
      <c r="C39" s="53"/>
      <c r="D39" s="54"/>
      <c r="E39" s="54"/>
      <c r="F39" s="54"/>
      <c r="G39" s="54"/>
      <c r="H39" s="54"/>
      <c r="I39" s="54"/>
      <c r="J39" s="54"/>
      <c r="K39" s="54"/>
      <c r="L39" s="54"/>
      <c r="M39" s="54"/>
      <c r="N39" s="54"/>
      <c r="O39" s="54">
        <v>1.6227906958877998</v>
      </c>
      <c r="P39" s="54">
        <v>1.9139016427207256</v>
      </c>
      <c r="Q39" s="54">
        <v>2.1967639643072436</v>
      </c>
      <c r="R39" s="54">
        <v>2.6135164759146781</v>
      </c>
      <c r="S39" s="54">
        <f>S15-S38</f>
        <v>-4.464059584335045E-3</v>
      </c>
      <c r="T39" s="54">
        <f t="shared" ref="T39:BB39" si="0">T15-T38</f>
        <v>-2.3960295635427675E-2</v>
      </c>
      <c r="U39" s="54">
        <f t="shared" si="0"/>
        <v>-5.7910957639766725E-2</v>
      </c>
      <c r="V39" s="54">
        <f t="shared" si="0"/>
        <v>0</v>
      </c>
      <c r="W39" s="54">
        <f t="shared" si="0"/>
        <v>0</v>
      </c>
      <c r="X39" s="54">
        <f t="shared" si="0"/>
        <v>0</v>
      </c>
      <c r="Y39" s="54">
        <f t="shared" si="0"/>
        <v>0</v>
      </c>
      <c r="Z39" s="54">
        <f t="shared" si="0"/>
        <v>0</v>
      </c>
      <c r="AA39" s="54">
        <f t="shared" si="0"/>
        <v>0</v>
      </c>
      <c r="AB39" s="54">
        <f t="shared" si="0"/>
        <v>0</v>
      </c>
      <c r="AC39" s="54">
        <f t="shared" si="0"/>
        <v>0</v>
      </c>
      <c r="AD39" s="54">
        <f t="shared" si="0"/>
        <v>0</v>
      </c>
      <c r="AE39" s="54">
        <f t="shared" si="0"/>
        <v>0</v>
      </c>
      <c r="AF39" s="54">
        <f t="shared" si="0"/>
        <v>0</v>
      </c>
      <c r="AG39" s="54">
        <f t="shared" si="0"/>
        <v>0</v>
      </c>
      <c r="AH39" s="54">
        <f t="shared" si="0"/>
        <v>0</v>
      </c>
      <c r="AI39" s="54">
        <f t="shared" si="0"/>
        <v>0</v>
      </c>
      <c r="AJ39" s="54">
        <f t="shared" si="0"/>
        <v>0</v>
      </c>
      <c r="AK39" s="54">
        <f t="shared" si="0"/>
        <v>0</v>
      </c>
      <c r="AL39" s="54">
        <f t="shared" si="0"/>
        <v>0</v>
      </c>
      <c r="AM39" s="54">
        <f t="shared" si="0"/>
        <v>0</v>
      </c>
      <c r="AN39" s="54">
        <f t="shared" si="0"/>
        <v>0</v>
      </c>
      <c r="AO39" s="54">
        <f t="shared" si="0"/>
        <v>0</v>
      </c>
      <c r="AP39" s="54">
        <f t="shared" si="0"/>
        <v>0</v>
      </c>
      <c r="AQ39" s="54">
        <f t="shared" si="0"/>
        <v>0</v>
      </c>
      <c r="AR39" s="54">
        <f t="shared" si="0"/>
        <v>0</v>
      </c>
      <c r="AS39" s="54">
        <f t="shared" si="0"/>
        <v>-9.9999999999944578E-4</v>
      </c>
      <c r="AT39" s="54">
        <f t="shared" si="0"/>
        <v>0</v>
      </c>
      <c r="AU39" s="54">
        <f t="shared" si="0"/>
        <v>0</v>
      </c>
      <c r="AV39" s="54">
        <f t="shared" si="0"/>
        <v>0</v>
      </c>
      <c r="AW39" s="54">
        <f t="shared" si="0"/>
        <v>0</v>
      </c>
      <c r="AX39" s="54">
        <f t="shared" si="0"/>
        <v>0</v>
      </c>
      <c r="AY39" s="54">
        <f t="shared" si="0"/>
        <v>0</v>
      </c>
      <c r="AZ39" s="54">
        <f t="shared" si="0"/>
        <v>0</v>
      </c>
      <c r="BA39" s="54">
        <f t="shared" si="0"/>
        <v>0</v>
      </c>
      <c r="BB39" s="54">
        <f t="shared" si="0"/>
        <v>0</v>
      </c>
      <c r="BC39" s="54">
        <f t="shared" ref="BC39:BL39" si="1">BC15-BC38</f>
        <v>0</v>
      </c>
      <c r="BD39" s="54">
        <f t="shared" si="1"/>
        <v>0</v>
      </c>
      <c r="BE39" s="54">
        <f t="shared" si="1"/>
        <v>0</v>
      </c>
      <c r="BF39" s="54">
        <f t="shared" si="1"/>
        <v>-4.0000000000013358E-3</v>
      </c>
      <c r="BG39" s="54">
        <f t="shared" si="1"/>
        <v>-7.9999999999991189E-3</v>
      </c>
      <c r="BH39" s="54">
        <f t="shared" si="1"/>
        <v>-3.2999999999999474E-2</v>
      </c>
      <c r="BI39" s="54">
        <f t="shared" si="1"/>
        <v>-4.7000000000000597E-2</v>
      </c>
      <c r="BJ39" s="54">
        <f t="shared" si="1"/>
        <v>-0.11899999999999977</v>
      </c>
      <c r="BK39" s="54">
        <f t="shared" si="1"/>
        <v>-0.11500000000000199</v>
      </c>
      <c r="BL39" s="54">
        <f t="shared" si="1"/>
        <v>-0.1039999999999992</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L17"/>
  <sheetViews>
    <sheetView showGridLines="0" zoomScale="85" zoomScaleNormal="85" workbookViewId="0">
      <selection activeCell="D11" sqref="D11:BL11"/>
    </sheetView>
  </sheetViews>
  <sheetFormatPr baseColWidth="10" defaultRowHeight="15.75" outlineLevelCol="1" x14ac:dyDescent="0.3"/>
  <cols>
    <col min="2" max="3" width="19.664062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198</v>
      </c>
    </row>
    <row r="3" spans="1:64" s="113" customFormat="1" ht="21" x14ac:dyDescent="0.3">
      <c r="A3" s="113" t="s">
        <v>197</v>
      </c>
    </row>
    <row r="4" spans="1:64" s="2" customFormat="1" x14ac:dyDescent="0.3"/>
    <row r="5" spans="1:64" s="3" customFormat="1" ht="19.5" x14ac:dyDescent="0.3">
      <c r="A5" s="3" t="s">
        <v>113</v>
      </c>
    </row>
    <row r="8" spans="1:64" ht="16.5" thickBot="1" x14ac:dyDescent="0.35"/>
    <row r="9" spans="1:64" ht="20.25" x14ac:dyDescent="0.3">
      <c r="B9" s="23" t="s">
        <v>161</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208</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119</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8" t="s">
        <v>114</v>
      </c>
      <c r="C12" s="55"/>
      <c r="D12" s="99"/>
      <c r="E12" s="99"/>
      <c r="F12" s="99"/>
      <c r="G12" s="99"/>
      <c r="H12" s="99"/>
      <c r="I12" s="99"/>
      <c r="J12" s="99"/>
      <c r="K12" s="99"/>
      <c r="L12" s="99"/>
      <c r="M12" s="99"/>
      <c r="N12" s="99"/>
      <c r="O12" s="99"/>
      <c r="P12" s="99"/>
      <c r="Q12" s="99"/>
      <c r="R12" s="99"/>
      <c r="S12" s="94">
        <v>45.505198891939344</v>
      </c>
      <c r="T12" s="94">
        <v>39.195729839741873</v>
      </c>
      <c r="U12" s="94">
        <v>47.384249642855302</v>
      </c>
      <c r="V12" s="94">
        <v>55.897967532051368</v>
      </c>
      <c r="W12" s="94">
        <v>64.604680952382608</v>
      </c>
      <c r="X12" s="94">
        <v>63.582601314103023</v>
      </c>
      <c r="Y12" s="94">
        <v>61.576846854396308</v>
      </c>
      <c r="Z12" s="94">
        <v>68.501224922161825</v>
      </c>
      <c r="AA12" s="94">
        <v>68.747937376374495</v>
      </c>
      <c r="AB12" s="94">
        <v>73.009594134616094</v>
      </c>
      <c r="AC12" s="94">
        <v>71.554910183152344</v>
      </c>
      <c r="AD12" s="94">
        <v>70.692345151099843</v>
      </c>
      <c r="AE12" s="94">
        <v>71.141834793955354</v>
      </c>
      <c r="AF12" s="94">
        <v>69.497343452382353</v>
      </c>
      <c r="AG12" s="94">
        <v>71.126910416668707</v>
      </c>
      <c r="AH12" s="94">
        <v>71.507475929487825</v>
      </c>
      <c r="AI12" s="94">
        <v>73.185767806777434</v>
      </c>
      <c r="AJ12" s="94">
        <v>72.389260631869632</v>
      </c>
      <c r="AK12" s="94">
        <v>74.731864432236009</v>
      </c>
      <c r="AL12" s="94">
        <v>80.066215920329469</v>
      </c>
      <c r="AM12" s="94">
        <v>84.312801176737608</v>
      </c>
      <c r="AN12" s="94">
        <v>83.703994377286818</v>
      </c>
      <c r="AO12" s="94">
        <v>88.237924088827654</v>
      </c>
      <c r="AP12" s="94">
        <v>79.840098246336026</v>
      </c>
      <c r="AQ12" s="94">
        <v>87.594802083333619</v>
      </c>
      <c r="AR12" s="94">
        <v>88.301478704210822</v>
      </c>
      <c r="AS12" s="94">
        <v>91.365613260073047</v>
      </c>
      <c r="AT12" s="94">
        <v>89.763687783883796</v>
      </c>
      <c r="AU12" s="94">
        <v>99.372461076004242</v>
      </c>
      <c r="AV12" s="94">
        <v>96.74909677655431</v>
      </c>
      <c r="AW12" s="94">
        <v>103.05401014651889</v>
      </c>
      <c r="AX12" s="94">
        <v>96.308781437729465</v>
      </c>
      <c r="AY12" s="94">
        <v>97.450374537547347</v>
      </c>
      <c r="AZ12" s="94">
        <v>89.21021720695974</v>
      </c>
      <c r="BA12" s="94">
        <v>82.349664102562542</v>
      </c>
      <c r="BB12" s="94">
        <v>90.570367133700188</v>
      </c>
      <c r="BC12" s="94">
        <v>101.59990991300086</v>
      </c>
      <c r="BD12" s="94">
        <v>99.833580329669033</v>
      </c>
      <c r="BE12" s="94">
        <v>102.8359990613544</v>
      </c>
      <c r="BF12" s="94">
        <v>104.88342840658848</v>
      </c>
      <c r="BG12" s="94">
        <v>107.4543337774702</v>
      </c>
      <c r="BH12" s="94">
        <v>111.22159192307815</v>
      </c>
      <c r="BI12" s="94">
        <v>113.84324423992526</v>
      </c>
      <c r="BJ12" s="94">
        <v>111.9751571886479</v>
      </c>
      <c r="BK12" s="94">
        <v>119.7941387820529</v>
      </c>
      <c r="BL12" s="94">
        <v>125.69450958791347</v>
      </c>
    </row>
    <row r="13" spans="1:64" x14ac:dyDescent="0.3">
      <c r="B13" s="48" t="s">
        <v>115</v>
      </c>
      <c r="C13" s="56"/>
      <c r="D13" s="99"/>
      <c r="E13" s="99"/>
      <c r="F13" s="99"/>
      <c r="G13" s="99"/>
      <c r="H13" s="99"/>
      <c r="I13" s="99"/>
      <c r="J13" s="99"/>
      <c r="K13" s="99"/>
      <c r="L13" s="99"/>
      <c r="M13" s="99"/>
      <c r="N13" s="99"/>
      <c r="O13" s="99"/>
      <c r="P13" s="99"/>
      <c r="Q13" s="99"/>
      <c r="R13" s="99"/>
      <c r="S13" s="94">
        <v>36.980944070512557</v>
      </c>
      <c r="T13" s="94">
        <v>34.66171103021999</v>
      </c>
      <c r="U13" s="94">
        <v>40.395574166666812</v>
      </c>
      <c r="V13" s="94">
        <v>52.197095352563473</v>
      </c>
      <c r="W13" s="94">
        <v>62.381097454211854</v>
      </c>
      <c r="X13" s="94">
        <v>61.048270599815915</v>
      </c>
      <c r="Y13" s="94">
        <v>61.812080407510201</v>
      </c>
      <c r="Z13" s="94">
        <v>64.628346492674098</v>
      </c>
      <c r="AA13" s="94">
        <v>66.323926698717699</v>
      </c>
      <c r="AB13" s="94">
        <v>67.731044143773772</v>
      </c>
      <c r="AC13" s="94">
        <v>66.911861199634785</v>
      </c>
      <c r="AD13" s="94">
        <v>67.464015357144248</v>
      </c>
      <c r="AE13" s="94">
        <v>68.54424743131834</v>
      </c>
      <c r="AF13" s="94">
        <v>68.542041227106907</v>
      </c>
      <c r="AG13" s="94">
        <v>69.164621831502174</v>
      </c>
      <c r="AH13" s="94">
        <v>70.924473818678408</v>
      </c>
      <c r="AI13" s="94">
        <v>73.498859056775814</v>
      </c>
      <c r="AJ13" s="94">
        <v>74.926782142855743</v>
      </c>
      <c r="AK13" s="94">
        <v>76.881805723442724</v>
      </c>
      <c r="AL13" s="94">
        <v>79.525148685896966</v>
      </c>
      <c r="AM13" s="94">
        <v>83.024358928572425</v>
      </c>
      <c r="AN13" s="94">
        <v>86.376204688645402</v>
      </c>
      <c r="AO13" s="94">
        <v>90.883120581502482</v>
      </c>
      <c r="AP13" s="94">
        <v>93.198145434978727</v>
      </c>
      <c r="AQ13" s="94">
        <v>93.496122692306514</v>
      </c>
      <c r="AR13" s="94">
        <v>95.990170760073212</v>
      </c>
      <c r="AS13" s="94">
        <v>98.58091218406544</v>
      </c>
      <c r="AT13" s="94">
        <v>98.423184052194784</v>
      </c>
      <c r="AU13" s="94">
        <v>99.382406854396905</v>
      </c>
      <c r="AV13" s="94">
        <v>99.15933192307719</v>
      </c>
      <c r="AW13" s="94">
        <v>98.762720009156737</v>
      </c>
      <c r="AX13" s="94">
        <v>98.681194954213723</v>
      </c>
      <c r="AY13" s="94">
        <v>96.631039821427166</v>
      </c>
      <c r="AZ13" s="94">
        <v>95.389686721610929</v>
      </c>
      <c r="BA13" s="94">
        <v>95.001727403846246</v>
      </c>
      <c r="BB13" s="94">
        <v>95.053475009157509</v>
      </c>
      <c r="BC13" s="94">
        <v>97.818881547618489</v>
      </c>
      <c r="BD13" s="94">
        <v>100.1730344917556</v>
      </c>
      <c r="BE13" s="94">
        <v>101.2739488507334</v>
      </c>
      <c r="BF13" s="94">
        <v>102.83954824175979</v>
      </c>
      <c r="BG13" s="94">
        <v>106.735697445056</v>
      </c>
      <c r="BH13" s="94">
        <v>108.24398877289372</v>
      </c>
      <c r="BI13" s="94">
        <v>110.79440652014638</v>
      </c>
      <c r="BJ13" s="94">
        <v>114.88093434981543</v>
      </c>
      <c r="BK13" s="94">
        <v>116.97943755494387</v>
      </c>
      <c r="BL13" s="94">
        <v>117.36065530219601</v>
      </c>
    </row>
    <row r="14" spans="1:64" x14ac:dyDescent="0.3">
      <c r="B14" s="48" t="s">
        <v>116</v>
      </c>
      <c r="C14" s="56"/>
      <c r="D14" s="99"/>
      <c r="E14" s="99"/>
      <c r="F14" s="99"/>
      <c r="G14" s="99"/>
      <c r="H14" s="99"/>
      <c r="I14" s="99"/>
      <c r="J14" s="99"/>
      <c r="K14" s="99"/>
      <c r="L14" s="99"/>
      <c r="M14" s="99"/>
      <c r="N14" s="99"/>
      <c r="O14" s="99"/>
      <c r="P14" s="99"/>
      <c r="Q14" s="99"/>
      <c r="R14" s="99"/>
      <c r="S14" s="94">
        <v>42.106374990842781</v>
      </c>
      <c r="T14" s="94">
        <v>37.9642320924914</v>
      </c>
      <c r="U14" s="94">
        <v>47.302186149268657</v>
      </c>
      <c r="V14" s="94">
        <v>54.051621451465685</v>
      </c>
      <c r="W14" s="94">
        <v>62.806577248169887</v>
      </c>
      <c r="X14" s="94">
        <v>61.306427431318262</v>
      </c>
      <c r="Y14" s="94">
        <v>60.805800723446247</v>
      </c>
      <c r="Z14" s="94">
        <v>62.057621043954718</v>
      </c>
      <c r="AA14" s="94">
        <v>59.62453910256373</v>
      </c>
      <c r="AB14" s="94">
        <v>60.342810279305056</v>
      </c>
      <c r="AC14" s="94">
        <v>55.617804029305901</v>
      </c>
      <c r="AD14" s="94">
        <v>54.002546387362258</v>
      </c>
      <c r="AE14" s="94">
        <v>51.80923230311339</v>
      </c>
      <c r="AF14" s="94">
        <v>54.40010199633722</v>
      </c>
      <c r="AG14" s="94">
        <v>51.704000677655436</v>
      </c>
      <c r="AH14" s="94">
        <v>55.121953690477866</v>
      </c>
      <c r="AI14" s="94">
        <v>63.095334656593849</v>
      </c>
      <c r="AJ14" s="94">
        <v>64.937227431318817</v>
      </c>
      <c r="AK14" s="94">
        <v>70.170559065938491</v>
      </c>
      <c r="AL14" s="94">
        <v>75.455468209710702</v>
      </c>
      <c r="AM14" s="94">
        <v>79.733642353481429</v>
      </c>
      <c r="AN14" s="94">
        <v>89.779940265570474</v>
      </c>
      <c r="AO14" s="94">
        <v>93.453482600731931</v>
      </c>
      <c r="AP14" s="94">
        <v>95.180409894691323</v>
      </c>
      <c r="AQ14" s="94">
        <v>95.740139771060313</v>
      </c>
      <c r="AR14" s="94">
        <v>97.180490366303857</v>
      </c>
      <c r="AS14" s="94">
        <v>99.371698896518254</v>
      </c>
      <c r="AT14" s="94">
        <v>100.11165952380553</v>
      </c>
      <c r="AU14" s="94">
        <v>97.477488076919897</v>
      </c>
      <c r="AV14" s="94">
        <v>94.318645018316261</v>
      </c>
      <c r="AW14" s="94">
        <v>94.287112829673447</v>
      </c>
      <c r="AX14" s="94">
        <v>96.089602916667317</v>
      </c>
      <c r="AY14" s="94">
        <v>97.317225100734746</v>
      </c>
      <c r="AZ14" s="94">
        <v>96.381754679487926</v>
      </c>
      <c r="BA14" s="94">
        <v>96.102692884620069</v>
      </c>
      <c r="BB14" s="94">
        <v>99.349893127284659</v>
      </c>
      <c r="BC14" s="94">
        <v>98.344734537548035</v>
      </c>
      <c r="BD14" s="94">
        <v>97.445112312273224</v>
      </c>
      <c r="BE14" s="94">
        <v>97.783403420331965</v>
      </c>
      <c r="BF14" s="94">
        <v>98.80624736264096</v>
      </c>
      <c r="BG14" s="94">
        <v>95.355946602564401</v>
      </c>
      <c r="BH14" s="94">
        <v>99.257556543038405</v>
      </c>
      <c r="BI14" s="94">
        <v>99.821405508243885</v>
      </c>
      <c r="BJ14" s="94">
        <v>99.693704592487791</v>
      </c>
      <c r="BK14" s="94">
        <v>103.8074065109943</v>
      </c>
      <c r="BL14" s="94">
        <v>105.49140982142505</v>
      </c>
    </row>
    <row r="15" spans="1:64" x14ac:dyDescent="0.3">
      <c r="B15" s="48" t="s">
        <v>117</v>
      </c>
      <c r="C15" s="56"/>
      <c r="D15" s="99"/>
      <c r="E15" s="99"/>
      <c r="F15" s="99"/>
      <c r="G15" s="99"/>
      <c r="H15" s="99"/>
      <c r="I15" s="99"/>
      <c r="J15" s="99"/>
      <c r="K15" s="99"/>
      <c r="L15" s="99"/>
      <c r="M15" s="99"/>
      <c r="N15" s="99"/>
      <c r="O15" s="99"/>
      <c r="P15" s="99"/>
      <c r="Q15" s="99"/>
      <c r="R15" s="99"/>
      <c r="S15" s="94">
        <v>57.499942138278321</v>
      </c>
      <c r="T15" s="94">
        <v>47.347161776556874</v>
      </c>
      <c r="U15" s="94">
        <v>55.540782870878182</v>
      </c>
      <c r="V15" s="94">
        <v>67.377441327839591</v>
      </c>
      <c r="W15" s="94">
        <v>75.411896108058826</v>
      </c>
      <c r="X15" s="94">
        <v>75.971036423990597</v>
      </c>
      <c r="Y15" s="94">
        <v>76.39883170330053</v>
      </c>
      <c r="Z15" s="94">
        <v>77.632565398351304</v>
      </c>
      <c r="AA15" s="94">
        <v>78.678755535711204</v>
      </c>
      <c r="AB15" s="94">
        <v>79.900256781135894</v>
      </c>
      <c r="AC15" s="94">
        <v>80.399347445056293</v>
      </c>
      <c r="AD15" s="94">
        <v>81.172552110807331</v>
      </c>
      <c r="AE15" s="94">
        <v>81.664973836995443</v>
      </c>
      <c r="AF15" s="94">
        <v>81.888263612636919</v>
      </c>
      <c r="AG15" s="94">
        <v>82.716882577837637</v>
      </c>
      <c r="AH15" s="94">
        <v>83.680461089742735</v>
      </c>
      <c r="AI15" s="94">
        <v>84.599482641942828</v>
      </c>
      <c r="AJ15" s="94">
        <v>85.420772733512592</v>
      </c>
      <c r="AK15" s="94">
        <v>86.294328951468671</v>
      </c>
      <c r="AL15" s="94">
        <v>87.816142458792555</v>
      </c>
      <c r="AM15" s="94">
        <v>88.856979679482635</v>
      </c>
      <c r="AN15" s="94">
        <v>89.999693740841991</v>
      </c>
      <c r="AO15" s="94">
        <v>91.390002870881418</v>
      </c>
      <c r="AP15" s="94">
        <v>92.174732380946196</v>
      </c>
      <c r="AQ15" s="94">
        <v>92.173939926740374</v>
      </c>
      <c r="AR15" s="94">
        <v>93.089884876372267</v>
      </c>
      <c r="AS15" s="94">
        <v>92.538371533879754</v>
      </c>
      <c r="AT15" s="94">
        <v>92.509401543031984</v>
      </c>
      <c r="AU15" s="94">
        <v>92.561914381866686</v>
      </c>
      <c r="AV15" s="94">
        <v>91.805083163917857</v>
      </c>
      <c r="AW15" s="94">
        <v>90.760412738087908</v>
      </c>
      <c r="AX15" s="94">
        <v>90.673520824173764</v>
      </c>
      <c r="AY15" s="94">
        <v>91.060796570509538</v>
      </c>
      <c r="AZ15" s="94">
        <v>92.097411396525587</v>
      </c>
      <c r="BA15" s="94">
        <v>92.218683447803784</v>
      </c>
      <c r="BB15" s="94">
        <v>94.072828324180364</v>
      </c>
      <c r="BC15" s="94">
        <v>97.135654560441168</v>
      </c>
      <c r="BD15" s="94">
        <v>101.706197834251</v>
      </c>
      <c r="BE15" s="94">
        <v>107.22720575091931</v>
      </c>
      <c r="BF15" s="94">
        <v>109.00187163919861</v>
      </c>
      <c r="BG15" s="94">
        <v>114.1026707509133</v>
      </c>
      <c r="BH15" s="94">
        <v>117.65331987637259</v>
      </c>
      <c r="BI15" s="94">
        <v>120.76462657051452</v>
      </c>
      <c r="BJ15" s="94">
        <v>121.04915521062271</v>
      </c>
      <c r="BK15" s="94">
        <v>121.65743552198106</v>
      </c>
      <c r="BL15" s="94">
        <v>125.01209178570495</v>
      </c>
    </row>
    <row r="16" spans="1:64" ht="16.5" thickBot="1" x14ac:dyDescent="0.35">
      <c r="B16" s="48" t="s">
        <v>118</v>
      </c>
      <c r="C16" s="57"/>
      <c r="D16" s="99"/>
      <c r="E16" s="99"/>
      <c r="F16" s="99"/>
      <c r="G16" s="99"/>
      <c r="H16" s="99"/>
      <c r="I16" s="99"/>
      <c r="J16" s="99"/>
      <c r="K16" s="99"/>
      <c r="L16" s="99"/>
      <c r="M16" s="99"/>
      <c r="N16" s="99"/>
      <c r="O16" s="99"/>
      <c r="P16" s="99"/>
      <c r="Q16" s="99"/>
      <c r="R16" s="99"/>
      <c r="S16" s="94">
        <v>32.852726881868286</v>
      </c>
      <c r="T16" s="94">
        <v>32.283536021062488</v>
      </c>
      <c r="U16" s="94">
        <v>39.201844139193753</v>
      </c>
      <c r="V16" s="94">
        <v>49.471971593406316</v>
      </c>
      <c r="W16" s="94">
        <v>58.798070306775756</v>
      </c>
      <c r="X16" s="94">
        <v>56.070554180403313</v>
      </c>
      <c r="Y16" s="94">
        <v>58.755656080584004</v>
      </c>
      <c r="Z16" s="94">
        <v>58.062441222527546</v>
      </c>
      <c r="AA16" s="94">
        <v>62.402646684980951</v>
      </c>
      <c r="AB16" s="94">
        <v>66.347207298536048</v>
      </c>
      <c r="AC16" s="94">
        <v>63.86192748168363</v>
      </c>
      <c r="AD16" s="94">
        <v>62.511005105311725</v>
      </c>
      <c r="AE16" s="94">
        <v>63.723216923075668</v>
      </c>
      <c r="AF16" s="94">
        <v>64.514644583334913</v>
      </c>
      <c r="AG16" s="94">
        <v>66.473216282050885</v>
      </c>
      <c r="AH16" s="94">
        <v>64.686765425822117</v>
      </c>
      <c r="AI16" s="94">
        <v>69.671974839745786</v>
      </c>
      <c r="AJ16" s="94">
        <v>68.346306630036779</v>
      </c>
      <c r="AK16" s="94">
        <v>71.908612321431434</v>
      </c>
      <c r="AL16" s="94">
        <v>74.191361662087246</v>
      </c>
      <c r="AM16" s="94">
        <v>79.224108901097026</v>
      </c>
      <c r="AN16" s="94">
        <v>84.289571300365822</v>
      </c>
      <c r="AO16" s="94">
        <v>81.520834674909011</v>
      </c>
      <c r="AP16" s="94">
        <v>82.085663850731223</v>
      </c>
      <c r="AQ16" s="94">
        <v>82.35053025183268</v>
      </c>
      <c r="AR16" s="94">
        <v>88.455501103479989</v>
      </c>
      <c r="AS16" s="94">
        <v>94.993365073259824</v>
      </c>
      <c r="AT16" s="94">
        <v>99.323804015569877</v>
      </c>
      <c r="AU16" s="94">
        <v>98.370921245420817</v>
      </c>
      <c r="AV16" s="94">
        <v>100.33008914377641</v>
      </c>
      <c r="AW16" s="94">
        <v>107.07352619963287</v>
      </c>
      <c r="AX16" s="94">
        <v>100.63658103479696</v>
      </c>
      <c r="AY16" s="94">
        <v>98.494712738094606</v>
      </c>
      <c r="AZ16" s="94">
        <v>94.09369159340585</v>
      </c>
      <c r="BA16" s="94">
        <v>95.875884999999286</v>
      </c>
      <c r="BB16" s="94">
        <v>92.779321034799949</v>
      </c>
      <c r="BC16" s="94">
        <v>94.041478846154305</v>
      </c>
      <c r="BD16" s="94">
        <v>93.827230325091506</v>
      </c>
      <c r="BE16" s="94">
        <v>98.688164514648633</v>
      </c>
      <c r="BF16" s="94">
        <v>97.71399529303784</v>
      </c>
      <c r="BG16" s="94">
        <v>99.135049734430879</v>
      </c>
      <c r="BH16" s="94">
        <v>102.16455491757883</v>
      </c>
      <c r="BI16" s="94">
        <v>106.54173763736473</v>
      </c>
      <c r="BJ16" s="94">
        <v>110.18189770604275</v>
      </c>
      <c r="BK16" s="94">
        <v>108.62576686813088</v>
      </c>
      <c r="BL16" s="94">
        <v>108.1500780357122</v>
      </c>
    </row>
    <row r="17" spans="2:64" x14ac:dyDescent="0.3">
      <c r="B17" s="26"/>
      <c r="C17" s="28"/>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Titelblatt</vt:lpstr>
      <vt:lpstr>Inhaltsverzeichnis</vt:lpstr>
      <vt:lpstr>00 Storyline</vt:lpstr>
      <vt:lpstr>01 Stromverbrauch</vt:lpstr>
      <vt:lpstr>02 Stromerzeugung</vt:lpstr>
      <vt:lpstr>03 installierte Leistung</vt:lpstr>
      <vt:lpstr>04 Stromerzeugung Winter</vt:lpstr>
      <vt:lpstr>05 Stromerzeugung Sommer</vt:lpstr>
      <vt:lpstr>06 Strompreise</vt:lpstr>
      <vt:lpstr>07 Wärmeerzeugung</vt:lpstr>
      <vt:lpstr>08 PtX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Spillmann, Dr. Thorsten</dc:creator>
  <cp:lastModifiedBy>Lechthaler-Felber Giulia BFE</cp:lastModifiedBy>
  <dcterms:created xsi:type="dcterms:W3CDTF">2017-11-15T16:50:00Z</dcterms:created>
  <dcterms:modified xsi:type="dcterms:W3CDTF">2022-04-08T14:31:21Z</dcterms:modified>
</cp:coreProperties>
</file>