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\Studies\2019.03.14 - Feuilles de coûts forage\Feuilles de coûts de forage - Versions publiées\"/>
    </mc:Choice>
  </mc:AlternateContent>
  <bookViews>
    <workbookView xWindow="120" yWindow="90" windowWidth="18915" windowHeight="7425"/>
  </bookViews>
  <sheets>
    <sheet name=" Deckblatt" sheetId="11" r:id="rId1"/>
    <sheet name="Ist-Kosten.Tag1. dd-mm-yy" sheetId="8" r:id="rId2"/>
    <sheet name="Ist-Kosten.Tag2. dd-mm-yy" sheetId="9" r:id="rId3"/>
    <sheet name="Ist-Kostenerfassung kum.final" sheetId="10" r:id="rId4"/>
  </sheets>
  <calcPr calcId="162913"/>
</workbook>
</file>

<file path=xl/calcChain.xml><?xml version="1.0" encoding="utf-8"?>
<calcChain xmlns="http://schemas.openxmlformats.org/spreadsheetml/2006/main">
  <c r="H128" i="8" l="1"/>
  <c r="H127" i="8"/>
  <c r="H129" i="8" s="1"/>
  <c r="H117" i="8"/>
  <c r="H116" i="8"/>
  <c r="H108" i="8"/>
  <c r="H107" i="8"/>
  <c r="H110" i="8" s="1"/>
  <c r="H101" i="8"/>
  <c r="H100" i="8"/>
  <c r="H99" i="8"/>
  <c r="H98" i="8"/>
  <c r="H95" i="8"/>
  <c r="H89" i="8"/>
  <c r="H88" i="8"/>
  <c r="H86" i="8"/>
  <c r="H85" i="8"/>
  <c r="H90" i="8" s="1"/>
  <c r="H84" i="8"/>
  <c r="H79" i="8"/>
  <c r="H78" i="8"/>
  <c r="H77" i="8"/>
  <c r="H76" i="8"/>
  <c r="H75" i="8"/>
  <c r="H81" i="8" s="1"/>
  <c r="H72" i="8"/>
  <c r="H66" i="8"/>
  <c r="H65" i="8"/>
  <c r="H64" i="8"/>
  <c r="H63" i="8"/>
  <c r="E58" i="8"/>
  <c r="H58" i="8" s="1"/>
  <c r="E57" i="8"/>
  <c r="H57" i="8" s="1"/>
  <c r="E56" i="8"/>
  <c r="H56" i="8" s="1"/>
  <c r="H55" i="8"/>
  <c r="E55" i="8"/>
  <c r="H52" i="8"/>
  <c r="H45" i="8"/>
  <c r="E45" i="8"/>
  <c r="E44" i="8"/>
  <c r="H44" i="8" s="1"/>
  <c r="H43" i="8"/>
  <c r="E42" i="8"/>
  <c r="H42" i="8" s="1"/>
  <c r="H41" i="8"/>
  <c r="E41" i="8"/>
  <c r="H40" i="8"/>
  <c r="E39" i="8"/>
  <c r="H39" i="8" s="1"/>
  <c r="E38" i="8"/>
  <c r="H38" i="8" s="1"/>
  <c r="H37" i="8"/>
  <c r="E36" i="8"/>
  <c r="H36" i="8" s="1"/>
  <c r="E35" i="8"/>
  <c r="H35" i="8" s="1"/>
  <c r="H34" i="8"/>
  <c r="G30" i="8"/>
  <c r="E28" i="8"/>
  <c r="H128" i="10"/>
  <c r="H127" i="10"/>
  <c r="H117" i="10"/>
  <c r="H116" i="10"/>
  <c r="H118" i="10" s="1"/>
  <c r="H108" i="10"/>
  <c r="H107" i="10"/>
  <c r="H101" i="10"/>
  <c r="H100" i="10"/>
  <c r="H99" i="10"/>
  <c r="H98" i="10"/>
  <c r="H102" i="10" s="1"/>
  <c r="H95" i="10"/>
  <c r="H89" i="10"/>
  <c r="H88" i="10"/>
  <c r="H86" i="10"/>
  <c r="H85" i="10"/>
  <c r="H84" i="10"/>
  <c r="H79" i="10"/>
  <c r="H78" i="10"/>
  <c r="H77" i="10"/>
  <c r="H76" i="10"/>
  <c r="H75" i="10"/>
  <c r="H81" i="10" s="1"/>
  <c r="H72" i="10"/>
  <c r="H66" i="10"/>
  <c r="H65" i="10"/>
  <c r="H64" i="10"/>
  <c r="H63" i="10"/>
  <c r="H67" i="10" s="1"/>
  <c r="E58" i="10"/>
  <c r="H58" i="10" s="1"/>
  <c r="E57" i="10"/>
  <c r="H57" i="10" s="1"/>
  <c r="E56" i="10"/>
  <c r="H56" i="10" s="1"/>
  <c r="E55" i="10"/>
  <c r="H55" i="10" s="1"/>
  <c r="H52" i="10"/>
  <c r="E45" i="10"/>
  <c r="H45" i="10" s="1"/>
  <c r="E44" i="10"/>
  <c r="H44" i="10" s="1"/>
  <c r="H43" i="10"/>
  <c r="E42" i="10"/>
  <c r="H42" i="10" s="1"/>
  <c r="E41" i="10"/>
  <c r="H41" i="10" s="1"/>
  <c r="H40" i="10"/>
  <c r="E39" i="10"/>
  <c r="H39" i="10" s="1"/>
  <c r="E38" i="10"/>
  <c r="H38" i="10" s="1"/>
  <c r="H37" i="10"/>
  <c r="E36" i="10"/>
  <c r="H36" i="10" s="1"/>
  <c r="E35" i="10"/>
  <c r="H35" i="10" s="1"/>
  <c r="H34" i="10"/>
  <c r="G30" i="10"/>
  <c r="E28" i="10"/>
  <c r="H129" i="9"/>
  <c r="H128" i="9"/>
  <c r="H127" i="9"/>
  <c r="H117" i="9"/>
  <c r="H116" i="9"/>
  <c r="H108" i="9"/>
  <c r="H107" i="9"/>
  <c r="H110" i="9" s="1"/>
  <c r="H101" i="9"/>
  <c r="H100" i="9"/>
  <c r="H99" i="9"/>
  <c r="H98" i="9"/>
  <c r="H95" i="9"/>
  <c r="H89" i="9"/>
  <c r="H88" i="9"/>
  <c r="H86" i="9"/>
  <c r="H85" i="9"/>
  <c r="H84" i="9"/>
  <c r="H79" i="9"/>
  <c r="H78" i="9"/>
  <c r="H77" i="9"/>
  <c r="H76" i="9"/>
  <c r="H75" i="9"/>
  <c r="H72" i="9"/>
  <c r="H66" i="9"/>
  <c r="H65" i="9"/>
  <c r="H64" i="9"/>
  <c r="H63" i="9"/>
  <c r="E58" i="9"/>
  <c r="H58" i="9" s="1"/>
  <c r="E57" i="9"/>
  <c r="H57" i="9" s="1"/>
  <c r="E56" i="9"/>
  <c r="H56" i="9" s="1"/>
  <c r="E55" i="9"/>
  <c r="H55" i="9" s="1"/>
  <c r="H52" i="9"/>
  <c r="E45" i="9"/>
  <c r="H45" i="9" s="1"/>
  <c r="E44" i="9"/>
  <c r="H44" i="9" s="1"/>
  <c r="H43" i="9"/>
  <c r="E42" i="9"/>
  <c r="H42" i="9" s="1"/>
  <c r="E41" i="9"/>
  <c r="H41" i="9" s="1"/>
  <c r="H40" i="9"/>
  <c r="E39" i="9"/>
  <c r="H39" i="9" s="1"/>
  <c r="E38" i="9"/>
  <c r="H38" i="9" s="1"/>
  <c r="H37" i="9"/>
  <c r="E36" i="9"/>
  <c r="H36" i="9" s="1"/>
  <c r="E35" i="9"/>
  <c r="H35" i="9" s="1"/>
  <c r="H34" i="9"/>
  <c r="G30" i="9"/>
  <c r="E28" i="9"/>
  <c r="H81" i="9" l="1"/>
  <c r="H67" i="9"/>
  <c r="H102" i="9"/>
  <c r="H118" i="9"/>
  <c r="H90" i="10"/>
  <c r="H67" i="8"/>
  <c r="H102" i="8"/>
  <c r="H90" i="9"/>
  <c r="H129" i="10"/>
  <c r="H118" i="8"/>
  <c r="H110" i="10"/>
  <c r="H47" i="8"/>
  <c r="H60" i="8"/>
  <c r="H47" i="10"/>
  <c r="H60" i="10"/>
  <c r="H47" i="9"/>
  <c r="H60" i="9"/>
  <c r="N145" i="10"/>
  <c r="K138" i="10"/>
  <c r="K136" i="10"/>
  <c r="K134" i="10"/>
  <c r="K132" i="10"/>
  <c r="K131" i="10"/>
  <c r="J129" i="10"/>
  <c r="K129" i="10" s="1"/>
  <c r="K124" i="10"/>
  <c r="K122" i="10"/>
  <c r="J118" i="10"/>
  <c r="K118" i="10" s="1"/>
  <c r="J114" i="10"/>
  <c r="K114" i="10" s="1"/>
  <c r="J110" i="10"/>
  <c r="K110" i="10" s="1"/>
  <c r="K104" i="10"/>
  <c r="J102" i="10"/>
  <c r="K102" i="10" s="1"/>
  <c r="J95" i="10"/>
  <c r="K95" i="10" s="1"/>
  <c r="J90" i="10"/>
  <c r="K90" i="10" s="1"/>
  <c r="J81" i="10"/>
  <c r="K81" i="10" s="1"/>
  <c r="J72" i="10"/>
  <c r="K72" i="10" s="1"/>
  <c r="J67" i="10"/>
  <c r="K67" i="10" s="1"/>
  <c r="J60" i="10"/>
  <c r="K60" i="10" s="1"/>
  <c r="J52" i="10"/>
  <c r="K52" i="10" s="1"/>
  <c r="J47" i="10"/>
  <c r="K47" i="10" s="1"/>
  <c r="J31" i="10"/>
  <c r="K31" i="10" s="1"/>
  <c r="N145" i="9"/>
  <c r="K138" i="9"/>
  <c r="K136" i="9"/>
  <c r="K134" i="9"/>
  <c r="K132" i="9"/>
  <c r="K131" i="9"/>
  <c r="J129" i="9"/>
  <c r="K129" i="9" s="1"/>
  <c r="K124" i="9"/>
  <c r="K122" i="9"/>
  <c r="J118" i="9"/>
  <c r="K118" i="9" s="1"/>
  <c r="J114" i="9"/>
  <c r="K114" i="9" s="1"/>
  <c r="J110" i="9"/>
  <c r="K110" i="9" s="1"/>
  <c r="K104" i="9"/>
  <c r="J102" i="9"/>
  <c r="K102" i="9" s="1"/>
  <c r="J95" i="9"/>
  <c r="K95" i="9" s="1"/>
  <c r="J90" i="9"/>
  <c r="K90" i="9" s="1"/>
  <c r="J81" i="9"/>
  <c r="K81" i="9" s="1"/>
  <c r="J72" i="9"/>
  <c r="K72" i="9" s="1"/>
  <c r="J67" i="9"/>
  <c r="K67" i="9" s="1"/>
  <c r="J60" i="9"/>
  <c r="K60" i="9" s="1"/>
  <c r="J52" i="9"/>
  <c r="K52" i="9" s="1"/>
  <c r="J47" i="9"/>
  <c r="K47" i="9" s="1"/>
  <c r="J31" i="9"/>
  <c r="K31" i="9" s="1"/>
  <c r="K145" i="10" l="1"/>
  <c r="K145" i="9"/>
  <c r="N145" i="8"/>
  <c r="K138" i="8"/>
  <c r="K136" i="8"/>
  <c r="K134" i="8"/>
  <c r="K132" i="8"/>
  <c r="K131" i="8"/>
  <c r="J129" i="8"/>
  <c r="K129" i="8" s="1"/>
  <c r="K124" i="8"/>
  <c r="K122" i="8"/>
  <c r="J118" i="8"/>
  <c r="K118" i="8" s="1"/>
  <c r="J114" i="8"/>
  <c r="K114" i="8" s="1"/>
  <c r="J110" i="8"/>
  <c r="K110" i="8" s="1"/>
  <c r="K104" i="8"/>
  <c r="J102" i="8"/>
  <c r="K102" i="8" s="1"/>
  <c r="J95" i="8"/>
  <c r="K95" i="8" s="1"/>
  <c r="K90" i="8"/>
  <c r="J90" i="8"/>
  <c r="J81" i="8"/>
  <c r="K81" i="8" s="1"/>
  <c r="J72" i="8"/>
  <c r="K72" i="8" s="1"/>
  <c r="J67" i="8"/>
  <c r="K67" i="8" s="1"/>
  <c r="J60" i="8"/>
  <c r="K60" i="8" s="1"/>
  <c r="J52" i="8"/>
  <c r="K52" i="8" s="1"/>
  <c r="J47" i="8"/>
  <c r="K47" i="8" s="1"/>
  <c r="J31" i="8"/>
  <c r="K31" i="8" s="1"/>
  <c r="K145" i="8" l="1"/>
  <c r="N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J21" i="8"/>
  <c r="K21" i="8"/>
  <c r="L21" i="8"/>
  <c r="N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J21" i="9"/>
  <c r="K21" i="9"/>
  <c r="L21" i="9"/>
  <c r="N9" i="8" l="1"/>
  <c r="N9" i="9"/>
  <c r="M21" i="8"/>
  <c r="N20" i="8"/>
  <c r="N18" i="8"/>
  <c r="N16" i="8"/>
  <c r="N14" i="8"/>
  <c r="N12" i="8"/>
  <c r="N10" i="8"/>
  <c r="N8" i="8"/>
  <c r="N19" i="8"/>
  <c r="N17" i="8"/>
  <c r="N15" i="8"/>
  <c r="N13" i="8"/>
  <c r="N11" i="8"/>
  <c r="M21" i="9"/>
  <c r="N20" i="9"/>
  <c r="N18" i="9"/>
  <c r="N16" i="9"/>
  <c r="N14" i="9"/>
  <c r="N12" i="9"/>
  <c r="N10" i="9"/>
  <c r="N8" i="9"/>
  <c r="N19" i="9"/>
  <c r="N17" i="9"/>
  <c r="N15" i="9"/>
  <c r="N13" i="9"/>
  <c r="N11" i="9"/>
  <c r="L21" i="10"/>
  <c r="K21" i="10"/>
  <c r="J21" i="10"/>
  <c r="G21" i="10"/>
  <c r="E112" i="10" s="1"/>
  <c r="H112" i="10" s="1"/>
  <c r="H114" i="10" s="1"/>
  <c r="F21" i="10"/>
  <c r="E21" i="10"/>
  <c r="H21" i="10" s="1"/>
  <c r="E132" i="10" s="1"/>
  <c r="H132" i="10" s="1"/>
  <c r="M20" i="10"/>
  <c r="H20" i="10"/>
  <c r="M19" i="10"/>
  <c r="H19" i="10"/>
  <c r="M18" i="10"/>
  <c r="H18" i="10"/>
  <c r="M17" i="10"/>
  <c r="H17" i="10"/>
  <c r="M16" i="10"/>
  <c r="H16" i="10"/>
  <c r="M15" i="10"/>
  <c r="H15" i="10"/>
  <c r="M14" i="10"/>
  <c r="H14" i="10"/>
  <c r="M13" i="10"/>
  <c r="H13" i="10"/>
  <c r="M12" i="10"/>
  <c r="H12" i="10"/>
  <c r="M11" i="10"/>
  <c r="H11" i="10"/>
  <c r="M10" i="10"/>
  <c r="H10" i="10"/>
  <c r="M9" i="10"/>
  <c r="H9" i="10"/>
  <c r="D16" i="10" s="1"/>
  <c r="M8" i="10"/>
  <c r="H8" i="10"/>
  <c r="D8" i="10"/>
  <c r="N7" i="10"/>
  <c r="D7" i="10"/>
  <c r="G21" i="9"/>
  <c r="E112" i="9" s="1"/>
  <c r="H112" i="9" s="1"/>
  <c r="H114" i="9" s="1"/>
  <c r="F21" i="9"/>
  <c r="E21" i="9"/>
  <c r="H21" i="9" s="1"/>
  <c r="E132" i="9" s="1"/>
  <c r="H132" i="9" s="1"/>
  <c r="H20" i="9"/>
  <c r="H19" i="9"/>
  <c r="H18" i="9"/>
  <c r="H17" i="9"/>
  <c r="H16" i="9"/>
  <c r="H15" i="9"/>
  <c r="H14" i="9"/>
  <c r="H13" i="9"/>
  <c r="H12" i="9"/>
  <c r="H11" i="9"/>
  <c r="H10" i="9"/>
  <c r="D16" i="9" s="1"/>
  <c r="H9" i="9"/>
  <c r="H8" i="9"/>
  <c r="D14" i="9" s="1"/>
  <c r="D8" i="9"/>
  <c r="D7" i="9"/>
  <c r="G21" i="8"/>
  <c r="E112" i="8" s="1"/>
  <c r="H112" i="8" s="1"/>
  <c r="H114" i="8" s="1"/>
  <c r="F21" i="8"/>
  <c r="E21" i="8"/>
  <c r="H21" i="8" s="1"/>
  <c r="E132" i="8" s="1"/>
  <c r="H132" i="8" s="1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D7" i="8"/>
  <c r="E29" i="8" l="1"/>
  <c r="H29" i="8" s="1"/>
  <c r="E30" i="8"/>
  <c r="H30" i="8" s="1"/>
  <c r="D12" i="9"/>
  <c r="D10" i="10"/>
  <c r="D18" i="9"/>
  <c r="D20" i="10"/>
  <c r="D14" i="10"/>
  <c r="E29" i="9"/>
  <c r="H29" i="9" s="1"/>
  <c r="E30" i="9"/>
  <c r="H30" i="9" s="1"/>
  <c r="D19" i="10"/>
  <c r="H145" i="10"/>
  <c r="D19" i="9"/>
  <c r="D20" i="9"/>
  <c r="D18" i="10"/>
  <c r="D10" i="9"/>
  <c r="D12" i="10"/>
  <c r="E30" i="10"/>
  <c r="H30" i="10" s="1"/>
  <c r="E29" i="10"/>
  <c r="H29" i="10" s="1"/>
  <c r="H31" i="10" s="1"/>
  <c r="D17" i="8"/>
  <c r="D20" i="8"/>
  <c r="D8" i="8"/>
  <c r="D11" i="8"/>
  <c r="D19" i="8"/>
  <c r="D15" i="8"/>
  <c r="D13" i="8"/>
  <c r="D9" i="8"/>
  <c r="M21" i="10"/>
  <c r="D9" i="10"/>
  <c r="D11" i="10"/>
  <c r="D13" i="10"/>
  <c r="D15" i="10"/>
  <c r="D17" i="10"/>
  <c r="N9" i="10"/>
  <c r="N11" i="10"/>
  <c r="N13" i="10"/>
  <c r="N15" i="10"/>
  <c r="N17" i="10"/>
  <c r="N19" i="10"/>
  <c r="N8" i="10"/>
  <c r="N10" i="10"/>
  <c r="N12" i="10"/>
  <c r="N14" i="10"/>
  <c r="N16" i="10"/>
  <c r="N18" i="10"/>
  <c r="N20" i="10"/>
  <c r="D9" i="9"/>
  <c r="D11" i="9"/>
  <c r="D13" i="9"/>
  <c r="D15" i="9"/>
  <c r="D17" i="9"/>
  <c r="D10" i="8"/>
  <c r="D12" i="8"/>
  <c r="D14" i="8"/>
  <c r="D16" i="8"/>
  <c r="D18" i="8"/>
  <c r="H31" i="9" l="1"/>
  <c r="H145" i="9" s="1"/>
  <c r="H31" i="8"/>
  <c r="H145" i="8" s="1"/>
</calcChain>
</file>

<file path=xl/sharedStrings.xml><?xml version="1.0" encoding="utf-8"?>
<sst xmlns="http://schemas.openxmlformats.org/spreadsheetml/2006/main" count="771" uniqueCount="155">
  <si>
    <t>Spülung</t>
  </si>
  <si>
    <t>Material</t>
  </si>
  <si>
    <t>Service</t>
  </si>
  <si>
    <t>Feststoffkontrolle</t>
  </si>
  <si>
    <t>Entsorgung</t>
  </si>
  <si>
    <t>Meißel</t>
  </si>
  <si>
    <t>Bohrlochmesssungen</t>
  </si>
  <si>
    <t>Planungen und Genehmigungen</t>
  </si>
  <si>
    <t>Bohrungsaufsicht</t>
  </si>
  <si>
    <t xml:space="preserve">Sicherheit / Unvorhersehbares </t>
  </si>
  <si>
    <t>Versicherungen</t>
  </si>
  <si>
    <t>Mob/DEMOB</t>
  </si>
  <si>
    <t>MOB/DEMOB</t>
  </si>
  <si>
    <t xml:space="preserve">Demobilisierung </t>
  </si>
  <si>
    <t>Summe Zeit</t>
  </si>
  <si>
    <t>Tage</t>
  </si>
  <si>
    <t>Tage/pauschal</t>
  </si>
  <si>
    <t>Schätzung pauschal</t>
  </si>
  <si>
    <t>m</t>
  </si>
  <si>
    <t>Stück</t>
  </si>
  <si>
    <t>Summe</t>
  </si>
  <si>
    <t>Einheit</t>
  </si>
  <si>
    <t>€</t>
  </si>
  <si>
    <t>Menge</t>
  </si>
  <si>
    <t>Kostenannahmen für….</t>
  </si>
  <si>
    <t>Summe Bohranlage</t>
  </si>
  <si>
    <t>Summe Spülung</t>
  </si>
  <si>
    <t>Zeitannahmen - Tage</t>
  </si>
  <si>
    <t>MOB-DEMOB</t>
  </si>
  <si>
    <t>Operation</t>
  </si>
  <si>
    <t>Bohren</t>
  </si>
  <si>
    <t>Gesamt</t>
  </si>
  <si>
    <t>Summe Richtbohrservice</t>
  </si>
  <si>
    <t>Zentralizer Liefern und montieren</t>
  </si>
  <si>
    <t>Bohrlochkopfverflanschung</t>
  </si>
  <si>
    <t>Summe Mud Logging</t>
  </si>
  <si>
    <t>Float Equipment liefern und einbauen</t>
  </si>
  <si>
    <t>Kühlung und Einleitung Förderwasser (optional)</t>
  </si>
  <si>
    <t>Angebot Service</t>
  </si>
  <si>
    <t xml:space="preserve">Rohre säubern </t>
  </si>
  <si>
    <t xml:space="preserve">Einbauüberwachung </t>
  </si>
  <si>
    <t xml:space="preserve">Verschraubservice </t>
  </si>
  <si>
    <t xml:space="preserve">Zementionen </t>
  </si>
  <si>
    <t>Budget-Angebot Lieferant</t>
  </si>
  <si>
    <t>Tel. Budget Angebot</t>
  </si>
  <si>
    <t>1300/d- Schätzung pauschal</t>
  </si>
  <si>
    <t>Sehr grober Ansatz- Schätzung</t>
  </si>
  <si>
    <t>Kostenbasis/ Erläuterungen</t>
  </si>
  <si>
    <t>2xPDC Miete je 15TE + RM in Reserve je Sektion</t>
  </si>
  <si>
    <t>Mud Logging Service / geol. Betreuung</t>
  </si>
  <si>
    <t xml:space="preserve">Sektion I </t>
  </si>
  <si>
    <t>Sektion II</t>
  </si>
  <si>
    <t xml:space="preserve">Sektion III </t>
  </si>
  <si>
    <t xml:space="preserve">Sektion IV </t>
  </si>
  <si>
    <t>Test Reservoir</t>
  </si>
  <si>
    <t>Fördertest (TKP/ Mammuntpumpversuch) / Injektionstest</t>
  </si>
  <si>
    <t xml:space="preserve">Komplettierung </t>
  </si>
  <si>
    <t xml:space="preserve">Mobilisierung </t>
  </si>
  <si>
    <t>Bohranlage + Serviceequipment</t>
  </si>
  <si>
    <t>Bohranlage</t>
  </si>
  <si>
    <t>Mobilisation</t>
  </si>
  <si>
    <t>Demobilisation</t>
  </si>
  <si>
    <t>Tagesrate</t>
  </si>
  <si>
    <t>Energie</t>
  </si>
  <si>
    <t>55 Lkw + 3 Schwertransporte einschl. Bohrstrang</t>
  </si>
  <si>
    <t>Kontibetrieb 24h/Tag//7 Tage/Woche ohne Energie</t>
  </si>
  <si>
    <t>Energie (Diesel /Strom/Kombination)</t>
  </si>
  <si>
    <t>Hakenlast 250 t, 2 x1600 HP Spülpumpen, 350 bar Drucksystem, 2 BOP Stacks 3000 und 10.000 PSI</t>
  </si>
  <si>
    <t>Budget Angebot Bohrkontraktor</t>
  </si>
  <si>
    <t>Sonstiges</t>
  </si>
  <si>
    <t xml:space="preserve">Installation Förderpumpe /Injektionsrohrtour </t>
  </si>
  <si>
    <t>Sonstige/Besondere Maßnahmen:………..</t>
  </si>
  <si>
    <t>Sektion I</t>
  </si>
  <si>
    <t>Sektion 2</t>
  </si>
  <si>
    <t>Sektion 3</t>
  </si>
  <si>
    <t>Sektion 4</t>
  </si>
  <si>
    <t>Sektion 1- 4</t>
  </si>
  <si>
    <t>Summe Entsorgung</t>
  </si>
  <si>
    <t>Sektion 1 - 4</t>
  </si>
  <si>
    <t>Cuttings</t>
  </si>
  <si>
    <t>Richtbohrservice</t>
  </si>
  <si>
    <t>Sektion 1</t>
  </si>
  <si>
    <t>Sektion4</t>
  </si>
  <si>
    <t xml:space="preserve">Sektion 1 - 4 </t>
  </si>
  <si>
    <t>Budget Angebot Service</t>
  </si>
  <si>
    <t>Summe Meißel</t>
  </si>
  <si>
    <t>Casing - Material</t>
  </si>
  <si>
    <t>Casing Einbau</t>
  </si>
  <si>
    <t>Mobilkran für  Handling Rohre</t>
  </si>
  <si>
    <t>Liner Hanger Lieferung und Service</t>
  </si>
  <si>
    <t>Summe Liner Hanger</t>
  </si>
  <si>
    <t>13 3/8" Liner Hanger mit Tie back</t>
  </si>
  <si>
    <t>Budget Angebot Lieferant….</t>
  </si>
  <si>
    <t>7 " Liner Hanger</t>
  </si>
  <si>
    <t xml:space="preserve">Summe Zementationen </t>
  </si>
  <si>
    <t xml:space="preserve">Sektion 1 -4 </t>
  </si>
  <si>
    <t>auf Basis Berggesetzgebung</t>
  </si>
  <si>
    <t>Summe Bohrlochmessungen</t>
  </si>
  <si>
    <t xml:space="preserve">Summe Sonstiges </t>
  </si>
  <si>
    <t>Summe Casing Einbau</t>
  </si>
  <si>
    <t>Stopfenzementation</t>
  </si>
  <si>
    <t>nicht zementiert</t>
  </si>
  <si>
    <t>Wissenschaftliche Messungen</t>
  </si>
  <si>
    <t>Förderpumpe , Lieferung Zubehör, Einbauservice)</t>
  </si>
  <si>
    <t>Komplettierung</t>
  </si>
  <si>
    <t xml:space="preserve">Tel. Budget Angebot </t>
  </si>
  <si>
    <t>Kurzzeittest mit Auswertung- Mammutpumpversuch</t>
  </si>
  <si>
    <t xml:space="preserve">Teste </t>
  </si>
  <si>
    <t>Kernbohrstrecken</t>
  </si>
  <si>
    <t>Kernbohrstrecke 2</t>
  </si>
  <si>
    <t>Kernbohrstrecke 1</t>
  </si>
  <si>
    <t>Option</t>
  </si>
  <si>
    <t>Lagerstätten Stimulation</t>
  </si>
  <si>
    <t>Säuerungen</t>
  </si>
  <si>
    <t>Summe Lagerstätten-Stimulation</t>
  </si>
  <si>
    <t>Summe Teste</t>
  </si>
  <si>
    <t>3 x RM</t>
  </si>
  <si>
    <t xml:space="preserve">Tage </t>
  </si>
  <si>
    <t>Pauschal</t>
  </si>
  <si>
    <t>13 3/8 Rohrspezifikation</t>
  </si>
  <si>
    <t>20" Rohrspezifikation</t>
  </si>
  <si>
    <t>9 5/8" Rohrspezifikation</t>
  </si>
  <si>
    <t>7" Rohrspezifikation</t>
  </si>
  <si>
    <t>7" Rohrspezifikation gelocht oder geschlitzt</t>
  </si>
  <si>
    <t>Summe Casing Material</t>
  </si>
  <si>
    <t>Bemerkung</t>
  </si>
  <si>
    <t>Summe Kernen</t>
  </si>
  <si>
    <t>Bohrplatz - einschl. Standrohr</t>
  </si>
  <si>
    <t>Schätzung pauschal, ggf. anteilig</t>
  </si>
  <si>
    <t>Schätzkosten Gesuch</t>
  </si>
  <si>
    <t>Ist- Kosten-erfassung</t>
  </si>
  <si>
    <t>Datum</t>
  </si>
  <si>
    <t>Bohrtag</t>
  </si>
  <si>
    <t>Tageskosten</t>
  </si>
  <si>
    <t>Ist -Zeit Erfassung - Berabeitung durch "Company Man"</t>
  </si>
  <si>
    <t>Bericht Nr.</t>
  </si>
  <si>
    <t>Teufe (m)</t>
  </si>
  <si>
    <t>Dauer kumulativ</t>
  </si>
  <si>
    <t>Bohren 24" / Verrohren 20" (alt.18 5/8")</t>
  </si>
  <si>
    <t>Bohren 17 1/2" / Verrohren 13 3/8"</t>
  </si>
  <si>
    <t>Bohren 12 1/4" / Verrohren 9 5/8"</t>
  </si>
  <si>
    <t>Bohren 8 1/2" / Liner 7"</t>
  </si>
  <si>
    <t>Tag</t>
  </si>
  <si>
    <t>Summen</t>
  </si>
  <si>
    <t>Tageskosten Gesamt</t>
  </si>
  <si>
    <t>Bohrungs-kosten Gesamt</t>
  </si>
  <si>
    <t>… / Final</t>
  </si>
  <si>
    <t>Gestängezementation</t>
  </si>
  <si>
    <t xml:space="preserve">14.08.2019 - Revisionstand: 0 </t>
  </si>
  <si>
    <t>ERFASSUNG DER KOSTEN FÜR GEOTHERMISCHE BOHRUNGEN</t>
  </si>
  <si>
    <t>Im Rahmen</t>
  </si>
  <si>
    <t>- eines Geothermie-Erkundungsbeitrag (Energiegesetze (EnG) und Energieverordnung (EnV)) oder</t>
  </si>
  <si>
    <t>März 2020</t>
  </si>
  <si>
    <t>- eines Beitrags zur direkten Nutzung der Geothermie für die Wärmebereitstellung (CO2-Gesetz und CO2-Verordnung)</t>
  </si>
  <si>
    <t>Geothermieprojekt………………………………….
Bohrung 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</si>
</sst>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4" fontId="0" fillId="0" borderId="0" xfId="0" applyNumberFormat="1"/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4" fontId="0" fillId="0" borderId="6" xfId="0" applyNumberFormat="1" applyBorder="1"/>
    <xf numFmtId="0" fontId="0" fillId="2" borderId="4" xfId="0" applyFill="1" applyBorder="1"/>
    <xf numFmtId="4" fontId="0" fillId="2" borderId="4" xfId="0" applyNumberFormat="1" applyFill="1" applyBorder="1"/>
    <xf numFmtId="0" fontId="0" fillId="2" borderId="5" xfId="0" applyFill="1" applyBorder="1"/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0" fontId="0" fillId="3" borderId="4" xfId="0" applyFill="1" applyBorder="1"/>
    <xf numFmtId="0" fontId="0" fillId="3" borderId="5" xfId="0" applyFill="1" applyBorder="1"/>
    <xf numFmtId="4" fontId="0" fillId="3" borderId="4" xfId="0" applyNumberFormat="1" applyFill="1" applyBorder="1"/>
    <xf numFmtId="0" fontId="4" fillId="0" borderId="4" xfId="0" applyFont="1" applyBorder="1"/>
    <xf numFmtId="0" fontId="4" fillId="0" borderId="11" xfId="0" applyFont="1" applyBorder="1"/>
    <xf numFmtId="4" fontId="4" fillId="0" borderId="4" xfId="0" applyNumberFormat="1" applyFont="1" applyBorder="1"/>
    <xf numFmtId="4" fontId="0" fillId="0" borderId="13" xfId="0" applyNumberFormat="1" applyBorder="1"/>
    <xf numFmtId="0" fontId="0" fillId="0" borderId="19" xfId="0" applyBorder="1"/>
    <xf numFmtId="0" fontId="0" fillId="0" borderId="13" xfId="0" applyBorder="1"/>
    <xf numFmtId="4" fontId="2" fillId="2" borderId="16" xfId="0" applyNumberFormat="1" applyFont="1" applyFill="1" applyBorder="1"/>
    <xf numFmtId="0" fontId="4" fillId="0" borderId="22" xfId="0" applyFont="1" applyBorder="1"/>
    <xf numFmtId="4" fontId="4" fillId="0" borderId="13" xfId="0" applyNumberFormat="1" applyFont="1" applyBorder="1"/>
    <xf numFmtId="0" fontId="2" fillId="2" borderId="1" xfId="0" applyFont="1" applyFill="1" applyBorder="1"/>
    <xf numFmtId="0" fontId="0" fillId="2" borderId="2" xfId="0" applyFill="1" applyBorder="1"/>
    <xf numFmtId="4" fontId="2" fillId="2" borderId="16" xfId="0" applyNumberFormat="1" applyFont="1" applyFill="1" applyBorder="1" applyAlignment="1">
      <alignment horizontal="center" vertical="center"/>
    </xf>
    <xf numFmtId="0" fontId="4" fillId="0" borderId="24" xfId="0" applyFont="1" applyBorder="1"/>
    <xf numFmtId="4" fontId="4" fillId="0" borderId="19" xfId="0" applyNumberFormat="1" applyFont="1" applyBorder="1"/>
    <xf numFmtId="4" fontId="2" fillId="2" borderId="16" xfId="0" applyNumberFormat="1" applyFont="1" applyFill="1" applyBorder="1" applyAlignment="1">
      <alignment horizontal="right"/>
    </xf>
    <xf numFmtId="4" fontId="2" fillId="2" borderId="17" xfId="0" applyNumberFormat="1" applyFont="1" applyFill="1" applyBorder="1"/>
    <xf numFmtId="0" fontId="2" fillId="2" borderId="25" xfId="0" applyFont="1" applyFill="1" applyBorder="1"/>
    <xf numFmtId="0" fontId="2" fillId="2" borderId="4" xfId="0" applyFont="1" applyFill="1" applyBorder="1"/>
    <xf numFmtId="0" fontId="2" fillId="0" borderId="5" xfId="0" applyFont="1" applyBorder="1"/>
    <xf numFmtId="0" fontId="2" fillId="2" borderId="5" xfId="0" applyFont="1" applyFill="1" applyBorder="1"/>
    <xf numFmtId="0" fontId="0" fillId="3" borderId="0" xfId="0" applyFill="1"/>
    <xf numFmtId="0" fontId="4" fillId="3" borderId="4" xfId="0" applyFont="1" applyFill="1" applyBorder="1"/>
    <xf numFmtId="0" fontId="4" fillId="2" borderId="4" xfId="0" applyFont="1" applyFill="1" applyBorder="1"/>
    <xf numFmtId="0" fontId="2" fillId="3" borderId="5" xfId="0" applyFont="1" applyFill="1" applyBorder="1"/>
    <xf numFmtId="0" fontId="0" fillId="3" borderId="21" xfId="0" applyFill="1" applyBorder="1"/>
    <xf numFmtId="0" fontId="0" fillId="3" borderId="10" xfId="0" applyFill="1" applyBorder="1"/>
    <xf numFmtId="0" fontId="0" fillId="3" borderId="23" xfId="0" applyFill="1" applyBorder="1"/>
    <xf numFmtId="4" fontId="4" fillId="3" borderId="14" xfId="0" applyNumberFormat="1" applyFont="1" applyFill="1" applyBorder="1"/>
    <xf numFmtId="4" fontId="4" fillId="3" borderId="20" xfId="0" applyNumberFormat="1" applyFont="1" applyFill="1" applyBorder="1"/>
    <xf numFmtId="4" fontId="4" fillId="3" borderId="6" xfId="0" applyNumberFormat="1" applyFont="1" applyFill="1" applyBorder="1"/>
    <xf numFmtId="4" fontId="2" fillId="2" borderId="17" xfId="0" applyNumberFormat="1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/>
    </xf>
    <xf numFmtId="4" fontId="2" fillId="2" borderId="15" xfId="0" applyNumberFormat="1" applyFont="1" applyFill="1" applyBorder="1"/>
    <xf numFmtId="0" fontId="6" fillId="2" borderId="2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/>
    <xf numFmtId="0" fontId="0" fillId="3" borderId="13" xfId="0" applyFill="1" applyBorder="1"/>
    <xf numFmtId="0" fontId="0" fillId="3" borderId="13" xfId="0" applyFont="1" applyFill="1" applyBorder="1" applyAlignment="1">
      <alignment horizontal="right"/>
    </xf>
    <xf numFmtId="1" fontId="0" fillId="3" borderId="13" xfId="0" applyNumberFormat="1" applyFont="1" applyFill="1" applyBorder="1" applyAlignment="1">
      <alignment horizontal="center" vertical="center"/>
    </xf>
    <xf numFmtId="4" fontId="2" fillId="3" borderId="13" xfId="0" applyNumberFormat="1" applyFont="1" applyFill="1" applyBorder="1" applyAlignment="1">
      <alignment horizontal="center" vertical="center"/>
    </xf>
    <xf numFmtId="4" fontId="4" fillId="3" borderId="14" xfId="0" applyNumberFormat="1" applyFont="1" applyFill="1" applyBorder="1" applyAlignment="1">
      <alignment horizontal="right"/>
    </xf>
    <xf numFmtId="4" fontId="4" fillId="0" borderId="12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4" fontId="4" fillId="3" borderId="13" xfId="0" applyNumberFormat="1" applyFont="1" applyFill="1" applyBorder="1" applyAlignment="1">
      <alignment horizontal="right" vertical="center"/>
    </xf>
    <xf numFmtId="4" fontId="0" fillId="0" borderId="14" xfId="0" applyNumberFormat="1" applyBorder="1"/>
    <xf numFmtId="1" fontId="0" fillId="3" borderId="4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right" vertical="center"/>
    </xf>
    <xf numFmtId="4" fontId="4" fillId="3" borderId="20" xfId="0" applyNumberFormat="1" applyFont="1" applyFill="1" applyBorder="1" applyAlignment="1">
      <alignment vertical="center"/>
    </xf>
    <xf numFmtId="4" fontId="4" fillId="3" borderId="19" xfId="0" applyNumberFormat="1" applyFont="1" applyFill="1" applyBorder="1" applyAlignment="1">
      <alignment horizontal="right" vertical="center"/>
    </xf>
    <xf numFmtId="4" fontId="4" fillId="3" borderId="14" xfId="0" applyNumberFormat="1" applyFont="1" applyFill="1" applyBorder="1" applyAlignment="1">
      <alignment vertical="center"/>
    </xf>
    <xf numFmtId="1" fontId="0" fillId="3" borderId="19" xfId="0" applyNumberFormat="1" applyFont="1" applyFill="1" applyBorder="1" applyAlignment="1">
      <alignment horizontal="center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19" xfId="0" applyNumberFormat="1" applyFont="1" applyBorder="1" applyAlignment="1">
      <alignment horizontal="right" vertical="center"/>
    </xf>
    <xf numFmtId="4" fontId="0" fillId="0" borderId="20" xfId="0" applyNumberFormat="1" applyBorder="1"/>
    <xf numFmtId="4" fontId="4" fillId="2" borderId="3" xfId="0" applyNumberFormat="1" applyFont="1" applyFill="1" applyBorder="1"/>
    <xf numFmtId="4" fontId="2" fillId="2" borderId="15" xfId="0" applyNumberFormat="1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2" fillId="2" borderId="17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4" fontId="2" fillId="2" borderId="35" xfId="0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1" fontId="0" fillId="0" borderId="36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1" fontId="0" fillId="0" borderId="37" xfId="0" applyNumberFormat="1" applyBorder="1" applyAlignment="1">
      <alignment horizontal="center"/>
    </xf>
    <xf numFmtId="0" fontId="0" fillId="2" borderId="37" xfId="0" applyFill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8" xfId="0" applyBorder="1" applyAlignment="1">
      <alignment horizontal="center"/>
    </xf>
    <xf numFmtId="4" fontId="0" fillId="0" borderId="12" xfId="0" applyNumberFormat="1" applyBorder="1"/>
    <xf numFmtId="4" fontId="0" fillId="0" borderId="5" xfId="0" applyNumberFormat="1" applyBorder="1"/>
    <xf numFmtId="4" fontId="0" fillId="3" borderId="5" xfId="0" applyNumberFormat="1" applyFill="1" applyBorder="1"/>
    <xf numFmtId="4" fontId="0" fillId="2" borderId="5" xfId="0" applyNumberFormat="1" applyFill="1" applyBorder="1"/>
    <xf numFmtId="4" fontId="0" fillId="0" borderId="7" xfId="0" applyNumberFormat="1" applyBorder="1"/>
    <xf numFmtId="4" fontId="0" fillId="0" borderId="14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4" borderId="6" xfId="0" applyNumberFormat="1" applyFill="1" applyBorder="1" applyAlignment="1">
      <alignment horizontal="right"/>
    </xf>
    <xf numFmtId="0" fontId="0" fillId="2" borderId="30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2" fillId="2" borderId="26" xfId="0" applyFont="1" applyFill="1" applyBorder="1"/>
    <xf numFmtId="4" fontId="2" fillId="2" borderId="26" xfId="0" applyNumberFormat="1" applyFont="1" applyFill="1" applyBorder="1" applyAlignment="1">
      <alignment horizontal="center"/>
    </xf>
    <xf numFmtId="4" fontId="2" fillId="2" borderId="27" xfId="0" applyNumberFormat="1" applyFont="1" applyFill="1" applyBorder="1" applyAlignment="1">
      <alignment horizontal="center"/>
    </xf>
    <xf numFmtId="0" fontId="2" fillId="3" borderId="39" xfId="0" applyFont="1" applyFill="1" applyBorder="1"/>
    <xf numFmtId="0" fontId="2" fillId="3" borderId="40" xfId="0" applyFont="1" applyFill="1" applyBorder="1"/>
    <xf numFmtId="4" fontId="2" fillId="3" borderId="40" xfId="0" applyNumberFormat="1" applyFont="1" applyFill="1" applyBorder="1" applyAlignment="1">
      <alignment horizontal="center"/>
    </xf>
    <xf numFmtId="4" fontId="2" fillId="3" borderId="41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wrapText="1"/>
    </xf>
    <xf numFmtId="4" fontId="2" fillId="2" borderId="4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4" fontId="5" fillId="2" borderId="4" xfId="0" applyNumberFormat="1" applyFont="1" applyFill="1" applyBorder="1"/>
    <xf numFmtId="4" fontId="5" fillId="2" borderId="6" xfId="0" applyNumberFormat="1" applyFont="1" applyFill="1" applyBorder="1"/>
    <xf numFmtId="4" fontId="4" fillId="0" borderId="6" xfId="0" applyNumberFormat="1" applyFont="1" applyBorder="1"/>
    <xf numFmtId="4" fontId="4" fillId="2" borderId="4" xfId="0" applyNumberFormat="1" applyFont="1" applyFill="1" applyBorder="1"/>
    <xf numFmtId="4" fontId="4" fillId="2" borderId="6" xfId="0" applyNumberFormat="1" applyFont="1" applyFill="1" applyBorder="1"/>
    <xf numFmtId="4" fontId="4" fillId="3" borderId="4" xfId="0" applyNumberFormat="1" applyFont="1" applyFill="1" applyBorder="1"/>
    <xf numFmtId="4" fontId="4" fillId="0" borderId="20" xfId="0" applyNumberFormat="1" applyFont="1" applyBorder="1"/>
    <xf numFmtId="4" fontId="4" fillId="2" borderId="30" xfId="0" applyNumberFormat="1" applyFont="1" applyFill="1" applyBorder="1"/>
    <xf numFmtId="4" fontId="4" fillId="8" borderId="28" xfId="0" applyNumberFormat="1" applyFont="1" applyFill="1" applyBorder="1"/>
    <xf numFmtId="4" fontId="0" fillId="0" borderId="42" xfId="0" applyNumberFormat="1" applyBorder="1"/>
    <xf numFmtId="0" fontId="0" fillId="0" borderId="8" xfId="0" applyBorder="1" applyAlignment="1">
      <alignment horizontal="left"/>
    </xf>
    <xf numFmtId="4" fontId="4" fillId="2" borderId="4" xfId="0" applyNumberFormat="1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4" fontId="0" fillId="2" borderId="4" xfId="0" applyNumberFormat="1" applyFill="1" applyBorder="1" applyAlignment="1">
      <alignment horizontal="left"/>
    </xf>
    <xf numFmtId="4" fontId="4" fillId="3" borderId="4" xfId="0" applyNumberFormat="1" applyFont="1" applyFill="1" applyBorder="1" applyAlignment="1">
      <alignment horizontal="left"/>
    </xf>
    <xf numFmtId="4" fontId="0" fillId="3" borderId="4" xfId="0" applyNumberFormat="1" applyFill="1" applyBorder="1" applyAlignment="1">
      <alignment horizontal="left"/>
    </xf>
    <xf numFmtId="4" fontId="4" fillId="0" borderId="4" xfId="0" applyNumberFormat="1" applyFont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left"/>
    </xf>
    <xf numFmtId="0" fontId="0" fillId="3" borderId="23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4" fontId="4" fillId="0" borderId="19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0" fontId="8" fillId="7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2" borderId="2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4" fillId="0" borderId="30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49" fontId="13" fillId="0" borderId="0" xfId="0" applyNumberFormat="1" applyFont="1"/>
    <xf numFmtId="49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161925</xdr:rowOff>
    </xdr:from>
    <xdr:to>
      <xdr:col>9</xdr:col>
      <xdr:colOff>632460</xdr:colOff>
      <xdr:row>7</xdr:row>
      <xdr:rowOff>57150</xdr:rowOff>
    </xdr:to>
    <xdr:grpSp>
      <xdr:nvGrpSpPr>
        <xdr:cNvPr id="2" name="Groupe 1"/>
        <xdr:cNvGrpSpPr/>
      </xdr:nvGrpSpPr>
      <xdr:grpSpPr>
        <a:xfrm>
          <a:off x="800100" y="542925"/>
          <a:ext cx="6690360" cy="847725"/>
          <a:chOff x="784860" y="236220"/>
          <a:chExt cx="6858000" cy="914400"/>
        </a:xfrm>
      </xdr:grpSpPr>
      <xdr:pic>
        <xdr:nvPicPr>
          <xdr:cNvPr id="3" name="Image 2" descr="Logo_color"/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/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Eidgenössisches Departement für </a:t>
            </a:r>
            <a:b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Umwelt, Verkehr, Energie und Kommunikation UVEK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Bundesamt für Energie BFE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Sektion Erneuerbare Energien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N22"/>
  <sheetViews>
    <sheetView showGridLines="0" tabSelected="1" workbookViewId="0">
      <selection activeCell="I27" sqref="I27"/>
    </sheetView>
  </sheetViews>
  <sheetFormatPr baseColWidth="10" defaultRowHeight="15" x14ac:dyDescent="0.25"/>
  <sheetData>
    <row r="10" spans="2:14" ht="18.75" x14ac:dyDescent="0.3">
      <c r="B10" s="165" t="s">
        <v>149</v>
      </c>
    </row>
    <row r="12" spans="2:14" ht="15.75" x14ac:dyDescent="0.25">
      <c r="B12" s="166" t="s">
        <v>150</v>
      </c>
    </row>
    <row r="13" spans="2:14" ht="18.75" x14ac:dyDescent="0.3">
      <c r="B13" s="167" t="s">
        <v>151</v>
      </c>
      <c r="N13" s="162"/>
    </row>
    <row r="14" spans="2:14" ht="18.75" x14ac:dyDescent="0.3">
      <c r="B14" s="167" t="s">
        <v>153</v>
      </c>
      <c r="N14" s="162"/>
    </row>
    <row r="15" spans="2:14" ht="18.75" x14ac:dyDescent="0.3">
      <c r="B15" s="168"/>
      <c r="N15" s="162"/>
    </row>
    <row r="16" spans="2:14" ht="15.75" x14ac:dyDescent="0.25">
      <c r="B16" s="164"/>
      <c r="N16" s="163"/>
    </row>
    <row r="17" spans="2:14" ht="15.75" x14ac:dyDescent="0.25">
      <c r="B17" s="168" t="s">
        <v>152</v>
      </c>
      <c r="N17" s="164"/>
    </row>
    <row r="18" spans="2:14" x14ac:dyDescent="0.25">
      <c r="N18" s="163"/>
    </row>
    <row r="19" spans="2:14" x14ac:dyDescent="0.25">
      <c r="N19" s="163"/>
    </row>
    <row r="20" spans="2:14" x14ac:dyDescent="0.25">
      <c r="N20" s="163"/>
    </row>
    <row r="22" spans="2:14" ht="18.75" x14ac:dyDescent="0.3">
      <c r="B22" s="16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6"/>
  <sheetViews>
    <sheetView topLeftCell="A2" zoomScaleNormal="100" workbookViewId="0">
      <selection activeCell="M3" sqref="M3:N3"/>
    </sheetView>
  </sheetViews>
  <sheetFormatPr baseColWidth="10" defaultRowHeight="15" x14ac:dyDescent="0.25"/>
  <cols>
    <col min="1" max="1" width="19.28515625" customWidth="1"/>
    <col min="2" max="2" width="46.7109375" customWidth="1"/>
    <col min="3" max="4" width="33" customWidth="1"/>
    <col min="5" max="5" width="12.42578125" customWidth="1"/>
    <col min="6" max="6" width="11.5703125" customWidth="1"/>
    <col min="7" max="7" width="11.5703125" bestFit="1" customWidth="1"/>
    <col min="8" max="8" width="12.5703125" customWidth="1"/>
    <col min="9" max="9" width="1.5703125" customWidth="1"/>
    <col min="10" max="11" width="17.28515625" customWidth="1"/>
    <col min="12" max="12" width="14.7109375" bestFit="1" customWidth="1"/>
    <col min="13" max="13" width="12.7109375" customWidth="1"/>
    <col min="14" max="14" width="14.28515625" customWidth="1"/>
  </cols>
  <sheetData>
    <row r="1" spans="1:14" hidden="1" x14ac:dyDescent="0.25"/>
    <row r="2" spans="1:14" ht="19.5" thickBot="1" x14ac:dyDescent="0.35">
      <c r="A2" s="144" t="s">
        <v>148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ht="44.25" customHeight="1" thickBot="1" x14ac:dyDescent="0.4">
      <c r="A3" s="46" t="s">
        <v>130</v>
      </c>
      <c r="B3" s="145" t="s">
        <v>154</v>
      </c>
      <c r="C3" s="146"/>
      <c r="D3" s="146"/>
      <c r="E3" s="146"/>
      <c r="F3" s="146"/>
      <c r="G3" s="146"/>
      <c r="H3" s="147"/>
      <c r="J3" s="47" t="s">
        <v>131</v>
      </c>
      <c r="K3" s="48" t="s">
        <v>132</v>
      </c>
      <c r="L3" s="51" t="s">
        <v>135</v>
      </c>
      <c r="M3" s="148">
        <v>1</v>
      </c>
      <c r="N3" s="149"/>
    </row>
    <row r="4" spans="1:14" ht="15.75" thickBot="1" x14ac:dyDescent="0.3">
      <c r="E4" s="1"/>
      <c r="F4" s="1"/>
      <c r="G4" s="1"/>
      <c r="H4" s="1"/>
    </row>
    <row r="5" spans="1:14" ht="15.75" thickBot="1" x14ac:dyDescent="0.3">
      <c r="A5" s="150" t="s">
        <v>129</v>
      </c>
      <c r="B5" s="151"/>
      <c r="C5" s="151"/>
      <c r="D5" s="151"/>
      <c r="E5" s="151"/>
      <c r="F5" s="151"/>
      <c r="G5" s="151"/>
      <c r="H5" s="152"/>
      <c r="J5" s="153" t="s">
        <v>134</v>
      </c>
      <c r="K5" s="154"/>
      <c r="L5" s="154"/>
      <c r="M5" s="154"/>
      <c r="N5" s="155"/>
    </row>
    <row r="6" spans="1:14" ht="30.75" thickBot="1" x14ac:dyDescent="0.3">
      <c r="A6" s="52" t="s">
        <v>27</v>
      </c>
      <c r="B6" s="25"/>
      <c r="C6" s="53" t="s">
        <v>136</v>
      </c>
      <c r="D6" s="54" t="s">
        <v>137</v>
      </c>
      <c r="E6" s="26" t="s">
        <v>28</v>
      </c>
      <c r="F6" s="26" t="s">
        <v>29</v>
      </c>
      <c r="G6" s="26" t="s">
        <v>30</v>
      </c>
      <c r="H6" s="45" t="s">
        <v>31</v>
      </c>
      <c r="J6" s="49" t="s">
        <v>28</v>
      </c>
      <c r="K6" s="26" t="s">
        <v>29</v>
      </c>
      <c r="L6" s="26" t="s">
        <v>30</v>
      </c>
      <c r="M6" s="26" t="s">
        <v>31</v>
      </c>
      <c r="N6" s="55" t="s">
        <v>137</v>
      </c>
    </row>
    <row r="7" spans="1:14" x14ac:dyDescent="0.25">
      <c r="A7" s="56"/>
      <c r="B7" s="57"/>
      <c r="C7" s="58">
        <v>0</v>
      </c>
      <c r="D7" s="59">
        <f>SUM($H$7:H7)</f>
        <v>0</v>
      </c>
      <c r="E7" s="60"/>
      <c r="F7" s="60"/>
      <c r="G7" s="60"/>
      <c r="H7" s="61"/>
      <c r="J7" s="62"/>
      <c r="K7" s="81"/>
      <c r="L7" s="81"/>
      <c r="M7" s="64"/>
      <c r="N7" s="65">
        <f>SUM($M$7:M7)</f>
        <v>0</v>
      </c>
    </row>
    <row r="8" spans="1:14" x14ac:dyDescent="0.25">
      <c r="A8" s="39" t="s">
        <v>57</v>
      </c>
      <c r="B8" s="22" t="s">
        <v>58</v>
      </c>
      <c r="C8" s="20">
        <v>0</v>
      </c>
      <c r="D8" s="66">
        <f>SUM($H$7:H8)</f>
        <v>14</v>
      </c>
      <c r="E8" s="23">
        <v>14</v>
      </c>
      <c r="F8" s="23"/>
      <c r="G8" s="23"/>
      <c r="H8" s="42">
        <f>E8+F8</f>
        <v>14</v>
      </c>
      <c r="J8" s="67"/>
      <c r="K8" s="82"/>
      <c r="L8" s="82"/>
      <c r="M8" s="69">
        <f>J8+K8</f>
        <v>0</v>
      </c>
      <c r="N8" s="5">
        <f>SUM($M$7:M8)</f>
        <v>0</v>
      </c>
    </row>
    <row r="9" spans="1:14" x14ac:dyDescent="0.25">
      <c r="A9" s="156" t="s">
        <v>50</v>
      </c>
      <c r="B9" s="140" t="s">
        <v>138</v>
      </c>
      <c r="C9" s="2">
        <v>500</v>
      </c>
      <c r="D9" s="66">
        <f>SUM($H$7:H9)</f>
        <v>20</v>
      </c>
      <c r="E9" s="17"/>
      <c r="F9" s="142">
        <v>12</v>
      </c>
      <c r="G9" s="142">
        <v>6</v>
      </c>
      <c r="H9" s="70">
        <f>G9</f>
        <v>6</v>
      </c>
      <c r="J9" s="67"/>
      <c r="K9" s="142"/>
      <c r="L9" s="142"/>
      <c r="M9" s="71">
        <f>L9</f>
        <v>0</v>
      </c>
      <c r="N9" s="5">
        <f>SUM($M$7:M9)</f>
        <v>0</v>
      </c>
    </row>
    <row r="10" spans="1:14" x14ac:dyDescent="0.25">
      <c r="A10" s="157"/>
      <c r="B10" s="141"/>
      <c r="C10" s="2">
        <v>500</v>
      </c>
      <c r="D10" s="66">
        <f>SUM($H$7:H10)</f>
        <v>26</v>
      </c>
      <c r="E10" s="17"/>
      <c r="F10" s="143"/>
      <c r="G10" s="143"/>
      <c r="H10" s="72">
        <f>F9-G9</f>
        <v>6</v>
      </c>
      <c r="J10" s="67"/>
      <c r="K10" s="143"/>
      <c r="L10" s="143"/>
      <c r="M10" s="64">
        <f>K9-L9</f>
        <v>0</v>
      </c>
      <c r="N10" s="5">
        <f>SUM($M$7:M10)</f>
        <v>0</v>
      </c>
    </row>
    <row r="11" spans="1:14" x14ac:dyDescent="0.25">
      <c r="A11" s="138" t="s">
        <v>51</v>
      </c>
      <c r="B11" s="140" t="s">
        <v>139</v>
      </c>
      <c r="C11" s="2">
        <v>1400</v>
      </c>
      <c r="D11" s="66">
        <f>SUM($H$7:H11)</f>
        <v>36</v>
      </c>
      <c r="E11" s="17"/>
      <c r="F11" s="142">
        <v>20</v>
      </c>
      <c r="G11" s="142">
        <v>10</v>
      </c>
      <c r="H11" s="70">
        <f>G11</f>
        <v>10</v>
      </c>
      <c r="J11" s="67"/>
      <c r="K11" s="142"/>
      <c r="L11" s="142"/>
      <c r="M11" s="71">
        <f>L11</f>
        <v>0</v>
      </c>
      <c r="N11" s="5">
        <f>SUM($M$7:M11)</f>
        <v>0</v>
      </c>
    </row>
    <row r="12" spans="1:14" x14ac:dyDescent="0.25">
      <c r="A12" s="139"/>
      <c r="B12" s="141"/>
      <c r="C12" s="2">
        <v>1400</v>
      </c>
      <c r="D12" s="66">
        <f>SUM($H$7:H12)</f>
        <v>46</v>
      </c>
      <c r="E12" s="17"/>
      <c r="F12" s="143"/>
      <c r="G12" s="143"/>
      <c r="H12" s="72">
        <f>F11-G11</f>
        <v>10</v>
      </c>
      <c r="J12" s="67"/>
      <c r="K12" s="143"/>
      <c r="L12" s="143"/>
      <c r="M12" s="64">
        <f>K11-L11</f>
        <v>0</v>
      </c>
      <c r="N12" s="5">
        <f>SUM($M$7:M12)</f>
        <v>0</v>
      </c>
    </row>
    <row r="13" spans="1:14" x14ac:dyDescent="0.25">
      <c r="A13" s="138" t="s">
        <v>52</v>
      </c>
      <c r="B13" s="140" t="s">
        <v>140</v>
      </c>
      <c r="C13" s="2">
        <v>2500</v>
      </c>
      <c r="D13" s="66">
        <f>SUM($H$7:H13)</f>
        <v>58</v>
      </c>
      <c r="E13" s="17"/>
      <c r="F13" s="142">
        <v>24</v>
      </c>
      <c r="G13" s="142">
        <v>12</v>
      </c>
      <c r="H13" s="70">
        <f>G13</f>
        <v>12</v>
      </c>
      <c r="J13" s="67"/>
      <c r="K13" s="142"/>
      <c r="L13" s="142"/>
      <c r="M13" s="71">
        <f>L13</f>
        <v>0</v>
      </c>
      <c r="N13" s="5">
        <f>SUM($M$7:M13)</f>
        <v>0</v>
      </c>
    </row>
    <row r="14" spans="1:14" x14ac:dyDescent="0.25">
      <c r="A14" s="139"/>
      <c r="B14" s="141"/>
      <c r="C14" s="2">
        <v>2500</v>
      </c>
      <c r="D14" s="66">
        <f>SUM($H$7:H14)</f>
        <v>70</v>
      </c>
      <c r="E14" s="17"/>
      <c r="F14" s="143"/>
      <c r="G14" s="143"/>
      <c r="H14" s="72">
        <f>F13-G13</f>
        <v>12</v>
      </c>
      <c r="J14" s="67"/>
      <c r="K14" s="143"/>
      <c r="L14" s="143"/>
      <c r="M14" s="64">
        <f>K13-L13</f>
        <v>0</v>
      </c>
      <c r="N14" s="5">
        <f>SUM($M$7:M14)</f>
        <v>0</v>
      </c>
    </row>
    <row r="15" spans="1:14" x14ac:dyDescent="0.25">
      <c r="A15" s="138" t="s">
        <v>53</v>
      </c>
      <c r="B15" s="140" t="s">
        <v>141</v>
      </c>
      <c r="C15" s="2">
        <v>3900</v>
      </c>
      <c r="D15" s="66">
        <f>SUM($H$7:H15)</f>
        <v>82</v>
      </c>
      <c r="E15" s="17"/>
      <c r="F15" s="142">
        <v>24</v>
      </c>
      <c r="G15" s="142">
        <v>12</v>
      </c>
      <c r="H15" s="70">
        <f>G15</f>
        <v>12</v>
      </c>
      <c r="J15" s="67"/>
      <c r="K15" s="142"/>
      <c r="L15" s="142"/>
      <c r="M15" s="71">
        <f>L15</f>
        <v>0</v>
      </c>
      <c r="N15" s="5">
        <f>SUM($M$7:M15)</f>
        <v>0</v>
      </c>
    </row>
    <row r="16" spans="1:14" x14ac:dyDescent="0.25">
      <c r="A16" s="139"/>
      <c r="B16" s="141"/>
      <c r="C16" s="2">
        <v>3900</v>
      </c>
      <c r="D16" s="66">
        <f>SUM($H$7:H16)</f>
        <v>94</v>
      </c>
      <c r="E16" s="17"/>
      <c r="F16" s="143"/>
      <c r="G16" s="143"/>
      <c r="H16" s="72">
        <f>F15-G15</f>
        <v>12</v>
      </c>
      <c r="J16" s="67"/>
      <c r="K16" s="143"/>
      <c r="L16" s="143"/>
      <c r="M16" s="81">
        <f>K15-L15</f>
        <v>0</v>
      </c>
      <c r="N16" s="5">
        <f>SUM($M$7:M16)</f>
        <v>0</v>
      </c>
    </row>
    <row r="17" spans="1:14" x14ac:dyDescent="0.25">
      <c r="A17" s="40" t="s">
        <v>54</v>
      </c>
      <c r="B17" s="16" t="s">
        <v>55</v>
      </c>
      <c r="C17" s="2">
        <v>3900</v>
      </c>
      <c r="D17" s="66">
        <f>SUM($H$7:H17)</f>
        <v>103</v>
      </c>
      <c r="E17" s="17"/>
      <c r="F17" s="17">
        <v>9</v>
      </c>
      <c r="G17" s="17"/>
      <c r="H17" s="44">
        <f>SUM(E17:F17)</f>
        <v>9</v>
      </c>
      <c r="J17" s="67"/>
      <c r="K17" s="82"/>
      <c r="L17" s="82"/>
      <c r="M17" s="82">
        <f>J17+K17</f>
        <v>0</v>
      </c>
      <c r="N17" s="5">
        <f>SUM($M$7:M17)</f>
        <v>0</v>
      </c>
    </row>
    <row r="18" spans="1:14" x14ac:dyDescent="0.25">
      <c r="A18" s="40" t="s">
        <v>56</v>
      </c>
      <c r="B18" s="16" t="s">
        <v>70</v>
      </c>
      <c r="C18" s="2">
        <v>3900</v>
      </c>
      <c r="D18" s="66">
        <f>SUM($H$7:H18)</f>
        <v>109</v>
      </c>
      <c r="E18" s="17"/>
      <c r="F18" s="17">
        <v>6</v>
      </c>
      <c r="G18" s="17"/>
      <c r="H18" s="44">
        <f>SUM(E18:F18)</f>
        <v>6</v>
      </c>
      <c r="J18" s="67"/>
      <c r="K18" s="82"/>
      <c r="L18" s="82"/>
      <c r="M18" s="82">
        <f>J18+K18</f>
        <v>0</v>
      </c>
      <c r="N18" s="5">
        <f>SUM($M$7:M18)</f>
        <v>0</v>
      </c>
    </row>
    <row r="19" spans="1:14" x14ac:dyDescent="0.25">
      <c r="A19" s="41" t="s">
        <v>69</v>
      </c>
      <c r="B19" s="27" t="s">
        <v>71</v>
      </c>
      <c r="C19" s="19">
        <v>3900</v>
      </c>
      <c r="D19" s="66">
        <f>SUM($H$7:H19)</f>
        <v>110</v>
      </c>
      <c r="E19" s="28"/>
      <c r="F19" s="28">
        <v>1</v>
      </c>
      <c r="G19" s="28"/>
      <c r="H19" s="43">
        <f>SUM(E19:F19)</f>
        <v>1</v>
      </c>
      <c r="J19" s="67"/>
      <c r="K19" s="82"/>
      <c r="L19" s="82"/>
      <c r="M19" s="82">
        <f>J19+K19</f>
        <v>0</v>
      </c>
      <c r="N19" s="5">
        <f>SUM($M$7:M19)</f>
        <v>0</v>
      </c>
    </row>
    <row r="20" spans="1:14" ht="15.75" thickBot="1" x14ac:dyDescent="0.3">
      <c r="A20" s="41" t="s">
        <v>13</v>
      </c>
      <c r="B20" s="27" t="s">
        <v>58</v>
      </c>
      <c r="C20" s="19">
        <v>3900</v>
      </c>
      <c r="D20" s="73">
        <f>SUM($H$7:H20)</f>
        <v>120</v>
      </c>
      <c r="E20" s="28">
        <v>10</v>
      </c>
      <c r="F20" s="28"/>
      <c r="G20" s="28"/>
      <c r="H20" s="43">
        <f>SUM(E20:F20)</f>
        <v>10</v>
      </c>
      <c r="J20" s="74"/>
      <c r="K20" s="80"/>
      <c r="L20" s="80"/>
      <c r="M20" s="80">
        <f>SUM(J20:K20)</f>
        <v>0</v>
      </c>
      <c r="N20" s="76">
        <f>SUM($M$7:M20)</f>
        <v>0</v>
      </c>
    </row>
    <row r="21" spans="1:14" ht="15.75" thickBot="1" x14ac:dyDescent="0.3">
      <c r="A21" s="24" t="s">
        <v>14</v>
      </c>
      <c r="B21" s="25"/>
      <c r="C21" s="25"/>
      <c r="D21" s="25"/>
      <c r="E21" s="21">
        <f>SUM(E8:E20)</f>
        <v>24</v>
      </c>
      <c r="F21" s="29">
        <f>SUM(F9:F20)</f>
        <v>96</v>
      </c>
      <c r="G21" s="29">
        <f>SUM(G9:G15)</f>
        <v>40</v>
      </c>
      <c r="H21" s="30">
        <f t="shared" ref="H21" si="0">E21+F21</f>
        <v>120</v>
      </c>
      <c r="J21" s="50">
        <f>SUM(J7:J20)</f>
        <v>0</v>
      </c>
      <c r="K21" s="29">
        <f>SUM(K7:K20)</f>
        <v>0</v>
      </c>
      <c r="L21" s="29">
        <f>SUM(L7:L20)</f>
        <v>0</v>
      </c>
      <c r="M21" s="21">
        <f>SUM(M7:M20)</f>
        <v>0</v>
      </c>
      <c r="N21" s="77"/>
    </row>
    <row r="22" spans="1:14" x14ac:dyDescent="0.25">
      <c r="E22" s="1"/>
      <c r="F22" s="1"/>
      <c r="G22" s="1"/>
      <c r="H22" s="1"/>
    </row>
    <row r="23" spans="1:14" ht="15.75" thickBot="1" x14ac:dyDescent="0.3">
      <c r="E23" s="1"/>
      <c r="F23" s="1"/>
      <c r="G23" s="1"/>
      <c r="H23" s="1"/>
    </row>
    <row r="24" spans="1:14" ht="30.75" thickBot="1" x14ac:dyDescent="0.3">
      <c r="A24" s="31" t="s">
        <v>24</v>
      </c>
      <c r="B24" s="103"/>
      <c r="C24" s="135" t="s">
        <v>47</v>
      </c>
      <c r="D24" s="136"/>
      <c r="E24" s="104" t="s">
        <v>23</v>
      </c>
      <c r="F24" s="104" t="s">
        <v>21</v>
      </c>
      <c r="G24" s="104" t="s">
        <v>22</v>
      </c>
      <c r="H24" s="105" t="s">
        <v>22</v>
      </c>
      <c r="J24" s="78" t="s">
        <v>133</v>
      </c>
      <c r="K24" s="79" t="s">
        <v>144</v>
      </c>
      <c r="L24" s="79" t="s">
        <v>125</v>
      </c>
      <c r="M24" s="85" t="s">
        <v>142</v>
      </c>
      <c r="N24" s="83" t="s">
        <v>145</v>
      </c>
    </row>
    <row r="25" spans="1:14" x14ac:dyDescent="0.25">
      <c r="A25" s="106"/>
      <c r="B25" s="107"/>
      <c r="C25" s="137"/>
      <c r="D25" s="137"/>
      <c r="E25" s="108"/>
      <c r="F25" s="108"/>
      <c r="G25" s="108"/>
      <c r="H25" s="109"/>
      <c r="J25" s="93"/>
      <c r="K25" s="18"/>
      <c r="L25" s="86"/>
      <c r="M25" s="87">
        <v>1</v>
      </c>
      <c r="N25" s="98">
        <v>785000</v>
      </c>
    </row>
    <row r="26" spans="1:14" ht="30" x14ac:dyDescent="0.25">
      <c r="A26" s="34" t="s">
        <v>59</v>
      </c>
      <c r="B26" s="110" t="s">
        <v>67</v>
      </c>
      <c r="C26" s="134"/>
      <c r="D26" s="134"/>
      <c r="E26" s="111"/>
      <c r="F26" s="111"/>
      <c r="G26" s="111"/>
      <c r="H26" s="112"/>
      <c r="J26" s="94"/>
      <c r="K26" s="3"/>
      <c r="L26" s="88"/>
      <c r="M26" s="89">
        <v>2</v>
      </c>
      <c r="N26" s="99"/>
    </row>
    <row r="27" spans="1:14" x14ac:dyDescent="0.25">
      <c r="A27" s="13" t="s">
        <v>60</v>
      </c>
      <c r="B27" s="15" t="s">
        <v>64</v>
      </c>
      <c r="C27" s="127" t="s">
        <v>68</v>
      </c>
      <c r="D27" s="127"/>
      <c r="E27" s="17">
        <v>2</v>
      </c>
      <c r="F27" s="17" t="s">
        <v>16</v>
      </c>
      <c r="G27" s="17"/>
      <c r="H27" s="44">
        <v>60000</v>
      </c>
      <c r="J27" s="94">
        <v>260000</v>
      </c>
      <c r="K27" s="3"/>
      <c r="L27" s="88"/>
      <c r="M27" s="87">
        <v>3</v>
      </c>
      <c r="N27" s="99"/>
    </row>
    <row r="28" spans="1:14" x14ac:dyDescent="0.25">
      <c r="A28" s="13" t="s">
        <v>61</v>
      </c>
      <c r="B28" s="15" t="s">
        <v>64</v>
      </c>
      <c r="C28" s="127" t="s">
        <v>68</v>
      </c>
      <c r="D28" s="127"/>
      <c r="E28" s="17">
        <f>E20</f>
        <v>10</v>
      </c>
      <c r="F28" s="17" t="s">
        <v>16</v>
      </c>
      <c r="G28" s="17"/>
      <c r="H28" s="44">
        <v>200000</v>
      </c>
      <c r="J28" s="94"/>
      <c r="K28" s="3"/>
      <c r="L28" s="88"/>
      <c r="M28" s="89">
        <v>4</v>
      </c>
      <c r="N28" s="99"/>
    </row>
    <row r="29" spans="1:14" x14ac:dyDescent="0.25">
      <c r="A29" s="13" t="s">
        <v>62</v>
      </c>
      <c r="B29" s="15" t="s">
        <v>65</v>
      </c>
      <c r="C29" s="127" t="s">
        <v>68</v>
      </c>
      <c r="D29" s="127"/>
      <c r="E29" s="17">
        <f>F21</f>
        <v>96</v>
      </c>
      <c r="F29" s="17" t="s">
        <v>15</v>
      </c>
      <c r="G29" s="17">
        <v>18800</v>
      </c>
      <c r="H29" s="44">
        <f>G29*E29</f>
        <v>1804800</v>
      </c>
      <c r="I29" s="1"/>
      <c r="J29" s="94"/>
      <c r="K29" s="3"/>
      <c r="L29" s="88"/>
      <c r="M29" s="87">
        <v>5</v>
      </c>
      <c r="N29" s="99"/>
    </row>
    <row r="30" spans="1:14" x14ac:dyDescent="0.25">
      <c r="A30" s="13" t="s">
        <v>63</v>
      </c>
      <c r="B30" s="15" t="s">
        <v>66</v>
      </c>
      <c r="C30" s="125"/>
      <c r="D30" s="125"/>
      <c r="E30" s="17">
        <f>F21</f>
        <v>96</v>
      </c>
      <c r="F30" s="17" t="s">
        <v>15</v>
      </c>
      <c r="G30" s="17">
        <f>200*24</f>
        <v>4800</v>
      </c>
      <c r="H30" s="44">
        <f>G30*E30</f>
        <v>460800</v>
      </c>
      <c r="I30" s="1"/>
      <c r="J30" s="94"/>
      <c r="K30" s="3"/>
      <c r="L30" s="88"/>
      <c r="M30" s="89">
        <v>6</v>
      </c>
      <c r="N30" s="99"/>
    </row>
    <row r="31" spans="1:14" x14ac:dyDescent="0.25">
      <c r="A31" s="34" t="s">
        <v>25</v>
      </c>
      <c r="B31" s="32"/>
      <c r="C31" s="134"/>
      <c r="D31" s="134"/>
      <c r="E31" s="113"/>
      <c r="F31" s="113"/>
      <c r="G31" s="113"/>
      <c r="H31" s="114">
        <f>SUM(H27:H30)</f>
        <v>2525600</v>
      </c>
      <c r="I31" s="1"/>
      <c r="J31" s="96">
        <f>SUM(J27:J30)</f>
        <v>260000</v>
      </c>
      <c r="K31" s="7">
        <f>J31</f>
        <v>260000</v>
      </c>
      <c r="L31" s="88"/>
      <c r="M31" s="87">
        <v>7</v>
      </c>
      <c r="N31" s="99"/>
    </row>
    <row r="32" spans="1:14" x14ac:dyDescent="0.25">
      <c r="A32" s="4"/>
      <c r="B32" s="2"/>
      <c r="C32" s="125"/>
      <c r="D32" s="125"/>
      <c r="E32" s="17"/>
      <c r="F32" s="17"/>
      <c r="G32" s="17"/>
      <c r="H32" s="115"/>
      <c r="J32" s="94"/>
      <c r="K32" s="3"/>
      <c r="L32" s="88"/>
      <c r="M32" s="89">
        <v>8</v>
      </c>
      <c r="N32" s="99"/>
    </row>
    <row r="33" spans="1:14" x14ac:dyDescent="0.25">
      <c r="A33" s="34" t="s">
        <v>0</v>
      </c>
      <c r="B33" s="6"/>
      <c r="C33" s="130"/>
      <c r="D33" s="130"/>
      <c r="E33" s="116"/>
      <c r="F33" s="116"/>
      <c r="G33" s="116"/>
      <c r="H33" s="117"/>
      <c r="J33" s="94"/>
      <c r="K33" s="3"/>
      <c r="L33" s="88"/>
      <c r="M33" s="87">
        <v>9</v>
      </c>
      <c r="N33" s="99"/>
    </row>
    <row r="34" spans="1:14" x14ac:dyDescent="0.25">
      <c r="A34" s="38" t="s">
        <v>72</v>
      </c>
      <c r="B34" s="2" t="s">
        <v>1</v>
      </c>
      <c r="C34" s="133" t="s">
        <v>84</v>
      </c>
      <c r="D34" s="133"/>
      <c r="E34" s="17"/>
      <c r="F34" s="17" t="s">
        <v>118</v>
      </c>
      <c r="G34" s="17">
        <v>40000</v>
      </c>
      <c r="H34" s="44">
        <f>G34</f>
        <v>40000</v>
      </c>
      <c r="J34" s="94"/>
      <c r="K34" s="3"/>
      <c r="L34" s="88"/>
      <c r="M34" s="89">
        <v>10</v>
      </c>
      <c r="N34" s="99"/>
    </row>
    <row r="35" spans="1:14" x14ac:dyDescent="0.25">
      <c r="A35" s="38"/>
      <c r="B35" s="2" t="s">
        <v>2</v>
      </c>
      <c r="C35" s="133" t="s">
        <v>84</v>
      </c>
      <c r="D35" s="133"/>
      <c r="E35" s="17">
        <f>F9</f>
        <v>12</v>
      </c>
      <c r="F35" s="17" t="s">
        <v>117</v>
      </c>
      <c r="G35" s="17">
        <v>1500</v>
      </c>
      <c r="H35" s="44">
        <f>G35*E35</f>
        <v>18000</v>
      </c>
      <c r="J35" s="94"/>
      <c r="K35" s="3"/>
      <c r="L35" s="88"/>
      <c r="M35" s="87">
        <v>11</v>
      </c>
      <c r="N35" s="99"/>
    </row>
    <row r="36" spans="1:14" x14ac:dyDescent="0.25">
      <c r="A36" s="38"/>
      <c r="B36" s="2" t="s">
        <v>3</v>
      </c>
      <c r="C36" s="133" t="s">
        <v>84</v>
      </c>
      <c r="D36" s="133"/>
      <c r="E36" s="17">
        <f>F9</f>
        <v>12</v>
      </c>
      <c r="F36" s="17" t="s">
        <v>117</v>
      </c>
      <c r="G36" s="17">
        <v>400</v>
      </c>
      <c r="H36" s="44">
        <f>G36*E36</f>
        <v>4800</v>
      </c>
      <c r="J36" s="94"/>
      <c r="K36" s="3"/>
      <c r="L36" s="88"/>
      <c r="M36" s="89">
        <v>12</v>
      </c>
      <c r="N36" s="99"/>
    </row>
    <row r="37" spans="1:14" x14ac:dyDescent="0.25">
      <c r="A37" s="38" t="s">
        <v>73</v>
      </c>
      <c r="B37" s="2" t="s">
        <v>1</v>
      </c>
      <c r="C37" s="133" t="s">
        <v>84</v>
      </c>
      <c r="D37" s="133"/>
      <c r="E37" s="17"/>
      <c r="F37" s="17" t="s">
        <v>118</v>
      </c>
      <c r="G37" s="17">
        <v>20000</v>
      </c>
      <c r="H37" s="44">
        <f>G37</f>
        <v>20000</v>
      </c>
      <c r="J37" s="94"/>
      <c r="K37" s="3"/>
      <c r="L37" s="88"/>
      <c r="M37" s="87">
        <v>13</v>
      </c>
      <c r="N37" s="99"/>
    </row>
    <row r="38" spans="1:14" x14ac:dyDescent="0.25">
      <c r="A38" s="38"/>
      <c r="B38" s="2" t="s">
        <v>2</v>
      </c>
      <c r="C38" s="133" t="s">
        <v>84</v>
      </c>
      <c r="D38" s="133"/>
      <c r="E38" s="17">
        <f>F11</f>
        <v>20</v>
      </c>
      <c r="F38" s="17" t="s">
        <v>117</v>
      </c>
      <c r="G38" s="17">
        <v>1500</v>
      </c>
      <c r="H38" s="44">
        <f t="shared" ref="H38:H45" si="1">G38*E38</f>
        <v>30000</v>
      </c>
      <c r="J38" s="94"/>
      <c r="K38" s="3"/>
      <c r="L38" s="88"/>
      <c r="M38" s="89">
        <v>14</v>
      </c>
      <c r="N38" s="99"/>
    </row>
    <row r="39" spans="1:14" x14ac:dyDescent="0.25">
      <c r="A39" s="38"/>
      <c r="B39" s="2" t="s">
        <v>3</v>
      </c>
      <c r="C39" s="133" t="s">
        <v>84</v>
      </c>
      <c r="D39" s="133"/>
      <c r="E39" s="17">
        <f>F11</f>
        <v>20</v>
      </c>
      <c r="F39" s="17" t="s">
        <v>117</v>
      </c>
      <c r="G39" s="17">
        <v>400</v>
      </c>
      <c r="H39" s="44">
        <f t="shared" si="1"/>
        <v>8000</v>
      </c>
      <c r="J39" s="94"/>
      <c r="K39" s="3"/>
      <c r="L39" s="88"/>
      <c r="M39" s="87">
        <v>15</v>
      </c>
      <c r="N39" s="99"/>
    </row>
    <row r="40" spans="1:14" x14ac:dyDescent="0.25">
      <c r="A40" s="38" t="s">
        <v>74</v>
      </c>
      <c r="B40" s="2" t="s">
        <v>1</v>
      </c>
      <c r="C40" s="133" t="s">
        <v>84</v>
      </c>
      <c r="D40" s="133"/>
      <c r="E40" s="17"/>
      <c r="F40" s="17" t="s">
        <v>118</v>
      </c>
      <c r="G40" s="17">
        <v>25000</v>
      </c>
      <c r="H40" s="44">
        <f>G40</f>
        <v>25000</v>
      </c>
      <c r="J40" s="94"/>
      <c r="K40" s="3"/>
      <c r="L40" s="88"/>
      <c r="M40" s="89">
        <v>16</v>
      </c>
      <c r="N40" s="99"/>
    </row>
    <row r="41" spans="1:14" x14ac:dyDescent="0.25">
      <c r="A41" s="38"/>
      <c r="B41" s="2" t="s">
        <v>2</v>
      </c>
      <c r="C41" s="133" t="s">
        <v>84</v>
      </c>
      <c r="D41" s="133"/>
      <c r="E41" s="17">
        <f>F13</f>
        <v>24</v>
      </c>
      <c r="F41" s="17" t="s">
        <v>117</v>
      </c>
      <c r="G41" s="17">
        <v>1500</v>
      </c>
      <c r="H41" s="44">
        <f t="shared" si="1"/>
        <v>36000</v>
      </c>
      <c r="J41" s="94"/>
      <c r="K41" s="3"/>
      <c r="L41" s="88"/>
      <c r="M41" s="87">
        <v>17</v>
      </c>
      <c r="N41" s="99"/>
    </row>
    <row r="42" spans="1:14" x14ac:dyDescent="0.25">
      <c r="A42" s="38"/>
      <c r="B42" s="2" t="s">
        <v>3</v>
      </c>
      <c r="C42" s="133" t="s">
        <v>84</v>
      </c>
      <c r="D42" s="133"/>
      <c r="E42" s="17">
        <f>F15</f>
        <v>24</v>
      </c>
      <c r="F42" s="17" t="s">
        <v>117</v>
      </c>
      <c r="G42" s="17">
        <v>200</v>
      </c>
      <c r="H42" s="44">
        <f t="shared" si="1"/>
        <v>4800</v>
      </c>
      <c r="J42" s="94"/>
      <c r="K42" s="3"/>
      <c r="L42" s="88"/>
      <c r="M42" s="89">
        <v>18</v>
      </c>
      <c r="N42" s="99"/>
    </row>
    <row r="43" spans="1:14" x14ac:dyDescent="0.25">
      <c r="A43" s="38" t="s">
        <v>75</v>
      </c>
      <c r="B43" s="2" t="s">
        <v>1</v>
      </c>
      <c r="C43" s="133" t="s">
        <v>84</v>
      </c>
      <c r="D43" s="133"/>
      <c r="E43" s="17"/>
      <c r="F43" s="17" t="s">
        <v>118</v>
      </c>
      <c r="G43" s="17">
        <v>40000</v>
      </c>
      <c r="H43" s="44">
        <f>G43</f>
        <v>40000</v>
      </c>
      <c r="J43" s="94"/>
      <c r="K43" s="3"/>
      <c r="L43" s="88"/>
      <c r="M43" s="87">
        <v>19</v>
      </c>
      <c r="N43" s="99"/>
    </row>
    <row r="44" spans="1:14" x14ac:dyDescent="0.25">
      <c r="A44" s="38"/>
      <c r="B44" s="2" t="s">
        <v>2</v>
      </c>
      <c r="C44" s="133" t="s">
        <v>84</v>
      </c>
      <c r="D44" s="133"/>
      <c r="E44" s="17">
        <f>F15</f>
        <v>24</v>
      </c>
      <c r="F44" s="17" t="s">
        <v>117</v>
      </c>
      <c r="G44" s="17">
        <v>1500</v>
      </c>
      <c r="H44" s="44">
        <f t="shared" si="1"/>
        <v>36000</v>
      </c>
      <c r="J44" s="94"/>
      <c r="K44" s="3"/>
      <c r="L44" s="88"/>
      <c r="M44" s="87">
        <v>20</v>
      </c>
      <c r="N44" s="99"/>
    </row>
    <row r="45" spans="1:14" x14ac:dyDescent="0.25">
      <c r="A45" s="38"/>
      <c r="B45" s="2" t="s">
        <v>3</v>
      </c>
      <c r="C45" s="133" t="s">
        <v>84</v>
      </c>
      <c r="D45" s="133"/>
      <c r="E45" s="17">
        <f>F15</f>
        <v>24</v>
      </c>
      <c r="F45" s="17" t="s">
        <v>117</v>
      </c>
      <c r="G45" s="17">
        <v>200</v>
      </c>
      <c r="H45" s="44">
        <f t="shared" si="1"/>
        <v>4800</v>
      </c>
      <c r="J45" s="94"/>
      <c r="K45" s="3"/>
      <c r="L45" s="88"/>
      <c r="M45" s="89">
        <v>21</v>
      </c>
      <c r="N45" s="99"/>
    </row>
    <row r="46" spans="1:14" x14ac:dyDescent="0.25">
      <c r="A46" s="38" t="s">
        <v>76</v>
      </c>
      <c r="B46" s="2" t="s">
        <v>11</v>
      </c>
      <c r="C46" s="133" t="s">
        <v>84</v>
      </c>
      <c r="D46" s="133"/>
      <c r="E46" s="17"/>
      <c r="F46" s="17" t="s">
        <v>118</v>
      </c>
      <c r="G46" s="17"/>
      <c r="H46" s="44">
        <v>10000</v>
      </c>
      <c r="J46" s="94"/>
      <c r="K46" s="3"/>
      <c r="L46" s="88"/>
      <c r="M46" s="87">
        <v>22</v>
      </c>
      <c r="N46" s="99"/>
    </row>
    <row r="47" spans="1:14" x14ac:dyDescent="0.25">
      <c r="A47" s="34" t="s">
        <v>26</v>
      </c>
      <c r="B47" s="6"/>
      <c r="C47" s="126"/>
      <c r="D47" s="126"/>
      <c r="E47" s="116"/>
      <c r="F47" s="116"/>
      <c r="G47" s="116"/>
      <c r="H47" s="117">
        <f>SUM(H34:H46)</f>
        <v>277400</v>
      </c>
      <c r="J47" s="96">
        <f>SUM(J34:J46)</f>
        <v>0</v>
      </c>
      <c r="K47" s="7">
        <f>J47</f>
        <v>0</v>
      </c>
      <c r="L47" s="88"/>
      <c r="M47" s="89">
        <v>23</v>
      </c>
      <c r="N47" s="99"/>
    </row>
    <row r="48" spans="1:14" x14ac:dyDescent="0.25">
      <c r="A48" s="4"/>
      <c r="B48" s="2"/>
      <c r="C48" s="125"/>
      <c r="D48" s="125"/>
      <c r="E48" s="17"/>
      <c r="F48" s="17"/>
      <c r="G48" s="17"/>
      <c r="H48" s="115"/>
      <c r="J48" s="94"/>
      <c r="K48" s="3"/>
      <c r="L48" s="88"/>
      <c r="M48" s="87">
        <v>24</v>
      </c>
      <c r="N48" s="99"/>
    </row>
    <row r="49" spans="1:14" x14ac:dyDescent="0.25">
      <c r="A49" s="34" t="s">
        <v>4</v>
      </c>
      <c r="B49" s="6"/>
      <c r="C49" s="130"/>
      <c r="D49" s="130"/>
      <c r="E49" s="116"/>
      <c r="F49" s="116"/>
      <c r="G49" s="116"/>
      <c r="H49" s="117"/>
      <c r="J49" s="94"/>
      <c r="K49" s="3"/>
      <c r="L49" s="88"/>
      <c r="M49" s="89">
        <v>25</v>
      </c>
      <c r="N49" s="99"/>
    </row>
    <row r="50" spans="1:14" x14ac:dyDescent="0.25">
      <c r="A50" s="34" t="s">
        <v>78</v>
      </c>
      <c r="B50" s="36" t="s">
        <v>0</v>
      </c>
      <c r="C50" s="131" t="s">
        <v>38</v>
      </c>
      <c r="D50" s="131"/>
      <c r="E50" s="118"/>
      <c r="F50" s="118"/>
      <c r="G50" s="118"/>
      <c r="H50" s="44">
        <v>150000</v>
      </c>
      <c r="J50" s="94"/>
      <c r="K50" s="3"/>
      <c r="L50" s="88"/>
      <c r="M50" s="87">
        <v>26</v>
      </c>
      <c r="N50" s="99"/>
    </row>
    <row r="51" spans="1:14" x14ac:dyDescent="0.25">
      <c r="A51" s="34" t="s">
        <v>78</v>
      </c>
      <c r="B51" s="36" t="s">
        <v>79</v>
      </c>
      <c r="C51" s="131" t="s">
        <v>38</v>
      </c>
      <c r="D51" s="131"/>
      <c r="E51" s="118"/>
      <c r="F51" s="118"/>
      <c r="G51" s="118"/>
      <c r="H51" s="44">
        <v>200000</v>
      </c>
      <c r="J51" s="94"/>
      <c r="K51" s="3"/>
      <c r="L51" s="88"/>
      <c r="M51" s="89">
        <v>27</v>
      </c>
      <c r="N51" s="99"/>
    </row>
    <row r="52" spans="1:14" x14ac:dyDescent="0.25">
      <c r="A52" s="34" t="s">
        <v>77</v>
      </c>
      <c r="B52" s="6"/>
      <c r="C52" s="130"/>
      <c r="D52" s="130"/>
      <c r="E52" s="116"/>
      <c r="F52" s="116"/>
      <c r="G52" s="116"/>
      <c r="H52" s="117">
        <f>SUM(H50:H51)</f>
        <v>350000</v>
      </c>
      <c r="J52" s="96">
        <f>SUM(J50:J51)</f>
        <v>0</v>
      </c>
      <c r="K52" s="7">
        <f>J52</f>
        <v>0</v>
      </c>
      <c r="L52" s="88"/>
      <c r="M52" s="87">
        <v>28</v>
      </c>
      <c r="N52" s="99"/>
    </row>
    <row r="53" spans="1:14" x14ac:dyDescent="0.25">
      <c r="A53" s="38"/>
      <c r="B53" s="12"/>
      <c r="C53" s="132"/>
      <c r="D53" s="132"/>
      <c r="E53" s="118"/>
      <c r="F53" s="118"/>
      <c r="G53" s="118"/>
      <c r="H53" s="44"/>
      <c r="J53" s="94"/>
      <c r="K53" s="3"/>
      <c r="L53" s="88"/>
      <c r="M53" s="89">
        <v>29</v>
      </c>
      <c r="N53" s="99"/>
    </row>
    <row r="54" spans="1:14" x14ac:dyDescent="0.25">
      <c r="A54" s="34" t="s">
        <v>80</v>
      </c>
      <c r="B54" s="6"/>
      <c r="C54" s="130"/>
      <c r="D54" s="130"/>
      <c r="E54" s="116"/>
      <c r="F54" s="116"/>
      <c r="G54" s="116"/>
      <c r="H54" s="117"/>
      <c r="J54" s="94"/>
      <c r="K54" s="3"/>
      <c r="L54" s="88"/>
      <c r="M54" s="87">
        <v>30</v>
      </c>
      <c r="N54" s="99"/>
    </row>
    <row r="55" spans="1:14" x14ac:dyDescent="0.25">
      <c r="A55" s="38" t="s">
        <v>81</v>
      </c>
      <c r="B55" s="12"/>
      <c r="C55" s="127" t="s">
        <v>38</v>
      </c>
      <c r="D55" s="127"/>
      <c r="E55" s="118">
        <f>G9</f>
        <v>6</v>
      </c>
      <c r="F55" s="118"/>
      <c r="G55" s="118">
        <v>16000</v>
      </c>
      <c r="H55" s="115">
        <f t="shared" ref="H55:H58" si="2">G55*E55</f>
        <v>96000</v>
      </c>
      <c r="J55" s="94"/>
      <c r="K55" s="3"/>
      <c r="L55" s="88"/>
      <c r="M55" s="89">
        <v>31</v>
      </c>
      <c r="N55" s="99"/>
    </row>
    <row r="56" spans="1:14" x14ac:dyDescent="0.25">
      <c r="A56" s="33" t="s">
        <v>73</v>
      </c>
      <c r="B56" s="2"/>
      <c r="C56" s="127" t="s">
        <v>38</v>
      </c>
      <c r="D56" s="127"/>
      <c r="E56" s="17">
        <f>G11</f>
        <v>10</v>
      </c>
      <c r="F56" s="17"/>
      <c r="G56" s="118">
        <v>16000</v>
      </c>
      <c r="H56" s="115">
        <f t="shared" si="2"/>
        <v>160000</v>
      </c>
      <c r="J56" s="94"/>
      <c r="K56" s="3"/>
      <c r="L56" s="88"/>
      <c r="M56" s="87">
        <v>32</v>
      </c>
      <c r="N56" s="99"/>
    </row>
    <row r="57" spans="1:14" x14ac:dyDescent="0.25">
      <c r="A57" s="33" t="s">
        <v>74</v>
      </c>
      <c r="B57" s="2"/>
      <c r="C57" s="127" t="s">
        <v>38</v>
      </c>
      <c r="D57" s="127"/>
      <c r="E57" s="17">
        <f>G13</f>
        <v>12</v>
      </c>
      <c r="F57" s="17"/>
      <c r="G57" s="118">
        <v>16000</v>
      </c>
      <c r="H57" s="115">
        <f t="shared" si="2"/>
        <v>192000</v>
      </c>
      <c r="J57" s="94"/>
      <c r="K57" s="3"/>
      <c r="L57" s="88"/>
      <c r="M57" s="89">
        <v>33</v>
      </c>
      <c r="N57" s="99"/>
    </row>
    <row r="58" spans="1:14" x14ac:dyDescent="0.25">
      <c r="A58" s="33" t="s">
        <v>82</v>
      </c>
      <c r="B58" s="2"/>
      <c r="C58" s="127" t="s">
        <v>38</v>
      </c>
      <c r="D58" s="127"/>
      <c r="E58" s="17">
        <f>G15</f>
        <v>12</v>
      </c>
      <c r="F58" s="17"/>
      <c r="G58" s="118">
        <v>16000</v>
      </c>
      <c r="H58" s="115">
        <f t="shared" si="2"/>
        <v>192000</v>
      </c>
      <c r="J58" s="94"/>
      <c r="K58" s="3"/>
      <c r="L58" s="88"/>
      <c r="M58" s="87">
        <v>34</v>
      </c>
      <c r="N58" s="99"/>
    </row>
    <row r="59" spans="1:14" x14ac:dyDescent="0.25">
      <c r="A59" s="33" t="s">
        <v>83</v>
      </c>
      <c r="B59" s="15" t="s">
        <v>12</v>
      </c>
      <c r="C59" s="127" t="s">
        <v>38</v>
      </c>
      <c r="D59" s="127"/>
      <c r="E59" s="17"/>
      <c r="F59" s="17"/>
      <c r="G59" s="17"/>
      <c r="H59" s="115">
        <v>35000</v>
      </c>
      <c r="J59" s="94"/>
      <c r="K59" s="3"/>
      <c r="L59" s="88"/>
      <c r="M59" s="89">
        <v>35</v>
      </c>
      <c r="N59" s="99"/>
    </row>
    <row r="60" spans="1:14" x14ac:dyDescent="0.25">
      <c r="A60" s="34" t="s">
        <v>32</v>
      </c>
      <c r="B60" s="6"/>
      <c r="C60" s="128"/>
      <c r="D60" s="128"/>
      <c r="E60" s="116"/>
      <c r="F60" s="116"/>
      <c r="G60" s="116"/>
      <c r="H60" s="117">
        <f>SUM(H55:H59)</f>
        <v>675000</v>
      </c>
      <c r="J60" s="96">
        <f>SUM(J55:J59)</f>
        <v>0</v>
      </c>
      <c r="K60" s="7">
        <f>J60</f>
        <v>0</v>
      </c>
      <c r="L60" s="88"/>
      <c r="M60" s="87">
        <v>36</v>
      </c>
      <c r="N60" s="99"/>
    </row>
    <row r="61" spans="1:14" x14ac:dyDescent="0.25">
      <c r="A61" s="4"/>
      <c r="B61" s="2"/>
      <c r="C61" s="127"/>
      <c r="D61" s="127"/>
      <c r="E61" s="17"/>
      <c r="F61" s="17"/>
      <c r="G61" s="17"/>
      <c r="H61" s="115"/>
      <c r="J61" s="94"/>
      <c r="K61" s="3"/>
      <c r="L61" s="88"/>
      <c r="M61" s="89">
        <v>37</v>
      </c>
      <c r="N61" s="99"/>
    </row>
    <row r="62" spans="1:14" x14ac:dyDescent="0.25">
      <c r="A62" s="34" t="s">
        <v>5</v>
      </c>
      <c r="B62" s="6"/>
      <c r="C62" s="128"/>
      <c r="D62" s="128"/>
      <c r="E62" s="116"/>
      <c r="F62" s="116"/>
      <c r="G62" s="116"/>
      <c r="H62" s="117"/>
      <c r="J62" s="94"/>
      <c r="K62" s="3"/>
      <c r="L62" s="88"/>
      <c r="M62" s="87">
        <v>38</v>
      </c>
      <c r="N62" s="99"/>
    </row>
    <row r="63" spans="1:14" x14ac:dyDescent="0.25">
      <c r="A63" s="33" t="s">
        <v>81</v>
      </c>
      <c r="B63" s="15" t="s">
        <v>116</v>
      </c>
      <c r="C63" s="129" t="s">
        <v>46</v>
      </c>
      <c r="D63" s="129"/>
      <c r="E63" s="17">
        <v>1</v>
      </c>
      <c r="F63" s="17"/>
      <c r="G63" s="17">
        <v>50000</v>
      </c>
      <c r="H63" s="44">
        <f t="shared" ref="H63:H66" si="3">E63*G63</f>
        <v>50000</v>
      </c>
      <c r="J63" s="94"/>
      <c r="K63" s="3"/>
      <c r="L63" s="88"/>
      <c r="M63" s="87">
        <v>39</v>
      </c>
      <c r="N63" s="99"/>
    </row>
    <row r="64" spans="1:14" x14ac:dyDescent="0.25">
      <c r="A64" s="33" t="s">
        <v>73</v>
      </c>
      <c r="B64" s="36" t="s">
        <v>48</v>
      </c>
      <c r="C64" s="129" t="s">
        <v>46</v>
      </c>
      <c r="D64" s="129"/>
      <c r="E64" s="17">
        <v>1</v>
      </c>
      <c r="F64" s="17"/>
      <c r="G64" s="17">
        <v>50000</v>
      </c>
      <c r="H64" s="44">
        <f t="shared" si="3"/>
        <v>50000</v>
      </c>
      <c r="J64" s="94"/>
      <c r="K64" s="3"/>
      <c r="L64" s="88"/>
      <c r="M64" s="89">
        <v>40</v>
      </c>
      <c r="N64" s="99"/>
    </row>
    <row r="65" spans="1:14" x14ac:dyDescent="0.25">
      <c r="A65" s="33" t="s">
        <v>74</v>
      </c>
      <c r="B65" s="36" t="s">
        <v>48</v>
      </c>
      <c r="C65" s="129" t="s">
        <v>46</v>
      </c>
      <c r="D65" s="129"/>
      <c r="E65" s="17">
        <v>1</v>
      </c>
      <c r="F65" s="17"/>
      <c r="G65" s="17">
        <v>50000</v>
      </c>
      <c r="H65" s="44">
        <f t="shared" si="3"/>
        <v>50000</v>
      </c>
      <c r="J65" s="94"/>
      <c r="K65" s="3"/>
      <c r="L65" s="88"/>
      <c r="M65" s="87">
        <v>41</v>
      </c>
      <c r="N65" s="99"/>
    </row>
    <row r="66" spans="1:14" x14ac:dyDescent="0.25">
      <c r="A66" s="33" t="s">
        <v>75</v>
      </c>
      <c r="B66" s="36" t="s">
        <v>48</v>
      </c>
      <c r="C66" s="129" t="s">
        <v>46</v>
      </c>
      <c r="D66" s="129"/>
      <c r="E66" s="17">
        <v>1</v>
      </c>
      <c r="F66" s="17"/>
      <c r="G66" s="17">
        <v>50000</v>
      </c>
      <c r="H66" s="44">
        <f t="shared" si="3"/>
        <v>50000</v>
      </c>
      <c r="J66" s="94"/>
      <c r="K66" s="3"/>
      <c r="L66" s="88"/>
      <c r="M66" s="89">
        <v>42</v>
      </c>
      <c r="N66" s="99"/>
    </row>
    <row r="67" spans="1:14" x14ac:dyDescent="0.25">
      <c r="A67" s="34" t="s">
        <v>85</v>
      </c>
      <c r="B67" s="6"/>
      <c r="C67" s="128"/>
      <c r="D67" s="128"/>
      <c r="E67" s="116"/>
      <c r="F67" s="116"/>
      <c r="G67" s="116"/>
      <c r="H67" s="117">
        <f>SUM(H63:H66)</f>
        <v>200000</v>
      </c>
      <c r="J67" s="96">
        <f>SUM(J63:J66)</f>
        <v>0</v>
      </c>
      <c r="K67" s="7">
        <f>J67</f>
        <v>0</v>
      </c>
      <c r="L67" s="88"/>
      <c r="M67" s="87">
        <v>43</v>
      </c>
      <c r="N67" s="99"/>
    </row>
    <row r="68" spans="1:14" x14ac:dyDescent="0.25">
      <c r="A68" s="38"/>
      <c r="B68" s="12"/>
      <c r="C68" s="129"/>
      <c r="D68" s="129"/>
      <c r="E68" s="118"/>
      <c r="F68" s="118"/>
      <c r="G68" s="118"/>
      <c r="H68" s="44"/>
      <c r="J68" s="94"/>
      <c r="K68" s="3"/>
      <c r="L68" s="88"/>
      <c r="M68" s="89">
        <v>44</v>
      </c>
      <c r="N68" s="99"/>
    </row>
    <row r="69" spans="1:14" x14ac:dyDescent="0.25">
      <c r="A69" s="38" t="s">
        <v>108</v>
      </c>
      <c r="B69" s="36" t="s">
        <v>111</v>
      </c>
      <c r="C69" s="129"/>
      <c r="D69" s="129"/>
      <c r="E69" s="118"/>
      <c r="F69" s="118"/>
      <c r="G69" s="118"/>
      <c r="H69" s="44"/>
      <c r="J69" s="94"/>
      <c r="K69" s="3"/>
      <c r="L69" s="88"/>
      <c r="M69" s="87">
        <v>45</v>
      </c>
      <c r="N69" s="99"/>
    </row>
    <row r="70" spans="1:14" x14ac:dyDescent="0.25">
      <c r="A70" s="38"/>
      <c r="B70" s="36" t="s">
        <v>110</v>
      </c>
      <c r="C70" s="129"/>
      <c r="D70" s="129"/>
      <c r="E70" s="118"/>
      <c r="F70" s="118"/>
      <c r="G70" s="118"/>
      <c r="H70" s="44"/>
      <c r="J70" s="94"/>
      <c r="K70" s="3"/>
      <c r="L70" s="88"/>
      <c r="M70" s="89">
        <v>46</v>
      </c>
      <c r="N70" s="99"/>
    </row>
    <row r="71" spans="1:14" x14ac:dyDescent="0.25">
      <c r="A71" s="4"/>
      <c r="B71" s="15" t="s">
        <v>109</v>
      </c>
      <c r="C71" s="127"/>
      <c r="D71" s="127"/>
      <c r="E71" s="17"/>
      <c r="F71" s="17"/>
      <c r="G71" s="17"/>
      <c r="H71" s="115"/>
      <c r="J71" s="94"/>
      <c r="K71" s="3"/>
      <c r="L71" s="88"/>
      <c r="M71" s="87">
        <v>47</v>
      </c>
      <c r="N71" s="99"/>
    </row>
    <row r="72" spans="1:14" x14ac:dyDescent="0.25">
      <c r="A72" s="34" t="s">
        <v>126</v>
      </c>
      <c r="B72" s="37"/>
      <c r="C72" s="128"/>
      <c r="D72" s="128"/>
      <c r="E72" s="116"/>
      <c r="F72" s="116"/>
      <c r="G72" s="116"/>
      <c r="H72" s="117">
        <f>SUM(H70:H71)</f>
        <v>0</v>
      </c>
      <c r="J72" s="96">
        <f>SUM(J68:J71)</f>
        <v>0</v>
      </c>
      <c r="K72" s="7">
        <f>J72</f>
        <v>0</v>
      </c>
      <c r="L72" s="88"/>
      <c r="M72" s="89">
        <v>48</v>
      </c>
      <c r="N72" s="99"/>
    </row>
    <row r="73" spans="1:14" x14ac:dyDescent="0.25">
      <c r="A73" s="4"/>
      <c r="B73" s="15"/>
      <c r="C73" s="127"/>
      <c r="D73" s="127"/>
      <c r="E73" s="17"/>
      <c r="F73" s="17"/>
      <c r="G73" s="17"/>
      <c r="H73" s="115"/>
      <c r="J73" s="94"/>
      <c r="K73" s="3"/>
      <c r="L73" s="88"/>
      <c r="M73" s="87">
        <v>49</v>
      </c>
      <c r="N73" s="99"/>
    </row>
    <row r="74" spans="1:14" x14ac:dyDescent="0.25">
      <c r="A74" s="34" t="s">
        <v>86</v>
      </c>
      <c r="B74" s="6"/>
      <c r="C74" s="128"/>
      <c r="D74" s="128"/>
      <c r="E74" s="116"/>
      <c r="F74" s="116"/>
      <c r="G74" s="116"/>
      <c r="H74" s="117"/>
      <c r="J74" s="94"/>
      <c r="K74" s="3"/>
      <c r="L74" s="88"/>
      <c r="M74" s="89">
        <v>50</v>
      </c>
      <c r="N74" s="99"/>
    </row>
    <row r="75" spans="1:14" x14ac:dyDescent="0.25">
      <c r="A75" s="4" t="s">
        <v>81</v>
      </c>
      <c r="B75" s="15" t="s">
        <v>120</v>
      </c>
      <c r="C75" s="127" t="s">
        <v>43</v>
      </c>
      <c r="D75" s="127"/>
      <c r="E75" s="17">
        <v>550</v>
      </c>
      <c r="F75" s="17" t="s">
        <v>18</v>
      </c>
      <c r="G75" s="17">
        <v>262</v>
      </c>
      <c r="H75" s="115">
        <f>G75*E75</f>
        <v>144100</v>
      </c>
      <c r="J75" s="94"/>
      <c r="K75" s="3"/>
      <c r="L75" s="88"/>
      <c r="M75" s="87">
        <v>51</v>
      </c>
      <c r="N75" s="99"/>
    </row>
    <row r="76" spans="1:14" x14ac:dyDescent="0.25">
      <c r="A76" s="4" t="s">
        <v>73</v>
      </c>
      <c r="B76" s="15" t="s">
        <v>119</v>
      </c>
      <c r="C76" s="127" t="s">
        <v>43</v>
      </c>
      <c r="D76" s="127"/>
      <c r="E76" s="17">
        <v>1550</v>
      </c>
      <c r="F76" s="17" t="s">
        <v>18</v>
      </c>
      <c r="G76" s="17">
        <v>152</v>
      </c>
      <c r="H76" s="115">
        <f>G76*E76</f>
        <v>235600</v>
      </c>
      <c r="J76" s="94"/>
      <c r="K76" s="3"/>
      <c r="L76" s="88"/>
      <c r="M76" s="89">
        <v>52</v>
      </c>
      <c r="N76" s="99"/>
    </row>
    <row r="77" spans="1:14" x14ac:dyDescent="0.25">
      <c r="A77" s="4" t="s">
        <v>74</v>
      </c>
      <c r="B77" s="15" t="s">
        <v>121</v>
      </c>
      <c r="C77" s="127" t="s">
        <v>43</v>
      </c>
      <c r="D77" s="127"/>
      <c r="E77" s="17">
        <v>2700</v>
      </c>
      <c r="F77" s="17" t="s">
        <v>18</v>
      </c>
      <c r="G77" s="17">
        <v>105</v>
      </c>
      <c r="H77" s="115">
        <f>G77*E77</f>
        <v>283500</v>
      </c>
      <c r="J77" s="94"/>
      <c r="K77" s="3"/>
      <c r="L77" s="88"/>
      <c r="M77" s="87">
        <v>53</v>
      </c>
      <c r="N77" s="99"/>
    </row>
    <row r="78" spans="1:14" x14ac:dyDescent="0.25">
      <c r="A78" s="4" t="s">
        <v>75</v>
      </c>
      <c r="B78" s="15" t="s">
        <v>122</v>
      </c>
      <c r="C78" s="127" t="s">
        <v>43</v>
      </c>
      <c r="D78" s="127"/>
      <c r="E78" s="17">
        <v>1500</v>
      </c>
      <c r="F78" s="17" t="s">
        <v>18</v>
      </c>
      <c r="G78" s="17">
        <v>55</v>
      </c>
      <c r="H78" s="115">
        <f>G78*E78</f>
        <v>82500</v>
      </c>
      <c r="J78" s="94"/>
      <c r="K78" s="3"/>
      <c r="L78" s="88"/>
      <c r="M78" s="89">
        <v>54</v>
      </c>
      <c r="N78" s="99"/>
    </row>
    <row r="79" spans="1:14" x14ac:dyDescent="0.25">
      <c r="A79" s="4" t="s">
        <v>75</v>
      </c>
      <c r="B79" s="15" t="s">
        <v>123</v>
      </c>
      <c r="C79" s="127" t="s">
        <v>43</v>
      </c>
      <c r="D79" s="127"/>
      <c r="E79" s="17">
        <v>50</v>
      </c>
      <c r="F79" s="17" t="s">
        <v>19</v>
      </c>
      <c r="G79" s="17">
        <v>800</v>
      </c>
      <c r="H79" s="115">
        <f>E79*G79</f>
        <v>40000</v>
      </c>
      <c r="J79" s="94"/>
      <c r="K79" s="3"/>
      <c r="L79" s="88"/>
      <c r="M79" s="87">
        <v>55</v>
      </c>
      <c r="N79" s="99"/>
    </row>
    <row r="80" spans="1:14" x14ac:dyDescent="0.25">
      <c r="A80" s="4" t="s">
        <v>83</v>
      </c>
      <c r="B80" s="15" t="s">
        <v>69</v>
      </c>
      <c r="C80" s="127" t="s">
        <v>43</v>
      </c>
      <c r="D80" s="127"/>
      <c r="E80" s="17"/>
      <c r="F80" s="17"/>
      <c r="G80" s="17"/>
      <c r="H80" s="115"/>
      <c r="J80" s="94"/>
      <c r="K80" s="3"/>
      <c r="L80" s="88"/>
      <c r="M80" s="89">
        <v>56</v>
      </c>
      <c r="N80" s="99"/>
    </row>
    <row r="81" spans="1:14" x14ac:dyDescent="0.25">
      <c r="A81" s="8" t="s">
        <v>124</v>
      </c>
      <c r="B81" s="37"/>
      <c r="C81" s="128"/>
      <c r="D81" s="128"/>
      <c r="E81" s="116"/>
      <c r="F81" s="116"/>
      <c r="G81" s="116"/>
      <c r="H81" s="117">
        <f>SUM(H75:H80)</f>
        <v>785700</v>
      </c>
      <c r="J81" s="96">
        <f>SUM(J75:J80)</f>
        <v>0</v>
      </c>
      <c r="K81" s="7">
        <f>J81</f>
        <v>0</v>
      </c>
      <c r="L81" s="88"/>
      <c r="M81" s="87">
        <v>57</v>
      </c>
      <c r="N81" s="99"/>
    </row>
    <row r="82" spans="1:14" x14ac:dyDescent="0.25">
      <c r="A82" s="4"/>
      <c r="B82" s="2"/>
      <c r="C82" s="127"/>
      <c r="D82" s="127"/>
      <c r="E82" s="17"/>
      <c r="F82" s="17"/>
      <c r="G82" s="17"/>
      <c r="H82" s="115"/>
      <c r="J82" s="94"/>
      <c r="K82" s="3"/>
      <c r="L82" s="88"/>
      <c r="M82" s="87">
        <v>58</v>
      </c>
      <c r="N82" s="99"/>
    </row>
    <row r="83" spans="1:14" x14ac:dyDescent="0.25">
      <c r="A83" s="34" t="s">
        <v>87</v>
      </c>
      <c r="B83" s="6"/>
      <c r="C83" s="128"/>
      <c r="D83" s="128"/>
      <c r="E83" s="116"/>
      <c r="F83" s="116"/>
      <c r="G83" s="116"/>
      <c r="H83" s="117"/>
      <c r="J83" s="94"/>
      <c r="K83" s="3"/>
      <c r="L83" s="88"/>
      <c r="M83" s="89">
        <v>59</v>
      </c>
      <c r="N83" s="99"/>
    </row>
    <row r="84" spans="1:14" x14ac:dyDescent="0.25">
      <c r="A84" s="4" t="s">
        <v>36</v>
      </c>
      <c r="B84" s="2"/>
      <c r="C84" s="127" t="s">
        <v>17</v>
      </c>
      <c r="D84" s="127"/>
      <c r="E84" s="17">
        <v>3</v>
      </c>
      <c r="F84" s="17"/>
      <c r="G84" s="17">
        <v>10000</v>
      </c>
      <c r="H84" s="115">
        <f>E84*G84</f>
        <v>30000</v>
      </c>
      <c r="J84" s="94"/>
      <c r="K84" s="3"/>
      <c r="L84" s="88"/>
      <c r="M84" s="87">
        <v>60</v>
      </c>
      <c r="N84" s="99"/>
    </row>
    <row r="85" spans="1:14" x14ac:dyDescent="0.25">
      <c r="A85" s="4" t="s">
        <v>33</v>
      </c>
      <c r="B85" s="2"/>
      <c r="C85" s="127" t="s">
        <v>17</v>
      </c>
      <c r="D85" s="127"/>
      <c r="E85" s="17">
        <v>4</v>
      </c>
      <c r="F85" s="17"/>
      <c r="G85" s="17">
        <v>5000</v>
      </c>
      <c r="H85" s="115">
        <f>E85*G85</f>
        <v>20000</v>
      </c>
      <c r="J85" s="94"/>
      <c r="K85" s="3"/>
      <c r="L85" s="88"/>
      <c r="M85" s="89">
        <v>61</v>
      </c>
      <c r="N85" s="99"/>
    </row>
    <row r="86" spans="1:14" x14ac:dyDescent="0.25">
      <c r="A86" s="4" t="s">
        <v>39</v>
      </c>
      <c r="B86" s="2"/>
      <c r="C86" s="127" t="s">
        <v>17</v>
      </c>
      <c r="D86" s="127"/>
      <c r="E86" s="17">
        <v>4</v>
      </c>
      <c r="F86" s="17"/>
      <c r="G86" s="17">
        <v>5000</v>
      </c>
      <c r="H86" s="115">
        <f>G86*E86</f>
        <v>20000</v>
      </c>
      <c r="J86" s="94"/>
      <c r="K86" s="3"/>
      <c r="L86" s="88"/>
      <c r="M86" s="87">
        <v>62</v>
      </c>
      <c r="N86" s="99"/>
    </row>
    <row r="87" spans="1:14" x14ac:dyDescent="0.25">
      <c r="A87" s="4" t="s">
        <v>88</v>
      </c>
      <c r="B87" s="2"/>
      <c r="C87" s="127"/>
      <c r="D87" s="127"/>
      <c r="E87" s="17"/>
      <c r="F87" s="17"/>
      <c r="G87" s="17"/>
      <c r="H87" s="115"/>
      <c r="J87" s="94"/>
      <c r="K87" s="3"/>
      <c r="L87" s="88"/>
      <c r="M87" s="89">
        <v>63</v>
      </c>
      <c r="N87" s="99"/>
    </row>
    <row r="88" spans="1:14" x14ac:dyDescent="0.25">
      <c r="A88" s="4" t="s">
        <v>40</v>
      </c>
      <c r="B88" s="2"/>
      <c r="C88" s="127" t="s">
        <v>17</v>
      </c>
      <c r="D88" s="127"/>
      <c r="E88" s="17">
        <v>4</v>
      </c>
      <c r="F88" s="17"/>
      <c r="G88" s="17">
        <v>6000</v>
      </c>
      <c r="H88" s="115">
        <f>G88*E88</f>
        <v>24000</v>
      </c>
      <c r="J88" s="94"/>
      <c r="K88" s="3"/>
      <c r="L88" s="88"/>
      <c r="M88" s="87">
        <v>64</v>
      </c>
      <c r="N88" s="99"/>
    </row>
    <row r="89" spans="1:14" x14ac:dyDescent="0.25">
      <c r="A89" s="4" t="s">
        <v>41</v>
      </c>
      <c r="B89" s="2"/>
      <c r="C89" s="127" t="s">
        <v>17</v>
      </c>
      <c r="D89" s="127"/>
      <c r="E89" s="17">
        <v>4</v>
      </c>
      <c r="F89" s="17"/>
      <c r="G89" s="17">
        <v>15000</v>
      </c>
      <c r="H89" s="115">
        <f>G89*E89</f>
        <v>60000</v>
      </c>
      <c r="J89" s="94"/>
      <c r="K89" s="3"/>
      <c r="L89" s="88"/>
      <c r="M89" s="89">
        <v>65</v>
      </c>
      <c r="N89" s="99"/>
    </row>
    <row r="90" spans="1:14" x14ac:dyDescent="0.25">
      <c r="A90" s="34" t="s">
        <v>99</v>
      </c>
      <c r="B90" s="6"/>
      <c r="C90" s="128"/>
      <c r="D90" s="128"/>
      <c r="E90" s="116"/>
      <c r="F90" s="116"/>
      <c r="G90" s="116"/>
      <c r="H90" s="117">
        <f>SUM(H84:H89)</f>
        <v>154000</v>
      </c>
      <c r="J90" s="96">
        <f>SUM(J84:J89)</f>
        <v>0</v>
      </c>
      <c r="K90" s="7">
        <f>J90</f>
        <v>0</v>
      </c>
      <c r="L90" s="88"/>
      <c r="M90" s="87">
        <v>66</v>
      </c>
      <c r="N90" s="99"/>
    </row>
    <row r="91" spans="1:14" x14ac:dyDescent="0.25">
      <c r="A91" s="13"/>
      <c r="B91" s="12"/>
      <c r="C91" s="129"/>
      <c r="D91" s="129"/>
      <c r="E91" s="118"/>
      <c r="F91" s="118"/>
      <c r="G91" s="118"/>
      <c r="H91" s="44"/>
      <c r="J91" s="94"/>
      <c r="K91" s="3"/>
      <c r="L91" s="88"/>
      <c r="M91" s="89">
        <v>67</v>
      </c>
      <c r="N91" s="99"/>
    </row>
    <row r="92" spans="1:14" x14ac:dyDescent="0.25">
      <c r="A92" s="34" t="s">
        <v>89</v>
      </c>
      <c r="B92" s="6"/>
      <c r="C92" s="128"/>
      <c r="D92" s="128"/>
      <c r="E92" s="116"/>
      <c r="F92" s="116"/>
      <c r="G92" s="116"/>
      <c r="H92" s="117"/>
      <c r="J92" s="94"/>
      <c r="K92" s="3"/>
      <c r="L92" s="88"/>
      <c r="M92" s="87">
        <v>68</v>
      </c>
      <c r="N92" s="99"/>
    </row>
    <row r="93" spans="1:14" x14ac:dyDescent="0.25">
      <c r="A93" s="13" t="s">
        <v>81</v>
      </c>
      <c r="B93" s="36" t="s">
        <v>91</v>
      </c>
      <c r="C93" s="129" t="s">
        <v>92</v>
      </c>
      <c r="D93" s="129"/>
      <c r="E93" s="118"/>
      <c r="F93" s="118"/>
      <c r="G93" s="118"/>
      <c r="H93" s="44">
        <v>120000</v>
      </c>
      <c r="J93" s="94"/>
      <c r="K93" s="3"/>
      <c r="L93" s="88"/>
      <c r="M93" s="89">
        <v>69</v>
      </c>
      <c r="N93" s="99"/>
    </row>
    <row r="94" spans="1:14" x14ac:dyDescent="0.25">
      <c r="A94" s="4" t="s">
        <v>75</v>
      </c>
      <c r="B94" s="15" t="s">
        <v>93</v>
      </c>
      <c r="C94" s="129" t="s">
        <v>92</v>
      </c>
      <c r="D94" s="129"/>
      <c r="E94" s="17"/>
      <c r="F94" s="17"/>
      <c r="G94" s="17"/>
      <c r="H94" s="115">
        <v>80000</v>
      </c>
      <c r="J94" s="94"/>
      <c r="K94" s="3"/>
      <c r="L94" s="88"/>
      <c r="M94" s="87">
        <v>70</v>
      </c>
      <c r="N94" s="99"/>
    </row>
    <row r="95" spans="1:14" x14ac:dyDescent="0.25">
      <c r="A95" s="34" t="s">
        <v>90</v>
      </c>
      <c r="B95" s="6"/>
      <c r="C95" s="128"/>
      <c r="D95" s="128"/>
      <c r="E95" s="116"/>
      <c r="F95" s="116"/>
      <c r="G95" s="116"/>
      <c r="H95" s="117">
        <f>H93+H94</f>
        <v>200000</v>
      </c>
      <c r="J95" s="96">
        <f>SUM(J93:J94)</f>
        <v>0</v>
      </c>
      <c r="K95" s="7">
        <f>J95</f>
        <v>0</v>
      </c>
      <c r="L95" s="88"/>
      <c r="M95" s="89">
        <v>71</v>
      </c>
      <c r="N95" s="99"/>
    </row>
    <row r="96" spans="1:14" x14ac:dyDescent="0.25">
      <c r="A96" s="4"/>
      <c r="B96" s="2"/>
      <c r="C96" s="127"/>
      <c r="D96" s="127"/>
      <c r="E96" s="17"/>
      <c r="F96" s="17"/>
      <c r="G96" s="17"/>
      <c r="H96" s="115"/>
      <c r="J96" s="94"/>
      <c r="K96" s="3"/>
      <c r="L96" s="88"/>
      <c r="M96" s="87">
        <v>72</v>
      </c>
      <c r="N96" s="99"/>
    </row>
    <row r="97" spans="1:14" x14ac:dyDescent="0.25">
      <c r="A97" s="34" t="s">
        <v>42</v>
      </c>
      <c r="B97" s="6"/>
      <c r="C97" s="128"/>
      <c r="D97" s="128"/>
      <c r="E97" s="116"/>
      <c r="F97" s="116"/>
      <c r="G97" s="116"/>
      <c r="H97" s="117"/>
      <c r="J97" s="94"/>
      <c r="K97" s="3"/>
      <c r="L97" s="88"/>
      <c r="M97" s="89">
        <v>73</v>
      </c>
      <c r="N97" s="99"/>
    </row>
    <row r="98" spans="1:14" x14ac:dyDescent="0.25">
      <c r="A98" s="4" t="s">
        <v>81</v>
      </c>
      <c r="B98" s="15" t="s">
        <v>147</v>
      </c>
      <c r="C98" s="129" t="s">
        <v>17</v>
      </c>
      <c r="D98" s="129"/>
      <c r="E98" s="17">
        <v>1</v>
      </c>
      <c r="F98" s="17"/>
      <c r="G98" s="17">
        <v>25000</v>
      </c>
      <c r="H98" s="44">
        <f t="shared" ref="H98:H101" si="4">G98*E98</f>
        <v>25000</v>
      </c>
      <c r="J98" s="94"/>
      <c r="K98" s="3"/>
      <c r="L98" s="88"/>
      <c r="M98" s="87">
        <v>74</v>
      </c>
      <c r="N98" s="99"/>
    </row>
    <row r="99" spans="1:14" x14ac:dyDescent="0.25">
      <c r="A99" s="4" t="s">
        <v>73</v>
      </c>
      <c r="B99" s="15" t="s">
        <v>100</v>
      </c>
      <c r="C99" s="129" t="s">
        <v>17</v>
      </c>
      <c r="D99" s="129"/>
      <c r="E99" s="17">
        <v>1</v>
      </c>
      <c r="F99" s="17"/>
      <c r="G99" s="17">
        <v>25000</v>
      </c>
      <c r="H99" s="44">
        <f t="shared" si="4"/>
        <v>25000</v>
      </c>
      <c r="J99" s="94"/>
      <c r="K99" s="3"/>
      <c r="L99" s="88"/>
      <c r="M99" s="89">
        <v>75</v>
      </c>
      <c r="N99" s="99"/>
    </row>
    <row r="100" spans="1:14" x14ac:dyDescent="0.25">
      <c r="A100" s="4" t="s">
        <v>74</v>
      </c>
      <c r="B100" s="15" t="s">
        <v>100</v>
      </c>
      <c r="C100" s="129" t="s">
        <v>17</v>
      </c>
      <c r="D100" s="129"/>
      <c r="E100" s="17">
        <v>1</v>
      </c>
      <c r="F100" s="17"/>
      <c r="G100" s="17">
        <v>25000</v>
      </c>
      <c r="H100" s="44">
        <f t="shared" si="4"/>
        <v>25000</v>
      </c>
      <c r="J100" s="94"/>
      <c r="K100" s="3"/>
      <c r="L100" s="88"/>
      <c r="M100" s="87">
        <v>76</v>
      </c>
      <c r="N100" s="99"/>
    </row>
    <row r="101" spans="1:14" x14ac:dyDescent="0.25">
      <c r="A101" s="4" t="s">
        <v>75</v>
      </c>
      <c r="B101" s="15" t="s">
        <v>101</v>
      </c>
      <c r="C101" s="129" t="s">
        <v>17</v>
      </c>
      <c r="D101" s="129"/>
      <c r="E101" s="17">
        <v>1</v>
      </c>
      <c r="F101" s="17"/>
      <c r="G101" s="17">
        <v>0</v>
      </c>
      <c r="H101" s="44">
        <f t="shared" si="4"/>
        <v>0</v>
      </c>
      <c r="J101" s="94"/>
      <c r="K101" s="3"/>
      <c r="L101" s="88"/>
      <c r="M101" s="87">
        <v>77</v>
      </c>
      <c r="N101" s="99"/>
    </row>
    <row r="102" spans="1:14" x14ac:dyDescent="0.25">
      <c r="A102" s="34" t="s">
        <v>94</v>
      </c>
      <c r="B102" s="6"/>
      <c r="C102" s="128"/>
      <c r="D102" s="128"/>
      <c r="E102" s="116"/>
      <c r="F102" s="116"/>
      <c r="G102" s="116"/>
      <c r="H102" s="117">
        <f>SUM(H98:H101)</f>
        <v>75000</v>
      </c>
      <c r="J102" s="96">
        <f>SUM(J98:J101)</f>
        <v>0</v>
      </c>
      <c r="K102" s="7">
        <f>J102</f>
        <v>0</v>
      </c>
      <c r="L102" s="88"/>
      <c r="M102" s="89">
        <v>78</v>
      </c>
      <c r="N102" s="99"/>
    </row>
    <row r="103" spans="1:14" x14ac:dyDescent="0.25">
      <c r="A103" s="38"/>
      <c r="B103" s="12"/>
      <c r="C103" s="129"/>
      <c r="D103" s="129"/>
      <c r="E103" s="118"/>
      <c r="F103" s="118"/>
      <c r="G103" s="118"/>
      <c r="H103" s="44"/>
      <c r="J103" s="94"/>
      <c r="K103" s="3"/>
      <c r="L103" s="88"/>
      <c r="M103" s="87">
        <v>79</v>
      </c>
      <c r="N103" s="99"/>
    </row>
    <row r="104" spans="1:14" x14ac:dyDescent="0.25">
      <c r="A104" s="34" t="s">
        <v>34</v>
      </c>
      <c r="B104" s="6"/>
      <c r="C104" s="128" t="s">
        <v>17</v>
      </c>
      <c r="D104" s="128"/>
      <c r="E104" s="116"/>
      <c r="F104" s="116"/>
      <c r="G104" s="116"/>
      <c r="H104" s="117">
        <v>140000</v>
      </c>
      <c r="J104" s="96">
        <v>0</v>
      </c>
      <c r="K104" s="7">
        <f>J104</f>
        <v>0</v>
      </c>
      <c r="L104" s="88"/>
      <c r="M104" s="89">
        <v>80</v>
      </c>
      <c r="N104" s="99"/>
    </row>
    <row r="105" spans="1:14" x14ac:dyDescent="0.25">
      <c r="A105" s="4"/>
      <c r="B105" s="2"/>
      <c r="C105" s="127"/>
      <c r="D105" s="127"/>
      <c r="E105" s="17"/>
      <c r="F105" s="17"/>
      <c r="G105" s="17"/>
      <c r="H105" s="115"/>
      <c r="J105" s="94"/>
      <c r="K105" s="3"/>
      <c r="L105" s="88"/>
      <c r="M105" s="87">
        <v>81</v>
      </c>
      <c r="N105" s="99"/>
    </row>
    <row r="106" spans="1:14" x14ac:dyDescent="0.25">
      <c r="A106" s="34" t="s">
        <v>6</v>
      </c>
      <c r="B106" s="6"/>
      <c r="C106" s="128" t="s">
        <v>17</v>
      </c>
      <c r="D106" s="128"/>
      <c r="E106" s="116"/>
      <c r="F106" s="116"/>
      <c r="G106" s="116"/>
      <c r="H106" s="117"/>
      <c r="J106" s="94"/>
      <c r="K106" s="3"/>
      <c r="L106" s="88"/>
      <c r="M106" s="89">
        <v>82</v>
      </c>
      <c r="N106" s="99"/>
    </row>
    <row r="107" spans="1:14" x14ac:dyDescent="0.25">
      <c r="A107" s="4" t="s">
        <v>95</v>
      </c>
      <c r="B107" s="15" t="s">
        <v>96</v>
      </c>
      <c r="C107" s="127"/>
      <c r="D107" s="127"/>
      <c r="E107" s="17">
        <v>2</v>
      </c>
      <c r="F107" s="17"/>
      <c r="G107" s="17">
        <v>15000</v>
      </c>
      <c r="H107" s="44">
        <f t="shared" ref="H107:H108" si="5">G107*E107</f>
        <v>30000</v>
      </c>
      <c r="J107" s="94"/>
      <c r="K107" s="3"/>
      <c r="L107" s="88"/>
      <c r="M107" s="87">
        <v>83</v>
      </c>
      <c r="N107" s="99"/>
    </row>
    <row r="108" spans="1:14" x14ac:dyDescent="0.25">
      <c r="A108" s="4"/>
      <c r="B108" s="15" t="s">
        <v>102</v>
      </c>
      <c r="C108" s="127"/>
      <c r="D108" s="127"/>
      <c r="E108" s="17">
        <v>2</v>
      </c>
      <c r="F108" s="17"/>
      <c r="G108" s="17">
        <v>15000</v>
      </c>
      <c r="H108" s="44">
        <f t="shared" si="5"/>
        <v>30000</v>
      </c>
      <c r="J108" s="94"/>
      <c r="K108" s="3"/>
      <c r="L108" s="88"/>
      <c r="M108" s="89">
        <v>84</v>
      </c>
      <c r="N108" s="99"/>
    </row>
    <row r="109" spans="1:14" x14ac:dyDescent="0.25">
      <c r="A109" s="4"/>
      <c r="B109" s="2"/>
      <c r="C109" s="127"/>
      <c r="D109" s="127"/>
      <c r="E109" s="17"/>
      <c r="F109" s="17"/>
      <c r="G109" s="17"/>
      <c r="H109" s="115"/>
      <c r="J109" s="94"/>
      <c r="K109" s="3"/>
      <c r="L109" s="88"/>
      <c r="M109" s="87">
        <v>85</v>
      </c>
      <c r="N109" s="99"/>
    </row>
    <row r="110" spans="1:14" x14ac:dyDescent="0.25">
      <c r="A110" s="34" t="s">
        <v>97</v>
      </c>
      <c r="B110" s="6"/>
      <c r="C110" s="128"/>
      <c r="D110" s="128"/>
      <c r="E110" s="116"/>
      <c r="F110" s="116"/>
      <c r="G110" s="116"/>
      <c r="H110" s="117">
        <f>SUM(H107:H109)</f>
        <v>60000</v>
      </c>
      <c r="J110" s="96">
        <f>SUM(J107:J109)</f>
        <v>0</v>
      </c>
      <c r="K110" s="7">
        <f>J110</f>
        <v>0</v>
      </c>
      <c r="L110" s="88"/>
      <c r="M110" s="89">
        <v>86</v>
      </c>
      <c r="N110" s="99"/>
    </row>
    <row r="111" spans="1:14" s="35" customFormat="1" x14ac:dyDescent="0.25">
      <c r="A111" s="13"/>
      <c r="B111" s="12"/>
      <c r="C111" s="129"/>
      <c r="D111" s="129"/>
      <c r="E111" s="118"/>
      <c r="F111" s="118"/>
      <c r="G111" s="118"/>
      <c r="H111" s="44"/>
      <c r="J111" s="95"/>
      <c r="K111" s="14"/>
      <c r="L111" s="88"/>
      <c r="M111" s="87">
        <v>87</v>
      </c>
      <c r="N111" s="99"/>
    </row>
    <row r="112" spans="1:14" x14ac:dyDescent="0.25">
      <c r="A112" s="34" t="s">
        <v>49</v>
      </c>
      <c r="B112" s="6"/>
      <c r="C112" s="128" t="s">
        <v>44</v>
      </c>
      <c r="D112" s="128"/>
      <c r="E112" s="116">
        <f>G21</f>
        <v>40</v>
      </c>
      <c r="F112" s="116" t="s">
        <v>15</v>
      </c>
      <c r="G112" s="116">
        <v>1400</v>
      </c>
      <c r="H112" s="117">
        <f>G112*E112</f>
        <v>56000</v>
      </c>
      <c r="J112" s="94"/>
      <c r="K112" s="3"/>
      <c r="L112" s="88"/>
      <c r="M112" s="89">
        <v>88</v>
      </c>
      <c r="N112" s="99"/>
    </row>
    <row r="113" spans="1:14" x14ac:dyDescent="0.25">
      <c r="A113" s="4"/>
      <c r="B113" s="15" t="s">
        <v>12</v>
      </c>
      <c r="C113" s="127" t="s">
        <v>44</v>
      </c>
      <c r="D113" s="127"/>
      <c r="E113" s="17"/>
      <c r="F113" s="17"/>
      <c r="G113" s="17"/>
      <c r="H113" s="115">
        <v>25000</v>
      </c>
      <c r="J113" s="94"/>
      <c r="K113" s="3"/>
      <c r="L113" s="88"/>
      <c r="M113" s="87">
        <v>89</v>
      </c>
      <c r="N113" s="99"/>
    </row>
    <row r="114" spans="1:14" x14ac:dyDescent="0.25">
      <c r="A114" s="34" t="s">
        <v>35</v>
      </c>
      <c r="B114" s="6"/>
      <c r="C114" s="128"/>
      <c r="D114" s="128"/>
      <c r="E114" s="116"/>
      <c r="F114" s="116"/>
      <c r="G114" s="116"/>
      <c r="H114" s="117">
        <f>SUM(H112:H113)</f>
        <v>81000</v>
      </c>
      <c r="J114" s="96">
        <f>SUM(J112:J113)</f>
        <v>0</v>
      </c>
      <c r="K114" s="7">
        <f>J114</f>
        <v>0</v>
      </c>
      <c r="L114" s="88"/>
      <c r="M114" s="89">
        <v>90</v>
      </c>
      <c r="N114" s="99"/>
    </row>
    <row r="115" spans="1:14" x14ac:dyDescent="0.25">
      <c r="A115" s="4"/>
      <c r="B115" s="2"/>
      <c r="C115" s="127"/>
      <c r="D115" s="127"/>
      <c r="E115" s="17"/>
      <c r="F115" s="17"/>
      <c r="G115" s="17"/>
      <c r="H115" s="115"/>
      <c r="J115" s="94"/>
      <c r="K115" s="3"/>
      <c r="L115" s="88"/>
      <c r="M115" s="87">
        <v>91</v>
      </c>
      <c r="N115" s="99"/>
    </row>
    <row r="116" spans="1:14" x14ac:dyDescent="0.25">
      <c r="A116" s="34" t="s">
        <v>107</v>
      </c>
      <c r="B116" s="37" t="s">
        <v>106</v>
      </c>
      <c r="C116" s="128" t="s">
        <v>105</v>
      </c>
      <c r="D116" s="128"/>
      <c r="E116" s="116">
        <v>1</v>
      </c>
      <c r="F116" s="116"/>
      <c r="G116" s="116">
        <v>350000</v>
      </c>
      <c r="H116" s="117">
        <f>G116*E116</f>
        <v>350000</v>
      </c>
      <c r="J116" s="95"/>
      <c r="K116" s="14"/>
      <c r="L116" s="88"/>
      <c r="M116" s="89">
        <v>92</v>
      </c>
      <c r="N116" s="99"/>
    </row>
    <row r="117" spans="1:14" x14ac:dyDescent="0.25">
      <c r="A117" s="38"/>
      <c r="B117" s="36" t="s">
        <v>37</v>
      </c>
      <c r="C117" s="129" t="s">
        <v>44</v>
      </c>
      <c r="D117" s="129"/>
      <c r="E117" s="118">
        <v>1</v>
      </c>
      <c r="F117" s="118"/>
      <c r="G117" s="118">
        <v>150000</v>
      </c>
      <c r="H117" s="44">
        <f>G117*E117</f>
        <v>150000</v>
      </c>
      <c r="J117" s="94"/>
      <c r="K117" s="3"/>
      <c r="L117" s="88"/>
      <c r="M117" s="87">
        <v>93</v>
      </c>
      <c r="N117" s="99"/>
    </row>
    <row r="118" spans="1:14" x14ac:dyDescent="0.25">
      <c r="A118" s="34" t="s">
        <v>115</v>
      </c>
      <c r="B118" s="37"/>
      <c r="C118" s="128"/>
      <c r="D118" s="128"/>
      <c r="E118" s="116"/>
      <c r="F118" s="116"/>
      <c r="G118" s="116"/>
      <c r="H118" s="117">
        <f>SUM(H116:H117)</f>
        <v>500000</v>
      </c>
      <c r="J118" s="96">
        <f>SUM(J116:J117)</f>
        <v>0</v>
      </c>
      <c r="K118" s="7">
        <f>J118</f>
        <v>0</v>
      </c>
      <c r="L118" s="88"/>
      <c r="M118" s="89">
        <v>94</v>
      </c>
      <c r="N118" s="99"/>
    </row>
    <row r="119" spans="1:14" x14ac:dyDescent="0.25">
      <c r="A119" s="38"/>
      <c r="B119" s="36"/>
      <c r="C119" s="129"/>
      <c r="D119" s="129"/>
      <c r="E119" s="118"/>
      <c r="F119" s="118"/>
      <c r="G119" s="118"/>
      <c r="H119" s="44"/>
      <c r="J119" s="94"/>
      <c r="K119" s="3"/>
      <c r="L119" s="88"/>
      <c r="M119" s="87">
        <v>95</v>
      </c>
      <c r="N119" s="99"/>
    </row>
    <row r="120" spans="1:14" x14ac:dyDescent="0.25">
      <c r="A120" s="34" t="s">
        <v>112</v>
      </c>
      <c r="B120" s="6"/>
      <c r="C120" s="128"/>
      <c r="D120" s="128"/>
      <c r="E120" s="116"/>
      <c r="F120" s="116"/>
      <c r="G120" s="116"/>
      <c r="H120" s="117"/>
      <c r="J120" s="95"/>
      <c r="K120" s="14"/>
      <c r="L120" s="88"/>
      <c r="M120" s="87">
        <v>96</v>
      </c>
      <c r="N120" s="99"/>
    </row>
    <row r="121" spans="1:14" x14ac:dyDescent="0.25">
      <c r="A121" s="38"/>
      <c r="B121" s="36" t="s">
        <v>113</v>
      </c>
      <c r="C121" s="129"/>
      <c r="D121" s="129"/>
      <c r="E121" s="118"/>
      <c r="F121" s="118"/>
      <c r="G121" s="118"/>
      <c r="H121" s="44"/>
      <c r="J121" s="94"/>
      <c r="K121" s="3"/>
      <c r="L121" s="88"/>
      <c r="M121" s="89">
        <v>97</v>
      </c>
      <c r="N121" s="99"/>
    </row>
    <row r="122" spans="1:14" x14ac:dyDescent="0.25">
      <c r="A122" s="34" t="s">
        <v>114</v>
      </c>
      <c r="B122" s="37"/>
      <c r="C122" s="128"/>
      <c r="D122" s="128"/>
      <c r="E122" s="116"/>
      <c r="F122" s="116"/>
      <c r="G122" s="116"/>
      <c r="H122" s="117"/>
      <c r="J122" s="96">
        <v>0</v>
      </c>
      <c r="K122" s="7">
        <f>J122</f>
        <v>0</v>
      </c>
      <c r="L122" s="88"/>
      <c r="M122" s="87">
        <v>98</v>
      </c>
      <c r="N122" s="99"/>
    </row>
    <row r="123" spans="1:14" x14ac:dyDescent="0.25">
      <c r="A123" s="38"/>
      <c r="B123" s="36"/>
      <c r="C123" s="129"/>
      <c r="D123" s="129"/>
      <c r="E123" s="118"/>
      <c r="F123" s="118"/>
      <c r="G123" s="118"/>
      <c r="H123" s="44"/>
      <c r="J123" s="94"/>
      <c r="K123" s="3"/>
      <c r="L123" s="88"/>
      <c r="M123" s="89">
        <v>99</v>
      </c>
      <c r="N123" s="99"/>
    </row>
    <row r="124" spans="1:14" x14ac:dyDescent="0.25">
      <c r="A124" s="34" t="s">
        <v>104</v>
      </c>
      <c r="B124" s="37" t="s">
        <v>103</v>
      </c>
      <c r="C124" s="128"/>
      <c r="D124" s="128"/>
      <c r="E124" s="116"/>
      <c r="F124" s="116"/>
      <c r="G124" s="116"/>
      <c r="H124" s="117">
        <v>100000</v>
      </c>
      <c r="J124" s="96">
        <v>0</v>
      </c>
      <c r="K124" s="7">
        <f>J124</f>
        <v>0</v>
      </c>
      <c r="L124" s="88"/>
      <c r="M124" s="87">
        <v>100</v>
      </c>
      <c r="N124" s="99"/>
    </row>
    <row r="125" spans="1:14" x14ac:dyDescent="0.25">
      <c r="A125" s="13"/>
      <c r="B125" s="12"/>
      <c r="C125" s="129"/>
      <c r="D125" s="129"/>
      <c r="E125" s="118"/>
      <c r="F125" s="118"/>
      <c r="G125" s="118"/>
      <c r="H125" s="44"/>
      <c r="J125" s="94"/>
      <c r="K125" s="3"/>
      <c r="L125" s="88"/>
      <c r="M125" s="89">
        <v>101</v>
      </c>
      <c r="N125" s="99"/>
    </row>
    <row r="126" spans="1:14" x14ac:dyDescent="0.25">
      <c r="A126" s="34" t="s">
        <v>69</v>
      </c>
      <c r="B126" s="6"/>
      <c r="C126" s="128"/>
      <c r="D126" s="128"/>
      <c r="E126" s="116"/>
      <c r="F126" s="116"/>
      <c r="G126" s="116"/>
      <c r="H126" s="117"/>
      <c r="J126" s="94"/>
      <c r="K126" s="3"/>
      <c r="L126" s="88"/>
      <c r="M126" s="87">
        <v>102</v>
      </c>
      <c r="N126" s="99"/>
    </row>
    <row r="127" spans="1:14" x14ac:dyDescent="0.25">
      <c r="A127" s="4"/>
      <c r="B127" s="15" t="s">
        <v>69</v>
      </c>
      <c r="C127" s="125"/>
      <c r="D127" s="125"/>
      <c r="E127" s="17">
        <v>0</v>
      </c>
      <c r="F127" s="17"/>
      <c r="G127" s="17">
        <v>0</v>
      </c>
      <c r="H127" s="115">
        <f>G127*E127</f>
        <v>0</v>
      </c>
      <c r="J127" s="94"/>
      <c r="K127" s="3"/>
      <c r="L127" s="88"/>
      <c r="M127" s="89">
        <v>103</v>
      </c>
      <c r="N127" s="99"/>
    </row>
    <row r="128" spans="1:14" x14ac:dyDescent="0.25">
      <c r="A128" s="4"/>
      <c r="B128" s="15" t="s">
        <v>69</v>
      </c>
      <c r="C128" s="125"/>
      <c r="D128" s="125"/>
      <c r="E128" s="17">
        <v>0</v>
      </c>
      <c r="F128" s="17"/>
      <c r="G128" s="17">
        <v>0</v>
      </c>
      <c r="H128" s="115">
        <f>G128*E128</f>
        <v>0</v>
      </c>
      <c r="J128" s="94"/>
      <c r="K128" s="3"/>
      <c r="L128" s="88"/>
      <c r="M128" s="87">
        <v>104</v>
      </c>
      <c r="N128" s="99"/>
    </row>
    <row r="129" spans="1:14" x14ac:dyDescent="0.25">
      <c r="A129" s="34" t="s">
        <v>98</v>
      </c>
      <c r="B129" s="6"/>
      <c r="C129" s="126"/>
      <c r="D129" s="126"/>
      <c r="E129" s="116"/>
      <c r="F129" s="116"/>
      <c r="G129" s="116"/>
      <c r="H129" s="117">
        <f>SUM(H127:H128)</f>
        <v>0</v>
      </c>
      <c r="J129" s="96">
        <f>SUM(J127:J128)</f>
        <v>0</v>
      </c>
      <c r="K129" s="7">
        <f>J129</f>
        <v>0</v>
      </c>
      <c r="L129" s="88"/>
      <c r="M129" s="89">
        <v>105</v>
      </c>
      <c r="N129" s="99"/>
    </row>
    <row r="130" spans="1:14" x14ac:dyDescent="0.25">
      <c r="A130" s="4"/>
      <c r="B130" s="2"/>
      <c r="C130" s="125"/>
      <c r="D130" s="125"/>
      <c r="E130" s="17"/>
      <c r="F130" s="17"/>
      <c r="G130" s="17"/>
      <c r="H130" s="115"/>
      <c r="J130" s="94"/>
      <c r="K130" s="3"/>
      <c r="L130" s="88"/>
      <c r="M130" s="87">
        <v>106</v>
      </c>
      <c r="N130" s="99"/>
    </row>
    <row r="131" spans="1:14" x14ac:dyDescent="0.25">
      <c r="A131" s="34" t="s">
        <v>7</v>
      </c>
      <c r="B131" s="6"/>
      <c r="C131" s="128" t="s">
        <v>17</v>
      </c>
      <c r="D131" s="128"/>
      <c r="E131" s="116"/>
      <c r="F131" s="116"/>
      <c r="G131" s="116"/>
      <c r="H131" s="117">
        <v>50000</v>
      </c>
      <c r="J131" s="96">
        <v>0</v>
      </c>
      <c r="K131" s="7">
        <f>J131</f>
        <v>0</v>
      </c>
      <c r="L131" s="88"/>
      <c r="M131" s="89">
        <v>107</v>
      </c>
      <c r="N131" s="99"/>
    </row>
    <row r="132" spans="1:14" x14ac:dyDescent="0.25">
      <c r="A132" s="34" t="s">
        <v>8</v>
      </c>
      <c r="B132" s="6"/>
      <c r="C132" s="128" t="s">
        <v>45</v>
      </c>
      <c r="D132" s="128"/>
      <c r="E132" s="116">
        <f>H21</f>
        <v>120</v>
      </c>
      <c r="F132" s="116" t="s">
        <v>15</v>
      </c>
      <c r="G132" s="116">
        <v>1300</v>
      </c>
      <c r="H132" s="117">
        <f>G132*E132</f>
        <v>156000</v>
      </c>
      <c r="J132" s="96">
        <v>0</v>
      </c>
      <c r="K132" s="7">
        <f>J132</f>
        <v>0</v>
      </c>
      <c r="L132" s="88"/>
      <c r="M132" s="87">
        <v>108</v>
      </c>
      <c r="N132" s="99"/>
    </row>
    <row r="133" spans="1:14" x14ac:dyDescent="0.25">
      <c r="A133" s="38"/>
      <c r="B133" s="12"/>
      <c r="C133" s="129"/>
      <c r="D133" s="129"/>
      <c r="E133" s="118"/>
      <c r="F133" s="118"/>
      <c r="G133" s="118"/>
      <c r="H133" s="44"/>
      <c r="J133" s="94"/>
      <c r="K133" s="3"/>
      <c r="L133" s="88"/>
      <c r="M133" s="89">
        <v>109</v>
      </c>
      <c r="N133" s="99"/>
    </row>
    <row r="134" spans="1:14" x14ac:dyDescent="0.25">
      <c r="A134" s="34" t="s">
        <v>127</v>
      </c>
      <c r="B134" s="6"/>
      <c r="C134" s="124" t="s">
        <v>128</v>
      </c>
      <c r="D134" s="124"/>
      <c r="E134" s="116"/>
      <c r="F134" s="116"/>
      <c r="G134" s="116"/>
      <c r="H134" s="117">
        <v>750000</v>
      </c>
      <c r="J134" s="96">
        <v>375000</v>
      </c>
      <c r="K134" s="7">
        <f>J134</f>
        <v>375000</v>
      </c>
      <c r="L134" s="88"/>
      <c r="M134" s="87">
        <v>110</v>
      </c>
      <c r="N134" s="99"/>
    </row>
    <row r="135" spans="1:14" x14ac:dyDescent="0.25">
      <c r="A135" s="33"/>
      <c r="B135" s="2"/>
      <c r="C135" s="127"/>
      <c r="D135" s="127"/>
      <c r="E135" s="17"/>
      <c r="F135" s="17"/>
      <c r="G135" s="17"/>
      <c r="H135" s="115"/>
      <c r="J135" s="94"/>
      <c r="K135" s="3"/>
      <c r="L135" s="88"/>
      <c r="M135" s="89">
        <v>111</v>
      </c>
      <c r="N135" s="99"/>
    </row>
    <row r="136" spans="1:14" x14ac:dyDescent="0.25">
      <c r="A136" s="34" t="s">
        <v>10</v>
      </c>
      <c r="B136" s="6"/>
      <c r="C136" s="128"/>
      <c r="D136" s="128"/>
      <c r="E136" s="116"/>
      <c r="F136" s="116"/>
      <c r="G136" s="116"/>
      <c r="H136" s="117"/>
      <c r="J136" s="96">
        <v>150000</v>
      </c>
      <c r="K136" s="7">
        <f>J136</f>
        <v>150000</v>
      </c>
      <c r="L136" s="88"/>
      <c r="M136" s="87">
        <v>112</v>
      </c>
      <c r="N136" s="99"/>
    </row>
    <row r="137" spans="1:14" x14ac:dyDescent="0.25">
      <c r="A137" s="33"/>
      <c r="B137" s="2"/>
      <c r="C137" s="127"/>
      <c r="D137" s="127"/>
      <c r="E137" s="17"/>
      <c r="F137" s="17"/>
      <c r="G137" s="17"/>
      <c r="H137" s="115"/>
      <c r="J137" s="94"/>
      <c r="K137" s="3"/>
      <c r="L137" s="88"/>
      <c r="M137" s="89">
        <v>113</v>
      </c>
      <c r="N137" s="99"/>
    </row>
    <row r="138" spans="1:14" x14ac:dyDescent="0.25">
      <c r="A138" s="34" t="s">
        <v>9</v>
      </c>
      <c r="B138" s="6"/>
      <c r="C138" s="124" t="s">
        <v>17</v>
      </c>
      <c r="D138" s="124"/>
      <c r="E138" s="116"/>
      <c r="F138" s="116"/>
      <c r="G138" s="116"/>
      <c r="H138" s="117">
        <v>500000</v>
      </c>
      <c r="J138" s="96">
        <v>0</v>
      </c>
      <c r="K138" s="7">
        <f>J138</f>
        <v>0</v>
      </c>
      <c r="L138" s="88"/>
      <c r="M138" s="87">
        <v>114</v>
      </c>
      <c r="N138" s="99"/>
    </row>
    <row r="139" spans="1:14" x14ac:dyDescent="0.25">
      <c r="A139" s="4"/>
      <c r="B139" s="2"/>
      <c r="C139" s="125"/>
      <c r="D139" s="125"/>
      <c r="E139" s="17"/>
      <c r="F139" s="17"/>
      <c r="G139" s="17"/>
      <c r="H139" s="115"/>
      <c r="J139" s="94"/>
      <c r="K139" s="3"/>
      <c r="L139" s="88"/>
      <c r="M139" s="87">
        <v>115</v>
      </c>
      <c r="N139" s="99"/>
    </row>
    <row r="140" spans="1:14" x14ac:dyDescent="0.25">
      <c r="A140" s="4"/>
      <c r="B140" s="2"/>
      <c r="C140" s="125"/>
      <c r="D140" s="125"/>
      <c r="E140" s="17"/>
      <c r="F140" s="17"/>
      <c r="G140" s="17"/>
      <c r="H140" s="115"/>
      <c r="J140" s="94"/>
      <c r="K140" s="3"/>
      <c r="L140" s="88"/>
      <c r="M140" s="87">
        <v>116</v>
      </c>
      <c r="N140" s="99"/>
    </row>
    <row r="141" spans="1:14" x14ac:dyDescent="0.25">
      <c r="A141" s="4"/>
      <c r="B141" s="2"/>
      <c r="C141" s="125"/>
      <c r="D141" s="125"/>
      <c r="E141" s="17"/>
      <c r="F141" s="17"/>
      <c r="G141" s="17"/>
      <c r="H141" s="115"/>
      <c r="J141" s="94"/>
      <c r="K141" s="3"/>
      <c r="L141" s="88"/>
      <c r="M141" s="87">
        <v>117</v>
      </c>
      <c r="N141" s="99"/>
    </row>
    <row r="142" spans="1:14" x14ac:dyDescent="0.25">
      <c r="A142" s="4"/>
      <c r="B142" s="2"/>
      <c r="C142" s="125"/>
      <c r="D142" s="125"/>
      <c r="E142" s="17"/>
      <c r="F142" s="17"/>
      <c r="G142" s="17"/>
      <c r="H142" s="115"/>
      <c r="J142" s="94"/>
      <c r="K142" s="3"/>
      <c r="L142" s="88"/>
      <c r="M142" s="87">
        <v>118</v>
      </c>
      <c r="N142" s="99"/>
    </row>
    <row r="143" spans="1:14" x14ac:dyDescent="0.25">
      <c r="A143" s="4"/>
      <c r="B143" s="2"/>
      <c r="C143" s="125"/>
      <c r="D143" s="125"/>
      <c r="E143" s="17"/>
      <c r="F143" s="17"/>
      <c r="G143" s="17"/>
      <c r="H143" s="115"/>
      <c r="J143" s="94"/>
      <c r="K143" s="3"/>
      <c r="L143" s="88"/>
      <c r="M143" s="87">
        <v>119</v>
      </c>
      <c r="N143" s="99"/>
    </row>
    <row r="144" spans="1:14" ht="15.75" thickBot="1" x14ac:dyDescent="0.3">
      <c r="A144" s="4"/>
      <c r="B144" s="2"/>
      <c r="C144" s="125"/>
      <c r="D144" s="125"/>
      <c r="E144" s="17"/>
      <c r="F144" s="17"/>
      <c r="G144" s="17"/>
      <c r="H144" s="119"/>
      <c r="J144" s="94"/>
      <c r="K144" s="3"/>
      <c r="L144" s="88"/>
      <c r="M144" s="87">
        <v>120</v>
      </c>
      <c r="N144" s="99"/>
    </row>
    <row r="145" spans="1:14" ht="15.75" thickBot="1" x14ac:dyDescent="0.3">
      <c r="A145" s="8"/>
      <c r="B145" s="6"/>
      <c r="C145" s="126"/>
      <c r="D145" s="126"/>
      <c r="E145" s="116"/>
      <c r="F145" s="116" t="s">
        <v>20</v>
      </c>
      <c r="G145" s="120"/>
      <c r="H145" s="121">
        <f>H138+H136+H134+H132+H131+H129+H124+H122+H118+H114+H110+H104+H102+H95+H90+H81++H72+H67+H60+H52+H47+H31</f>
        <v>7579700</v>
      </c>
      <c r="J145" s="96" t="s">
        <v>143</v>
      </c>
      <c r="K145" s="7">
        <f>SUM(K25:K144)</f>
        <v>785000</v>
      </c>
      <c r="L145" s="101"/>
      <c r="M145" s="90"/>
      <c r="N145" s="100">
        <f>SUM(N25:N144)</f>
        <v>785000</v>
      </c>
    </row>
    <row r="146" spans="1:14" ht="15.75" thickBot="1" x14ac:dyDescent="0.3">
      <c r="A146" s="9"/>
      <c r="B146" s="10"/>
      <c r="C146" s="123"/>
      <c r="D146" s="123"/>
      <c r="E146" s="11"/>
      <c r="F146" s="11"/>
      <c r="G146" s="11"/>
      <c r="H146" s="122"/>
      <c r="J146" s="97"/>
      <c r="K146" s="11"/>
      <c r="L146" s="91"/>
      <c r="M146" s="92"/>
      <c r="N146" s="84"/>
    </row>
  </sheetData>
  <mergeCells count="152">
    <mergeCell ref="A2:N2"/>
    <mergeCell ref="B3:H3"/>
    <mergeCell ref="M3:N3"/>
    <mergeCell ref="A5:H5"/>
    <mergeCell ref="J5:N5"/>
    <mergeCell ref="A9:A10"/>
    <mergeCell ref="B9:B10"/>
    <mergeCell ref="F9:F10"/>
    <mergeCell ref="G9:G10"/>
    <mergeCell ref="K9:K10"/>
    <mergeCell ref="A13:A14"/>
    <mergeCell ref="B13:B14"/>
    <mergeCell ref="F13:F14"/>
    <mergeCell ref="G13:G14"/>
    <mergeCell ref="K13:K14"/>
    <mergeCell ref="L13:L14"/>
    <mergeCell ref="L9:L10"/>
    <mergeCell ref="A11:A12"/>
    <mergeCell ref="B11:B12"/>
    <mergeCell ref="F11:F12"/>
    <mergeCell ref="G11:G12"/>
    <mergeCell ref="K11:K12"/>
    <mergeCell ref="L11:L12"/>
    <mergeCell ref="C24:D24"/>
    <mergeCell ref="C25:D25"/>
    <mergeCell ref="C26:D26"/>
    <mergeCell ref="A15:A16"/>
    <mergeCell ref="B15:B16"/>
    <mergeCell ref="F15:F16"/>
    <mergeCell ref="G15:G16"/>
    <mergeCell ref="K15:K16"/>
    <mergeCell ref="L15:L16"/>
    <mergeCell ref="C30:D30"/>
    <mergeCell ref="C31:D31"/>
    <mergeCell ref="C32:D32"/>
    <mergeCell ref="C27:D27"/>
    <mergeCell ref="C28:D28"/>
    <mergeCell ref="C29:D29"/>
    <mergeCell ref="C36:D36"/>
    <mergeCell ref="C37:D37"/>
    <mergeCell ref="C38:D38"/>
    <mergeCell ref="C33:D33"/>
    <mergeCell ref="C34:D34"/>
    <mergeCell ref="C35:D35"/>
    <mergeCell ref="C42:D42"/>
    <mergeCell ref="C43:D43"/>
    <mergeCell ref="C44:D44"/>
    <mergeCell ref="C39:D39"/>
    <mergeCell ref="C40:D40"/>
    <mergeCell ref="C41:D41"/>
    <mergeCell ref="C48:D48"/>
    <mergeCell ref="C49:D49"/>
    <mergeCell ref="C50:D50"/>
    <mergeCell ref="C45:D45"/>
    <mergeCell ref="C46:D46"/>
    <mergeCell ref="C47:D47"/>
    <mergeCell ref="C54:D54"/>
    <mergeCell ref="C55:D55"/>
    <mergeCell ref="C56:D56"/>
    <mergeCell ref="C51:D51"/>
    <mergeCell ref="C52:D52"/>
    <mergeCell ref="C53:D53"/>
    <mergeCell ref="C60:D60"/>
    <mergeCell ref="C61:D61"/>
    <mergeCell ref="C62:D62"/>
    <mergeCell ref="C57:D57"/>
    <mergeCell ref="C58:D58"/>
    <mergeCell ref="C59:D59"/>
    <mergeCell ref="C66:D66"/>
    <mergeCell ref="C67:D67"/>
    <mergeCell ref="C68:D68"/>
    <mergeCell ref="C63:D63"/>
    <mergeCell ref="C64:D64"/>
    <mergeCell ref="C65:D65"/>
    <mergeCell ref="C72:D72"/>
    <mergeCell ref="C73:D73"/>
    <mergeCell ref="C74:D74"/>
    <mergeCell ref="C69:D69"/>
    <mergeCell ref="C70:D70"/>
    <mergeCell ref="C71:D71"/>
    <mergeCell ref="C78:D78"/>
    <mergeCell ref="C79:D79"/>
    <mergeCell ref="C80:D80"/>
    <mergeCell ref="C75:D75"/>
    <mergeCell ref="C76:D76"/>
    <mergeCell ref="C77:D77"/>
    <mergeCell ref="C84:D84"/>
    <mergeCell ref="C85:D85"/>
    <mergeCell ref="C86:D86"/>
    <mergeCell ref="C81:D81"/>
    <mergeCell ref="C82:D82"/>
    <mergeCell ref="C83:D83"/>
    <mergeCell ref="C90:D90"/>
    <mergeCell ref="C91:D91"/>
    <mergeCell ref="C92:D92"/>
    <mergeCell ref="C87:D87"/>
    <mergeCell ref="C88:D88"/>
    <mergeCell ref="C89:D89"/>
    <mergeCell ref="C96:D96"/>
    <mergeCell ref="C97:D97"/>
    <mergeCell ref="C98:D98"/>
    <mergeCell ref="C93:D93"/>
    <mergeCell ref="C94:D94"/>
    <mergeCell ref="C95:D95"/>
    <mergeCell ref="C102:D102"/>
    <mergeCell ref="C103:D103"/>
    <mergeCell ref="C104:D104"/>
    <mergeCell ref="C99:D99"/>
    <mergeCell ref="C100:D100"/>
    <mergeCell ref="C101:D101"/>
    <mergeCell ref="C108:D108"/>
    <mergeCell ref="C109:D109"/>
    <mergeCell ref="C110:D110"/>
    <mergeCell ref="C105:D105"/>
    <mergeCell ref="C106:D106"/>
    <mergeCell ref="C107:D107"/>
    <mergeCell ref="C114:D114"/>
    <mergeCell ref="C115:D115"/>
    <mergeCell ref="C116:D116"/>
    <mergeCell ref="C111:D111"/>
    <mergeCell ref="C112:D112"/>
    <mergeCell ref="C113:D113"/>
    <mergeCell ref="C120:D120"/>
    <mergeCell ref="C121:D121"/>
    <mergeCell ref="C122:D122"/>
    <mergeCell ref="C117:D117"/>
    <mergeCell ref="C118:D118"/>
    <mergeCell ref="C119:D119"/>
    <mergeCell ref="C123:D123"/>
    <mergeCell ref="C124:D124"/>
    <mergeCell ref="C125:D125"/>
    <mergeCell ref="C132:D132"/>
    <mergeCell ref="C133:D133"/>
    <mergeCell ref="C134:D134"/>
    <mergeCell ref="C129:D129"/>
    <mergeCell ref="C130:D130"/>
    <mergeCell ref="C131:D131"/>
    <mergeCell ref="C146:D146"/>
    <mergeCell ref="C138:D138"/>
    <mergeCell ref="C139:D139"/>
    <mergeCell ref="C145:D145"/>
    <mergeCell ref="C135:D135"/>
    <mergeCell ref="C136:D136"/>
    <mergeCell ref="C137:D137"/>
    <mergeCell ref="C126:D126"/>
    <mergeCell ref="C127:D127"/>
    <mergeCell ref="C128:D128"/>
    <mergeCell ref="C140:D140"/>
    <mergeCell ref="C141:D141"/>
    <mergeCell ref="C142:D142"/>
    <mergeCell ref="C143:D143"/>
    <mergeCell ref="C144:D144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50" orientation="portrait" r:id="rId1"/>
  <ignoredErrors>
    <ignoredError sqref="H10:H15 M10:M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6"/>
  <sheetViews>
    <sheetView topLeftCell="A2" zoomScaleNormal="100" workbookViewId="0">
      <selection activeCell="M3" sqref="M3:N3"/>
    </sheetView>
  </sheetViews>
  <sheetFormatPr baseColWidth="10" defaultRowHeight="15" x14ac:dyDescent="0.25"/>
  <cols>
    <col min="1" max="1" width="19.28515625" customWidth="1"/>
    <col min="2" max="2" width="46.7109375" customWidth="1"/>
    <col min="3" max="4" width="33" customWidth="1"/>
    <col min="5" max="5" width="12.42578125" customWidth="1"/>
    <col min="6" max="6" width="11.5703125" customWidth="1"/>
    <col min="7" max="7" width="11.5703125" bestFit="1" customWidth="1"/>
    <col min="8" max="8" width="12.5703125" customWidth="1"/>
    <col min="9" max="9" width="1.5703125" customWidth="1"/>
    <col min="10" max="11" width="17.28515625" customWidth="1"/>
    <col min="12" max="12" width="14.7109375" bestFit="1" customWidth="1"/>
    <col min="13" max="13" width="12.7109375" customWidth="1"/>
  </cols>
  <sheetData>
    <row r="1" spans="1:14" hidden="1" x14ac:dyDescent="0.25"/>
    <row r="2" spans="1:14" ht="19.5" thickBot="1" x14ac:dyDescent="0.35">
      <c r="A2" s="144" t="s">
        <v>148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ht="44.25" customHeight="1" thickBot="1" x14ac:dyDescent="0.4">
      <c r="A3" s="46" t="s">
        <v>130</v>
      </c>
      <c r="B3" s="145" t="s">
        <v>154</v>
      </c>
      <c r="C3" s="158"/>
      <c r="D3" s="158"/>
      <c r="E3" s="158"/>
      <c r="F3" s="158"/>
      <c r="G3" s="158"/>
      <c r="H3" s="159"/>
      <c r="J3" s="47" t="s">
        <v>131</v>
      </c>
      <c r="K3" s="48" t="s">
        <v>132</v>
      </c>
      <c r="L3" s="51" t="s">
        <v>135</v>
      </c>
      <c r="M3" s="148">
        <v>2</v>
      </c>
      <c r="N3" s="149"/>
    </row>
    <row r="4" spans="1:14" ht="15.75" thickBot="1" x14ac:dyDescent="0.3">
      <c r="E4" s="1"/>
      <c r="F4" s="1"/>
      <c r="G4" s="1"/>
      <c r="H4" s="1"/>
    </row>
    <row r="5" spans="1:14" ht="15.75" thickBot="1" x14ac:dyDescent="0.3">
      <c r="A5" s="150" t="s">
        <v>129</v>
      </c>
      <c r="B5" s="151"/>
      <c r="C5" s="151"/>
      <c r="D5" s="151"/>
      <c r="E5" s="151"/>
      <c r="F5" s="151"/>
      <c r="G5" s="151"/>
      <c r="H5" s="152"/>
      <c r="J5" s="153" t="s">
        <v>134</v>
      </c>
      <c r="K5" s="154"/>
      <c r="L5" s="154"/>
      <c r="M5" s="154"/>
      <c r="N5" s="155"/>
    </row>
    <row r="6" spans="1:14" ht="30.75" thickBot="1" x14ac:dyDescent="0.3">
      <c r="A6" s="52" t="s">
        <v>27</v>
      </c>
      <c r="B6" s="25"/>
      <c r="C6" s="53" t="s">
        <v>136</v>
      </c>
      <c r="D6" s="54" t="s">
        <v>137</v>
      </c>
      <c r="E6" s="26" t="s">
        <v>28</v>
      </c>
      <c r="F6" s="26" t="s">
        <v>29</v>
      </c>
      <c r="G6" s="26" t="s">
        <v>30</v>
      </c>
      <c r="H6" s="45" t="s">
        <v>31</v>
      </c>
      <c r="J6" s="49" t="s">
        <v>28</v>
      </c>
      <c r="K6" s="26" t="s">
        <v>29</v>
      </c>
      <c r="L6" s="26" t="s">
        <v>30</v>
      </c>
      <c r="M6" s="26" t="s">
        <v>31</v>
      </c>
      <c r="N6" s="55" t="s">
        <v>137</v>
      </c>
    </row>
    <row r="7" spans="1:14" x14ac:dyDescent="0.25">
      <c r="A7" s="56"/>
      <c r="B7" s="57"/>
      <c r="C7" s="58">
        <v>0</v>
      </c>
      <c r="D7" s="59">
        <f>SUM($H$7:H7)</f>
        <v>0</v>
      </c>
      <c r="E7" s="60"/>
      <c r="F7" s="60"/>
      <c r="G7" s="60"/>
      <c r="H7" s="61"/>
      <c r="J7" s="62"/>
      <c r="K7" s="81"/>
      <c r="L7" s="81"/>
      <c r="M7" s="64"/>
      <c r="N7" s="65">
        <f>SUM($M$7:M7)</f>
        <v>0</v>
      </c>
    </row>
    <row r="8" spans="1:14" x14ac:dyDescent="0.25">
      <c r="A8" s="39" t="s">
        <v>57</v>
      </c>
      <c r="B8" s="22" t="s">
        <v>58</v>
      </c>
      <c r="C8" s="20">
        <v>0</v>
      </c>
      <c r="D8" s="66">
        <f>SUM($H$7:H8)</f>
        <v>14</v>
      </c>
      <c r="E8" s="23">
        <v>14</v>
      </c>
      <c r="F8" s="23"/>
      <c r="G8" s="23"/>
      <c r="H8" s="42">
        <f>E8+F8</f>
        <v>14</v>
      </c>
      <c r="J8" s="67"/>
      <c r="K8" s="82"/>
      <c r="L8" s="82"/>
      <c r="M8" s="69">
        <f>J8+K8</f>
        <v>0</v>
      </c>
      <c r="N8" s="5">
        <f>SUM($M$7:M8)</f>
        <v>0</v>
      </c>
    </row>
    <row r="9" spans="1:14" x14ac:dyDescent="0.25">
      <c r="A9" s="156" t="s">
        <v>50</v>
      </c>
      <c r="B9" s="140" t="s">
        <v>138</v>
      </c>
      <c r="C9" s="2">
        <v>500</v>
      </c>
      <c r="D9" s="66">
        <f>SUM($H$7:H9)</f>
        <v>20</v>
      </c>
      <c r="E9" s="17"/>
      <c r="F9" s="142">
        <v>12</v>
      </c>
      <c r="G9" s="142">
        <v>6</v>
      </c>
      <c r="H9" s="70">
        <f>G9</f>
        <v>6</v>
      </c>
      <c r="J9" s="67"/>
      <c r="K9" s="142"/>
      <c r="L9" s="142"/>
      <c r="M9" s="71">
        <f>L9</f>
        <v>0</v>
      </c>
      <c r="N9" s="5">
        <f>SUM($M$7:M9)</f>
        <v>0</v>
      </c>
    </row>
    <row r="10" spans="1:14" x14ac:dyDescent="0.25">
      <c r="A10" s="157"/>
      <c r="B10" s="141"/>
      <c r="C10" s="2">
        <v>500</v>
      </c>
      <c r="D10" s="66">
        <f>SUM($H$7:H10)</f>
        <v>26</v>
      </c>
      <c r="E10" s="17"/>
      <c r="F10" s="143"/>
      <c r="G10" s="143"/>
      <c r="H10" s="72">
        <f>F9-G9</f>
        <v>6</v>
      </c>
      <c r="J10" s="67"/>
      <c r="K10" s="143"/>
      <c r="L10" s="143"/>
      <c r="M10" s="64">
        <f>K9-L9</f>
        <v>0</v>
      </c>
      <c r="N10" s="5">
        <f>SUM($M$7:M10)</f>
        <v>0</v>
      </c>
    </row>
    <row r="11" spans="1:14" x14ac:dyDescent="0.25">
      <c r="A11" s="138" t="s">
        <v>51</v>
      </c>
      <c r="B11" s="140" t="s">
        <v>139</v>
      </c>
      <c r="C11" s="2">
        <v>1400</v>
      </c>
      <c r="D11" s="66">
        <f>SUM($H$7:H11)</f>
        <v>36</v>
      </c>
      <c r="E11" s="17"/>
      <c r="F11" s="142">
        <v>20</v>
      </c>
      <c r="G11" s="142">
        <v>10</v>
      </c>
      <c r="H11" s="70">
        <f>G11</f>
        <v>10</v>
      </c>
      <c r="J11" s="67"/>
      <c r="K11" s="142"/>
      <c r="L11" s="142"/>
      <c r="M11" s="71">
        <f>L11</f>
        <v>0</v>
      </c>
      <c r="N11" s="5">
        <f>SUM($M$7:M11)</f>
        <v>0</v>
      </c>
    </row>
    <row r="12" spans="1:14" x14ac:dyDescent="0.25">
      <c r="A12" s="139"/>
      <c r="B12" s="141"/>
      <c r="C12" s="2">
        <v>1400</v>
      </c>
      <c r="D12" s="66">
        <f>SUM($H$7:H12)</f>
        <v>46</v>
      </c>
      <c r="E12" s="17"/>
      <c r="F12" s="143"/>
      <c r="G12" s="143"/>
      <c r="H12" s="72">
        <f>F11-G11</f>
        <v>10</v>
      </c>
      <c r="J12" s="67"/>
      <c r="K12" s="143"/>
      <c r="L12" s="143"/>
      <c r="M12" s="64">
        <f>K11-L11</f>
        <v>0</v>
      </c>
      <c r="N12" s="5">
        <f>SUM($M$7:M12)</f>
        <v>0</v>
      </c>
    </row>
    <row r="13" spans="1:14" x14ac:dyDescent="0.25">
      <c r="A13" s="138" t="s">
        <v>52</v>
      </c>
      <c r="B13" s="140" t="s">
        <v>140</v>
      </c>
      <c r="C13" s="2">
        <v>2500</v>
      </c>
      <c r="D13" s="66">
        <f>SUM($H$7:H13)</f>
        <v>58</v>
      </c>
      <c r="E13" s="17"/>
      <c r="F13" s="142">
        <v>24</v>
      </c>
      <c r="G13" s="142">
        <v>12</v>
      </c>
      <c r="H13" s="70">
        <f>G13</f>
        <v>12</v>
      </c>
      <c r="J13" s="67"/>
      <c r="K13" s="142"/>
      <c r="L13" s="142"/>
      <c r="M13" s="71">
        <f>L13</f>
        <v>0</v>
      </c>
      <c r="N13" s="5">
        <f>SUM($M$7:M13)</f>
        <v>0</v>
      </c>
    </row>
    <row r="14" spans="1:14" x14ac:dyDescent="0.25">
      <c r="A14" s="139"/>
      <c r="B14" s="141"/>
      <c r="C14" s="2">
        <v>2500</v>
      </c>
      <c r="D14" s="66">
        <f>SUM($H$7:H14)</f>
        <v>70</v>
      </c>
      <c r="E14" s="17"/>
      <c r="F14" s="143"/>
      <c r="G14" s="143"/>
      <c r="H14" s="72">
        <f>F13-G13</f>
        <v>12</v>
      </c>
      <c r="J14" s="67"/>
      <c r="K14" s="143"/>
      <c r="L14" s="143"/>
      <c r="M14" s="64">
        <f>K13-L13</f>
        <v>0</v>
      </c>
      <c r="N14" s="5">
        <f>SUM($M$7:M14)</f>
        <v>0</v>
      </c>
    </row>
    <row r="15" spans="1:14" x14ac:dyDescent="0.25">
      <c r="A15" s="138" t="s">
        <v>53</v>
      </c>
      <c r="B15" s="140" t="s">
        <v>141</v>
      </c>
      <c r="C15" s="2">
        <v>3900</v>
      </c>
      <c r="D15" s="66">
        <f>SUM($H$7:H15)</f>
        <v>82</v>
      </c>
      <c r="E15" s="17"/>
      <c r="F15" s="142">
        <v>24</v>
      </c>
      <c r="G15" s="142">
        <v>12</v>
      </c>
      <c r="H15" s="70">
        <f>G15</f>
        <v>12</v>
      </c>
      <c r="J15" s="67"/>
      <c r="K15" s="142"/>
      <c r="L15" s="142"/>
      <c r="M15" s="71">
        <f>L15</f>
        <v>0</v>
      </c>
      <c r="N15" s="5">
        <f>SUM($M$7:M15)</f>
        <v>0</v>
      </c>
    </row>
    <row r="16" spans="1:14" x14ac:dyDescent="0.25">
      <c r="A16" s="139"/>
      <c r="B16" s="141"/>
      <c r="C16" s="2">
        <v>3900</v>
      </c>
      <c r="D16" s="66">
        <f>SUM($H$7:H16)</f>
        <v>94</v>
      </c>
      <c r="E16" s="17"/>
      <c r="F16" s="143"/>
      <c r="G16" s="143"/>
      <c r="H16" s="72">
        <f>F15-G15</f>
        <v>12</v>
      </c>
      <c r="J16" s="67"/>
      <c r="K16" s="143"/>
      <c r="L16" s="143"/>
      <c r="M16" s="81">
        <f>K15-L15</f>
        <v>0</v>
      </c>
      <c r="N16" s="5">
        <f>SUM($M$7:M16)</f>
        <v>0</v>
      </c>
    </row>
    <row r="17" spans="1:14" x14ac:dyDescent="0.25">
      <c r="A17" s="40" t="s">
        <v>54</v>
      </c>
      <c r="B17" s="16" t="s">
        <v>55</v>
      </c>
      <c r="C17" s="2">
        <v>3900</v>
      </c>
      <c r="D17" s="66">
        <f>SUM($H$7:H17)</f>
        <v>103</v>
      </c>
      <c r="E17" s="17"/>
      <c r="F17" s="17">
        <v>9</v>
      </c>
      <c r="G17" s="17"/>
      <c r="H17" s="44">
        <f>SUM(E17:F17)</f>
        <v>9</v>
      </c>
      <c r="J17" s="67"/>
      <c r="K17" s="82"/>
      <c r="L17" s="82"/>
      <c r="M17" s="82">
        <f>J17+K17</f>
        <v>0</v>
      </c>
      <c r="N17" s="5">
        <f>SUM($M$7:M17)</f>
        <v>0</v>
      </c>
    </row>
    <row r="18" spans="1:14" x14ac:dyDescent="0.25">
      <c r="A18" s="40" t="s">
        <v>56</v>
      </c>
      <c r="B18" s="16" t="s">
        <v>70</v>
      </c>
      <c r="C18" s="2">
        <v>3900</v>
      </c>
      <c r="D18" s="66">
        <f>SUM($H$7:H18)</f>
        <v>109</v>
      </c>
      <c r="E18" s="17"/>
      <c r="F18" s="17">
        <v>6</v>
      </c>
      <c r="G18" s="17"/>
      <c r="H18" s="44">
        <f>SUM(E18:F18)</f>
        <v>6</v>
      </c>
      <c r="J18" s="67"/>
      <c r="K18" s="82"/>
      <c r="L18" s="82"/>
      <c r="M18" s="82">
        <f>J18+K18</f>
        <v>0</v>
      </c>
      <c r="N18" s="5">
        <f>SUM($M$7:M18)</f>
        <v>0</v>
      </c>
    </row>
    <row r="19" spans="1:14" x14ac:dyDescent="0.25">
      <c r="A19" s="41" t="s">
        <v>69</v>
      </c>
      <c r="B19" s="27" t="s">
        <v>71</v>
      </c>
      <c r="C19" s="19">
        <v>3900</v>
      </c>
      <c r="D19" s="66">
        <f>SUM($H$7:H19)</f>
        <v>110</v>
      </c>
      <c r="E19" s="28"/>
      <c r="F19" s="28">
        <v>1</v>
      </c>
      <c r="G19" s="28"/>
      <c r="H19" s="43">
        <f>SUM(E19:F19)</f>
        <v>1</v>
      </c>
      <c r="J19" s="67"/>
      <c r="K19" s="82"/>
      <c r="L19" s="82"/>
      <c r="M19" s="82">
        <f>J19+K19</f>
        <v>0</v>
      </c>
      <c r="N19" s="5">
        <f>SUM($M$7:M19)</f>
        <v>0</v>
      </c>
    </row>
    <row r="20" spans="1:14" ht="15.75" thickBot="1" x14ac:dyDescent="0.3">
      <c r="A20" s="41" t="s">
        <v>13</v>
      </c>
      <c r="B20" s="27" t="s">
        <v>58</v>
      </c>
      <c r="C20" s="19">
        <v>3900</v>
      </c>
      <c r="D20" s="73">
        <f>SUM($H$7:H20)</f>
        <v>120</v>
      </c>
      <c r="E20" s="28">
        <v>10</v>
      </c>
      <c r="F20" s="28"/>
      <c r="G20" s="28"/>
      <c r="H20" s="43">
        <f>SUM(E20:F20)</f>
        <v>10</v>
      </c>
      <c r="J20" s="74"/>
      <c r="K20" s="80"/>
      <c r="L20" s="80"/>
      <c r="M20" s="80">
        <f>SUM(J20:K20)</f>
        <v>0</v>
      </c>
      <c r="N20" s="76">
        <f>SUM($M$7:M20)</f>
        <v>0</v>
      </c>
    </row>
    <row r="21" spans="1:14" ht="15.75" thickBot="1" x14ac:dyDescent="0.3">
      <c r="A21" s="24" t="s">
        <v>14</v>
      </c>
      <c r="B21" s="25"/>
      <c r="C21" s="25"/>
      <c r="D21" s="25"/>
      <c r="E21" s="21">
        <f>SUM(E8:E20)</f>
        <v>24</v>
      </c>
      <c r="F21" s="29">
        <f>SUM(F9:F20)</f>
        <v>96</v>
      </c>
      <c r="G21" s="29">
        <f>SUM(G9:G15)</f>
        <v>40</v>
      </c>
      <c r="H21" s="30">
        <f t="shared" ref="H21" si="0">E21+F21</f>
        <v>120</v>
      </c>
      <c r="J21" s="50">
        <f>SUM(J7:J20)</f>
        <v>0</v>
      </c>
      <c r="K21" s="29">
        <f>SUM(K7:K20)</f>
        <v>0</v>
      </c>
      <c r="L21" s="29">
        <f>SUM(L7:L20)</f>
        <v>0</v>
      </c>
      <c r="M21" s="21">
        <f>SUM(M7:M20)</f>
        <v>0</v>
      </c>
      <c r="N21" s="77"/>
    </row>
    <row r="22" spans="1:14" x14ac:dyDescent="0.25">
      <c r="E22" s="1"/>
      <c r="F22" s="1"/>
      <c r="G22" s="1"/>
      <c r="H22" s="1"/>
    </row>
    <row r="23" spans="1:14" ht="15.75" thickBot="1" x14ac:dyDescent="0.3">
      <c r="E23" s="1"/>
      <c r="F23" s="1"/>
      <c r="G23" s="1"/>
      <c r="H23" s="1"/>
    </row>
    <row r="24" spans="1:14" ht="45.75" thickBot="1" x14ac:dyDescent="0.3">
      <c r="A24" s="31" t="s">
        <v>24</v>
      </c>
      <c r="B24" s="103"/>
      <c r="C24" s="135" t="s">
        <v>47</v>
      </c>
      <c r="D24" s="136"/>
      <c r="E24" s="104" t="s">
        <v>23</v>
      </c>
      <c r="F24" s="104" t="s">
        <v>21</v>
      </c>
      <c r="G24" s="104" t="s">
        <v>22</v>
      </c>
      <c r="H24" s="105" t="s">
        <v>22</v>
      </c>
      <c r="J24" s="78" t="s">
        <v>133</v>
      </c>
      <c r="K24" s="79" t="s">
        <v>144</v>
      </c>
      <c r="L24" s="79" t="s">
        <v>125</v>
      </c>
      <c r="M24" s="85" t="s">
        <v>142</v>
      </c>
      <c r="N24" s="83" t="s">
        <v>145</v>
      </c>
    </row>
    <row r="25" spans="1:14" x14ac:dyDescent="0.25">
      <c r="A25" s="106"/>
      <c r="B25" s="107"/>
      <c r="C25" s="137"/>
      <c r="D25" s="137"/>
      <c r="E25" s="108"/>
      <c r="F25" s="108"/>
      <c r="G25" s="108"/>
      <c r="H25" s="109"/>
      <c r="J25" s="93"/>
      <c r="K25" s="18"/>
      <c r="L25" s="86"/>
      <c r="M25" s="87">
        <v>1</v>
      </c>
      <c r="N25" s="98">
        <v>785000</v>
      </c>
    </row>
    <row r="26" spans="1:14" ht="30" x14ac:dyDescent="0.25">
      <c r="A26" s="34" t="s">
        <v>59</v>
      </c>
      <c r="B26" s="110" t="s">
        <v>67</v>
      </c>
      <c r="C26" s="134"/>
      <c r="D26" s="134"/>
      <c r="E26" s="111"/>
      <c r="F26" s="111"/>
      <c r="G26" s="111"/>
      <c r="H26" s="112"/>
      <c r="J26" s="94"/>
      <c r="K26" s="3"/>
      <c r="L26" s="88"/>
      <c r="M26" s="89">
        <v>2</v>
      </c>
      <c r="N26" s="99">
        <v>154100</v>
      </c>
    </row>
    <row r="27" spans="1:14" x14ac:dyDescent="0.25">
      <c r="A27" s="13" t="s">
        <v>60</v>
      </c>
      <c r="B27" s="15" t="s">
        <v>64</v>
      </c>
      <c r="C27" s="127" t="s">
        <v>68</v>
      </c>
      <c r="D27" s="127"/>
      <c r="E27" s="17">
        <v>2</v>
      </c>
      <c r="F27" s="17" t="s">
        <v>16</v>
      </c>
      <c r="G27" s="17"/>
      <c r="H27" s="44">
        <v>60000</v>
      </c>
      <c r="J27" s="94"/>
      <c r="K27" s="3"/>
      <c r="L27" s="88"/>
      <c r="M27" s="87">
        <v>3</v>
      </c>
      <c r="N27" s="99"/>
    </row>
    <row r="28" spans="1:14" x14ac:dyDescent="0.25">
      <c r="A28" s="13" t="s">
        <v>61</v>
      </c>
      <c r="B28" s="15" t="s">
        <v>64</v>
      </c>
      <c r="C28" s="127" t="s">
        <v>68</v>
      </c>
      <c r="D28" s="127"/>
      <c r="E28" s="17">
        <f>E20</f>
        <v>10</v>
      </c>
      <c r="F28" s="17" t="s">
        <v>16</v>
      </c>
      <c r="G28" s="17"/>
      <c r="H28" s="44">
        <v>200000</v>
      </c>
      <c r="J28" s="94"/>
      <c r="K28" s="3"/>
      <c r="L28" s="88"/>
      <c r="M28" s="89">
        <v>4</v>
      </c>
      <c r="N28" s="99"/>
    </row>
    <row r="29" spans="1:14" x14ac:dyDescent="0.25">
      <c r="A29" s="13" t="s">
        <v>62</v>
      </c>
      <c r="B29" s="15" t="s">
        <v>65</v>
      </c>
      <c r="C29" s="127" t="s">
        <v>68</v>
      </c>
      <c r="D29" s="127"/>
      <c r="E29" s="17">
        <f>F21</f>
        <v>96</v>
      </c>
      <c r="F29" s="17" t="s">
        <v>15</v>
      </c>
      <c r="G29" s="17">
        <v>18800</v>
      </c>
      <c r="H29" s="44">
        <f>G29*E29</f>
        <v>1804800</v>
      </c>
      <c r="I29" s="1"/>
      <c r="J29" s="94"/>
      <c r="K29" s="3"/>
      <c r="L29" s="88"/>
      <c r="M29" s="87">
        <v>5</v>
      </c>
      <c r="N29" s="99"/>
    </row>
    <row r="30" spans="1:14" x14ac:dyDescent="0.25">
      <c r="A30" s="13" t="s">
        <v>63</v>
      </c>
      <c r="B30" s="15" t="s">
        <v>66</v>
      </c>
      <c r="C30" s="125"/>
      <c r="D30" s="125"/>
      <c r="E30" s="17">
        <f>F21</f>
        <v>96</v>
      </c>
      <c r="F30" s="17" t="s">
        <v>15</v>
      </c>
      <c r="G30" s="17">
        <f>200*24</f>
        <v>4800</v>
      </c>
      <c r="H30" s="44">
        <f>G30*E30</f>
        <v>460800</v>
      </c>
      <c r="I30" s="1"/>
      <c r="J30" s="94"/>
      <c r="K30" s="3"/>
      <c r="L30" s="88"/>
      <c r="M30" s="89">
        <v>6</v>
      </c>
      <c r="N30" s="99"/>
    </row>
    <row r="31" spans="1:14" x14ac:dyDescent="0.25">
      <c r="A31" s="34" t="s">
        <v>25</v>
      </c>
      <c r="B31" s="32"/>
      <c r="C31" s="134"/>
      <c r="D31" s="134"/>
      <c r="E31" s="113"/>
      <c r="F31" s="113"/>
      <c r="G31" s="113"/>
      <c r="H31" s="114">
        <f>SUM(H27:H30)</f>
        <v>2525600</v>
      </c>
      <c r="I31" s="1"/>
      <c r="J31" s="96">
        <f>SUM(J27:J30)</f>
        <v>0</v>
      </c>
      <c r="K31" s="7">
        <f>J31</f>
        <v>0</v>
      </c>
      <c r="L31" s="88"/>
      <c r="M31" s="87">
        <v>7</v>
      </c>
      <c r="N31" s="99"/>
    </row>
    <row r="32" spans="1:14" x14ac:dyDescent="0.25">
      <c r="A32" s="4"/>
      <c r="B32" s="2"/>
      <c r="C32" s="125"/>
      <c r="D32" s="125"/>
      <c r="E32" s="17"/>
      <c r="F32" s="17"/>
      <c r="G32" s="17"/>
      <c r="H32" s="115"/>
      <c r="J32" s="94"/>
      <c r="K32" s="3"/>
      <c r="L32" s="88"/>
      <c r="M32" s="89">
        <v>8</v>
      </c>
      <c r="N32" s="99"/>
    </row>
    <row r="33" spans="1:14" x14ac:dyDescent="0.25">
      <c r="A33" s="34" t="s">
        <v>0</v>
      </c>
      <c r="B33" s="6"/>
      <c r="C33" s="130"/>
      <c r="D33" s="130"/>
      <c r="E33" s="116"/>
      <c r="F33" s="116"/>
      <c r="G33" s="116"/>
      <c r="H33" s="117"/>
      <c r="J33" s="94"/>
      <c r="K33" s="3"/>
      <c r="L33" s="88"/>
      <c r="M33" s="87">
        <v>9</v>
      </c>
      <c r="N33" s="99"/>
    </row>
    <row r="34" spans="1:14" x14ac:dyDescent="0.25">
      <c r="A34" s="38" t="s">
        <v>72</v>
      </c>
      <c r="B34" s="2" t="s">
        <v>1</v>
      </c>
      <c r="C34" s="133" t="s">
        <v>84</v>
      </c>
      <c r="D34" s="133"/>
      <c r="E34" s="17"/>
      <c r="F34" s="17" t="s">
        <v>118</v>
      </c>
      <c r="G34" s="17">
        <v>40000</v>
      </c>
      <c r="H34" s="44">
        <f>G34</f>
        <v>40000</v>
      </c>
      <c r="J34" s="94"/>
      <c r="K34" s="3"/>
      <c r="L34" s="88"/>
      <c r="M34" s="89">
        <v>10</v>
      </c>
      <c r="N34" s="99"/>
    </row>
    <row r="35" spans="1:14" x14ac:dyDescent="0.25">
      <c r="A35" s="38"/>
      <c r="B35" s="2" t="s">
        <v>2</v>
      </c>
      <c r="C35" s="133" t="s">
        <v>84</v>
      </c>
      <c r="D35" s="133"/>
      <c r="E35" s="17">
        <f>F9</f>
        <v>12</v>
      </c>
      <c r="F35" s="17" t="s">
        <v>117</v>
      </c>
      <c r="G35" s="17">
        <v>1500</v>
      </c>
      <c r="H35" s="44">
        <f>G35*E35</f>
        <v>18000</v>
      </c>
      <c r="J35" s="94"/>
      <c r="K35" s="3"/>
      <c r="L35" s="88"/>
      <c r="M35" s="87">
        <v>11</v>
      </c>
      <c r="N35" s="99"/>
    </row>
    <row r="36" spans="1:14" x14ac:dyDescent="0.25">
      <c r="A36" s="38"/>
      <c r="B36" s="2" t="s">
        <v>3</v>
      </c>
      <c r="C36" s="133" t="s">
        <v>84</v>
      </c>
      <c r="D36" s="133"/>
      <c r="E36" s="17">
        <f>F9</f>
        <v>12</v>
      </c>
      <c r="F36" s="17" t="s">
        <v>117</v>
      </c>
      <c r="G36" s="17">
        <v>400</v>
      </c>
      <c r="H36" s="44">
        <f>G36*E36</f>
        <v>4800</v>
      </c>
      <c r="J36" s="94"/>
      <c r="K36" s="3"/>
      <c r="L36" s="88"/>
      <c r="M36" s="89">
        <v>12</v>
      </c>
      <c r="N36" s="99"/>
    </row>
    <row r="37" spans="1:14" x14ac:dyDescent="0.25">
      <c r="A37" s="38" t="s">
        <v>73</v>
      </c>
      <c r="B37" s="2" t="s">
        <v>1</v>
      </c>
      <c r="C37" s="133" t="s">
        <v>84</v>
      </c>
      <c r="D37" s="133"/>
      <c r="E37" s="17"/>
      <c r="F37" s="17" t="s">
        <v>118</v>
      </c>
      <c r="G37" s="17">
        <v>20000</v>
      </c>
      <c r="H37" s="44">
        <f>G37</f>
        <v>20000</v>
      </c>
      <c r="J37" s="94"/>
      <c r="K37" s="3"/>
      <c r="L37" s="88"/>
      <c r="M37" s="87">
        <v>13</v>
      </c>
      <c r="N37" s="99"/>
    </row>
    <row r="38" spans="1:14" x14ac:dyDescent="0.25">
      <c r="A38" s="38"/>
      <c r="B38" s="2" t="s">
        <v>2</v>
      </c>
      <c r="C38" s="133" t="s">
        <v>84</v>
      </c>
      <c r="D38" s="133"/>
      <c r="E38" s="17">
        <f>F11</f>
        <v>20</v>
      </c>
      <c r="F38" s="17" t="s">
        <v>117</v>
      </c>
      <c r="G38" s="17">
        <v>1500</v>
      </c>
      <c r="H38" s="44">
        <f t="shared" ref="H38:H45" si="1">G38*E38</f>
        <v>30000</v>
      </c>
      <c r="J38" s="94"/>
      <c r="K38" s="3"/>
      <c r="L38" s="88"/>
      <c r="M38" s="89">
        <v>14</v>
      </c>
      <c r="N38" s="99"/>
    </row>
    <row r="39" spans="1:14" x14ac:dyDescent="0.25">
      <c r="A39" s="38"/>
      <c r="B39" s="2" t="s">
        <v>3</v>
      </c>
      <c r="C39" s="133" t="s">
        <v>84</v>
      </c>
      <c r="D39" s="133"/>
      <c r="E39" s="17">
        <f>F11</f>
        <v>20</v>
      </c>
      <c r="F39" s="17" t="s">
        <v>117</v>
      </c>
      <c r="G39" s="17">
        <v>400</v>
      </c>
      <c r="H39" s="44">
        <f t="shared" si="1"/>
        <v>8000</v>
      </c>
      <c r="J39" s="94"/>
      <c r="K39" s="3"/>
      <c r="L39" s="88"/>
      <c r="M39" s="87">
        <v>15</v>
      </c>
      <c r="N39" s="99"/>
    </row>
    <row r="40" spans="1:14" x14ac:dyDescent="0.25">
      <c r="A40" s="38" t="s">
        <v>74</v>
      </c>
      <c r="B40" s="2" t="s">
        <v>1</v>
      </c>
      <c r="C40" s="133" t="s">
        <v>84</v>
      </c>
      <c r="D40" s="133"/>
      <c r="E40" s="17"/>
      <c r="F40" s="17" t="s">
        <v>118</v>
      </c>
      <c r="G40" s="17">
        <v>25000</v>
      </c>
      <c r="H40" s="44">
        <f>G40</f>
        <v>25000</v>
      </c>
      <c r="J40" s="94"/>
      <c r="K40" s="3"/>
      <c r="L40" s="88"/>
      <c r="M40" s="89">
        <v>16</v>
      </c>
      <c r="N40" s="99"/>
    </row>
    <row r="41" spans="1:14" x14ac:dyDescent="0.25">
      <c r="A41" s="38"/>
      <c r="B41" s="2" t="s">
        <v>2</v>
      </c>
      <c r="C41" s="133" t="s">
        <v>84</v>
      </c>
      <c r="D41" s="133"/>
      <c r="E41" s="17">
        <f>F13</f>
        <v>24</v>
      </c>
      <c r="F41" s="17" t="s">
        <v>117</v>
      </c>
      <c r="G41" s="17">
        <v>1500</v>
      </c>
      <c r="H41" s="44">
        <f t="shared" si="1"/>
        <v>36000</v>
      </c>
      <c r="J41" s="94"/>
      <c r="K41" s="3"/>
      <c r="L41" s="88"/>
      <c r="M41" s="87">
        <v>17</v>
      </c>
      <c r="N41" s="99"/>
    </row>
    <row r="42" spans="1:14" x14ac:dyDescent="0.25">
      <c r="A42" s="38"/>
      <c r="B42" s="2" t="s">
        <v>3</v>
      </c>
      <c r="C42" s="133" t="s">
        <v>84</v>
      </c>
      <c r="D42" s="133"/>
      <c r="E42" s="17">
        <f>F15</f>
        <v>24</v>
      </c>
      <c r="F42" s="17" t="s">
        <v>117</v>
      </c>
      <c r="G42" s="17">
        <v>200</v>
      </c>
      <c r="H42" s="44">
        <f t="shared" si="1"/>
        <v>4800</v>
      </c>
      <c r="J42" s="94"/>
      <c r="K42" s="3"/>
      <c r="L42" s="88"/>
      <c r="M42" s="89">
        <v>18</v>
      </c>
      <c r="N42" s="99"/>
    </row>
    <row r="43" spans="1:14" x14ac:dyDescent="0.25">
      <c r="A43" s="38" t="s">
        <v>75</v>
      </c>
      <c r="B43" s="2" t="s">
        <v>1</v>
      </c>
      <c r="C43" s="133" t="s">
        <v>84</v>
      </c>
      <c r="D43" s="133"/>
      <c r="E43" s="17"/>
      <c r="F43" s="17" t="s">
        <v>118</v>
      </c>
      <c r="G43" s="17">
        <v>40000</v>
      </c>
      <c r="H43" s="44">
        <f>G43</f>
        <v>40000</v>
      </c>
      <c r="J43" s="94"/>
      <c r="K43" s="3"/>
      <c r="L43" s="88"/>
      <c r="M43" s="87">
        <v>19</v>
      </c>
      <c r="N43" s="99"/>
    </row>
    <row r="44" spans="1:14" x14ac:dyDescent="0.25">
      <c r="A44" s="38"/>
      <c r="B44" s="2" t="s">
        <v>2</v>
      </c>
      <c r="C44" s="133" t="s">
        <v>84</v>
      </c>
      <c r="D44" s="133"/>
      <c r="E44" s="17">
        <f>F15</f>
        <v>24</v>
      </c>
      <c r="F44" s="17" t="s">
        <v>117</v>
      </c>
      <c r="G44" s="17">
        <v>1500</v>
      </c>
      <c r="H44" s="44">
        <f t="shared" si="1"/>
        <v>36000</v>
      </c>
      <c r="J44" s="94"/>
      <c r="K44" s="3"/>
      <c r="L44" s="88"/>
      <c r="M44" s="87">
        <v>20</v>
      </c>
      <c r="N44" s="99"/>
    </row>
    <row r="45" spans="1:14" x14ac:dyDescent="0.25">
      <c r="A45" s="38"/>
      <c r="B45" s="2" t="s">
        <v>3</v>
      </c>
      <c r="C45" s="133" t="s">
        <v>84</v>
      </c>
      <c r="D45" s="133"/>
      <c r="E45" s="17">
        <f>F15</f>
        <v>24</v>
      </c>
      <c r="F45" s="17" t="s">
        <v>117</v>
      </c>
      <c r="G45" s="17">
        <v>200</v>
      </c>
      <c r="H45" s="44">
        <f t="shared" si="1"/>
        <v>4800</v>
      </c>
      <c r="J45" s="94"/>
      <c r="K45" s="3"/>
      <c r="L45" s="88"/>
      <c r="M45" s="89">
        <v>21</v>
      </c>
      <c r="N45" s="99"/>
    </row>
    <row r="46" spans="1:14" x14ac:dyDescent="0.25">
      <c r="A46" s="38" t="s">
        <v>76</v>
      </c>
      <c r="B46" s="2" t="s">
        <v>11</v>
      </c>
      <c r="C46" s="133" t="s">
        <v>84</v>
      </c>
      <c r="D46" s="133"/>
      <c r="E46" s="17"/>
      <c r="F46" s="17" t="s">
        <v>118</v>
      </c>
      <c r="G46" s="17"/>
      <c r="H46" s="44">
        <v>10000</v>
      </c>
      <c r="J46" s="94">
        <v>10000</v>
      </c>
      <c r="K46" s="3"/>
      <c r="L46" s="88"/>
      <c r="M46" s="87">
        <v>22</v>
      </c>
      <c r="N46" s="99"/>
    </row>
    <row r="47" spans="1:14" x14ac:dyDescent="0.25">
      <c r="A47" s="34" t="s">
        <v>26</v>
      </c>
      <c r="B47" s="6"/>
      <c r="C47" s="126"/>
      <c r="D47" s="126"/>
      <c r="E47" s="116"/>
      <c r="F47" s="116"/>
      <c r="G47" s="116"/>
      <c r="H47" s="117">
        <f>SUM(H34:H46)</f>
        <v>277400</v>
      </c>
      <c r="J47" s="96">
        <f>SUM(J34:J46)</f>
        <v>10000</v>
      </c>
      <c r="K47" s="7">
        <f>J47</f>
        <v>10000</v>
      </c>
      <c r="L47" s="88"/>
      <c r="M47" s="89">
        <v>23</v>
      </c>
      <c r="N47" s="99"/>
    </row>
    <row r="48" spans="1:14" x14ac:dyDescent="0.25">
      <c r="A48" s="4"/>
      <c r="B48" s="2"/>
      <c r="C48" s="125"/>
      <c r="D48" s="125"/>
      <c r="E48" s="17"/>
      <c r="F48" s="17"/>
      <c r="G48" s="17"/>
      <c r="H48" s="115"/>
      <c r="J48" s="94"/>
      <c r="K48" s="3"/>
      <c r="L48" s="88"/>
      <c r="M48" s="87">
        <v>24</v>
      </c>
      <c r="N48" s="99"/>
    </row>
    <row r="49" spans="1:14" x14ac:dyDescent="0.25">
      <c r="A49" s="34" t="s">
        <v>4</v>
      </c>
      <c r="B49" s="6"/>
      <c r="C49" s="130"/>
      <c r="D49" s="130"/>
      <c r="E49" s="116"/>
      <c r="F49" s="116"/>
      <c r="G49" s="116"/>
      <c r="H49" s="117"/>
      <c r="J49" s="94"/>
      <c r="K49" s="3"/>
      <c r="L49" s="88"/>
      <c r="M49" s="89">
        <v>25</v>
      </c>
      <c r="N49" s="99"/>
    </row>
    <row r="50" spans="1:14" x14ac:dyDescent="0.25">
      <c r="A50" s="34" t="s">
        <v>78</v>
      </c>
      <c r="B50" s="36" t="s">
        <v>0</v>
      </c>
      <c r="C50" s="131" t="s">
        <v>38</v>
      </c>
      <c r="D50" s="131"/>
      <c r="E50" s="118"/>
      <c r="F50" s="118"/>
      <c r="G50" s="118"/>
      <c r="H50" s="44">
        <v>150000</v>
      </c>
      <c r="J50" s="94"/>
      <c r="K50" s="3"/>
      <c r="L50" s="88"/>
      <c r="M50" s="87">
        <v>26</v>
      </c>
      <c r="N50" s="99"/>
    </row>
    <row r="51" spans="1:14" x14ac:dyDescent="0.25">
      <c r="A51" s="34" t="s">
        <v>78</v>
      </c>
      <c r="B51" s="36" t="s">
        <v>79</v>
      </c>
      <c r="C51" s="131" t="s">
        <v>38</v>
      </c>
      <c r="D51" s="131"/>
      <c r="E51" s="118"/>
      <c r="F51" s="118"/>
      <c r="G51" s="118"/>
      <c r="H51" s="44">
        <v>200000</v>
      </c>
      <c r="J51" s="94"/>
      <c r="K51" s="3"/>
      <c r="L51" s="88"/>
      <c r="M51" s="89">
        <v>27</v>
      </c>
      <c r="N51" s="99"/>
    </row>
    <row r="52" spans="1:14" x14ac:dyDescent="0.25">
      <c r="A52" s="34" t="s">
        <v>77</v>
      </c>
      <c r="B52" s="6"/>
      <c r="C52" s="130"/>
      <c r="D52" s="130"/>
      <c r="E52" s="116"/>
      <c r="F52" s="116"/>
      <c r="G52" s="116"/>
      <c r="H52" s="117">
        <f>SUM(H50:H51)</f>
        <v>350000</v>
      </c>
      <c r="J52" s="96">
        <f>SUM(J50:J51)</f>
        <v>0</v>
      </c>
      <c r="K52" s="7">
        <f>J52</f>
        <v>0</v>
      </c>
      <c r="L52" s="88"/>
      <c r="M52" s="87">
        <v>28</v>
      </c>
      <c r="N52" s="99"/>
    </row>
    <row r="53" spans="1:14" x14ac:dyDescent="0.25">
      <c r="A53" s="38"/>
      <c r="B53" s="12"/>
      <c r="C53" s="132"/>
      <c r="D53" s="132"/>
      <c r="E53" s="118"/>
      <c r="F53" s="118"/>
      <c r="G53" s="118"/>
      <c r="H53" s="44"/>
      <c r="J53" s="94"/>
      <c r="K53" s="3"/>
      <c r="L53" s="88"/>
      <c r="M53" s="89">
        <v>29</v>
      </c>
      <c r="N53" s="99"/>
    </row>
    <row r="54" spans="1:14" x14ac:dyDescent="0.25">
      <c r="A54" s="34" t="s">
        <v>80</v>
      </c>
      <c r="B54" s="6"/>
      <c r="C54" s="130"/>
      <c r="D54" s="130"/>
      <c r="E54" s="116"/>
      <c r="F54" s="116"/>
      <c r="G54" s="116"/>
      <c r="H54" s="117"/>
      <c r="J54" s="94"/>
      <c r="K54" s="3"/>
      <c r="L54" s="88"/>
      <c r="M54" s="87">
        <v>30</v>
      </c>
      <c r="N54" s="99"/>
    </row>
    <row r="55" spans="1:14" x14ac:dyDescent="0.25">
      <c r="A55" s="38" t="s">
        <v>81</v>
      </c>
      <c r="B55" s="12"/>
      <c r="C55" s="127" t="s">
        <v>38</v>
      </c>
      <c r="D55" s="127"/>
      <c r="E55" s="118">
        <f>G9</f>
        <v>6</v>
      </c>
      <c r="F55" s="118"/>
      <c r="G55" s="118">
        <v>16000</v>
      </c>
      <c r="H55" s="115">
        <f t="shared" ref="H55:H58" si="2">G55*E55</f>
        <v>96000</v>
      </c>
      <c r="J55" s="94"/>
      <c r="K55" s="3"/>
      <c r="L55" s="88"/>
      <c r="M55" s="89">
        <v>31</v>
      </c>
      <c r="N55" s="99"/>
    </row>
    <row r="56" spans="1:14" x14ac:dyDescent="0.25">
      <c r="A56" s="33" t="s">
        <v>73</v>
      </c>
      <c r="B56" s="2"/>
      <c r="C56" s="127" t="s">
        <v>38</v>
      </c>
      <c r="D56" s="127"/>
      <c r="E56" s="17">
        <f>G11</f>
        <v>10</v>
      </c>
      <c r="F56" s="17"/>
      <c r="G56" s="118">
        <v>16000</v>
      </c>
      <c r="H56" s="115">
        <f t="shared" si="2"/>
        <v>160000</v>
      </c>
      <c r="J56" s="94"/>
      <c r="K56" s="3"/>
      <c r="L56" s="88"/>
      <c r="M56" s="87">
        <v>32</v>
      </c>
      <c r="N56" s="99"/>
    </row>
    <row r="57" spans="1:14" x14ac:dyDescent="0.25">
      <c r="A57" s="33" t="s">
        <v>74</v>
      </c>
      <c r="B57" s="2"/>
      <c r="C57" s="127" t="s">
        <v>38</v>
      </c>
      <c r="D57" s="127"/>
      <c r="E57" s="17">
        <f>G13</f>
        <v>12</v>
      </c>
      <c r="F57" s="17"/>
      <c r="G57" s="118">
        <v>16000</v>
      </c>
      <c r="H57" s="115">
        <f t="shared" si="2"/>
        <v>192000</v>
      </c>
      <c r="J57" s="94"/>
      <c r="K57" s="3"/>
      <c r="L57" s="88"/>
      <c r="M57" s="89">
        <v>33</v>
      </c>
      <c r="N57" s="99"/>
    </row>
    <row r="58" spans="1:14" x14ac:dyDescent="0.25">
      <c r="A58" s="33" t="s">
        <v>82</v>
      </c>
      <c r="B58" s="2"/>
      <c r="C58" s="127" t="s">
        <v>38</v>
      </c>
      <c r="D58" s="127"/>
      <c r="E58" s="17">
        <f>G15</f>
        <v>12</v>
      </c>
      <c r="F58" s="17"/>
      <c r="G58" s="118">
        <v>16000</v>
      </c>
      <c r="H58" s="115">
        <f t="shared" si="2"/>
        <v>192000</v>
      </c>
      <c r="J58" s="94"/>
      <c r="K58" s="3"/>
      <c r="L58" s="88"/>
      <c r="M58" s="87">
        <v>34</v>
      </c>
      <c r="N58" s="99"/>
    </row>
    <row r="59" spans="1:14" x14ac:dyDescent="0.25">
      <c r="A59" s="33" t="s">
        <v>83</v>
      </c>
      <c r="B59" s="15" t="s">
        <v>12</v>
      </c>
      <c r="C59" s="127" t="s">
        <v>38</v>
      </c>
      <c r="D59" s="127"/>
      <c r="E59" s="17"/>
      <c r="F59" s="17"/>
      <c r="G59" s="17"/>
      <c r="H59" s="115">
        <v>35000</v>
      </c>
      <c r="J59" s="94"/>
      <c r="K59" s="3"/>
      <c r="L59" s="88"/>
      <c r="M59" s="89">
        <v>35</v>
      </c>
      <c r="N59" s="99"/>
    </row>
    <row r="60" spans="1:14" x14ac:dyDescent="0.25">
      <c r="A60" s="34" t="s">
        <v>32</v>
      </c>
      <c r="B60" s="6"/>
      <c r="C60" s="128"/>
      <c r="D60" s="128"/>
      <c r="E60" s="116"/>
      <c r="F60" s="116"/>
      <c r="G60" s="116"/>
      <c r="H60" s="117">
        <f>SUM(H55:H59)</f>
        <v>675000</v>
      </c>
      <c r="J60" s="96">
        <f>SUM(J55:J59)</f>
        <v>0</v>
      </c>
      <c r="K60" s="7">
        <f>J60</f>
        <v>0</v>
      </c>
      <c r="L60" s="88"/>
      <c r="M60" s="87">
        <v>36</v>
      </c>
      <c r="N60" s="99"/>
    </row>
    <row r="61" spans="1:14" x14ac:dyDescent="0.25">
      <c r="A61" s="4"/>
      <c r="B61" s="2"/>
      <c r="C61" s="127"/>
      <c r="D61" s="127"/>
      <c r="E61" s="17"/>
      <c r="F61" s="17"/>
      <c r="G61" s="17"/>
      <c r="H61" s="115"/>
      <c r="J61" s="94"/>
      <c r="K61" s="3"/>
      <c r="L61" s="88"/>
      <c r="M61" s="89">
        <v>37</v>
      </c>
      <c r="N61" s="99"/>
    </row>
    <row r="62" spans="1:14" x14ac:dyDescent="0.25">
      <c r="A62" s="34" t="s">
        <v>5</v>
      </c>
      <c r="B62" s="6"/>
      <c r="C62" s="128"/>
      <c r="D62" s="128"/>
      <c r="E62" s="116"/>
      <c r="F62" s="116"/>
      <c r="G62" s="116"/>
      <c r="H62" s="117"/>
      <c r="J62" s="94"/>
      <c r="K62" s="3"/>
      <c r="L62" s="88"/>
      <c r="M62" s="87">
        <v>38</v>
      </c>
      <c r="N62" s="99"/>
    </row>
    <row r="63" spans="1:14" x14ac:dyDescent="0.25">
      <c r="A63" s="33" t="s">
        <v>81</v>
      </c>
      <c r="B63" s="15" t="s">
        <v>116</v>
      </c>
      <c r="C63" s="129" t="s">
        <v>46</v>
      </c>
      <c r="D63" s="129"/>
      <c r="E63" s="17">
        <v>1</v>
      </c>
      <c r="F63" s="17"/>
      <c r="G63" s="17">
        <v>50000</v>
      </c>
      <c r="H63" s="44">
        <f t="shared" ref="H63:H66" si="3">E63*G63</f>
        <v>50000</v>
      </c>
      <c r="J63" s="94"/>
      <c r="K63" s="3"/>
      <c r="L63" s="88"/>
      <c r="M63" s="87">
        <v>39</v>
      </c>
      <c r="N63" s="99"/>
    </row>
    <row r="64" spans="1:14" x14ac:dyDescent="0.25">
      <c r="A64" s="33" t="s">
        <v>73</v>
      </c>
      <c r="B64" s="36" t="s">
        <v>48</v>
      </c>
      <c r="C64" s="129" t="s">
        <v>46</v>
      </c>
      <c r="D64" s="129"/>
      <c r="E64" s="17">
        <v>1</v>
      </c>
      <c r="F64" s="17"/>
      <c r="G64" s="17">
        <v>50000</v>
      </c>
      <c r="H64" s="44">
        <f t="shared" si="3"/>
        <v>50000</v>
      </c>
      <c r="J64" s="94"/>
      <c r="K64" s="3"/>
      <c r="L64" s="88"/>
      <c r="M64" s="89">
        <v>40</v>
      </c>
      <c r="N64" s="99"/>
    </row>
    <row r="65" spans="1:14" x14ac:dyDescent="0.25">
      <c r="A65" s="33" t="s">
        <v>74</v>
      </c>
      <c r="B65" s="36" t="s">
        <v>48</v>
      </c>
      <c r="C65" s="129" t="s">
        <v>46</v>
      </c>
      <c r="D65" s="129"/>
      <c r="E65" s="17">
        <v>1</v>
      </c>
      <c r="F65" s="17"/>
      <c r="G65" s="17">
        <v>50000</v>
      </c>
      <c r="H65" s="44">
        <f t="shared" si="3"/>
        <v>50000</v>
      </c>
      <c r="J65" s="94"/>
      <c r="K65" s="3"/>
      <c r="L65" s="88"/>
      <c r="M65" s="87">
        <v>41</v>
      </c>
      <c r="N65" s="99"/>
    </row>
    <row r="66" spans="1:14" x14ac:dyDescent="0.25">
      <c r="A66" s="33" t="s">
        <v>75</v>
      </c>
      <c r="B66" s="36" t="s">
        <v>48</v>
      </c>
      <c r="C66" s="129" t="s">
        <v>46</v>
      </c>
      <c r="D66" s="129"/>
      <c r="E66" s="17">
        <v>1</v>
      </c>
      <c r="F66" s="17"/>
      <c r="G66" s="17">
        <v>50000</v>
      </c>
      <c r="H66" s="44">
        <f t="shared" si="3"/>
        <v>50000</v>
      </c>
      <c r="J66" s="94"/>
      <c r="K66" s="3"/>
      <c r="L66" s="88"/>
      <c r="M66" s="89">
        <v>42</v>
      </c>
      <c r="N66" s="99"/>
    </row>
    <row r="67" spans="1:14" x14ac:dyDescent="0.25">
      <c r="A67" s="34" t="s">
        <v>85</v>
      </c>
      <c r="B67" s="6"/>
      <c r="C67" s="128"/>
      <c r="D67" s="128"/>
      <c r="E67" s="116"/>
      <c r="F67" s="116"/>
      <c r="G67" s="116"/>
      <c r="H67" s="117">
        <f>SUM(H63:H66)</f>
        <v>200000</v>
      </c>
      <c r="J67" s="96">
        <f>SUM(J63:J66)</f>
        <v>0</v>
      </c>
      <c r="K67" s="7">
        <f>J67</f>
        <v>0</v>
      </c>
      <c r="L67" s="88"/>
      <c r="M67" s="87">
        <v>43</v>
      </c>
      <c r="N67" s="99"/>
    </row>
    <row r="68" spans="1:14" x14ac:dyDescent="0.25">
      <c r="A68" s="38"/>
      <c r="B68" s="12"/>
      <c r="C68" s="129"/>
      <c r="D68" s="129"/>
      <c r="E68" s="118"/>
      <c r="F68" s="118"/>
      <c r="G68" s="118"/>
      <c r="H68" s="44"/>
      <c r="J68" s="94"/>
      <c r="K68" s="3"/>
      <c r="L68" s="88"/>
      <c r="M68" s="89">
        <v>44</v>
      </c>
      <c r="N68" s="99"/>
    </row>
    <row r="69" spans="1:14" x14ac:dyDescent="0.25">
      <c r="A69" s="38" t="s">
        <v>108</v>
      </c>
      <c r="B69" s="36" t="s">
        <v>111</v>
      </c>
      <c r="C69" s="129"/>
      <c r="D69" s="129"/>
      <c r="E69" s="118"/>
      <c r="F69" s="118"/>
      <c r="G69" s="118"/>
      <c r="H69" s="44"/>
      <c r="J69" s="94"/>
      <c r="K69" s="3"/>
      <c r="L69" s="88"/>
      <c r="M69" s="87">
        <v>45</v>
      </c>
      <c r="N69" s="99"/>
    </row>
    <row r="70" spans="1:14" x14ac:dyDescent="0.25">
      <c r="A70" s="38"/>
      <c r="B70" s="36" t="s">
        <v>110</v>
      </c>
      <c r="C70" s="129"/>
      <c r="D70" s="129"/>
      <c r="E70" s="118"/>
      <c r="F70" s="118"/>
      <c r="G70" s="118"/>
      <c r="H70" s="44"/>
      <c r="J70" s="94"/>
      <c r="K70" s="3"/>
      <c r="L70" s="88"/>
      <c r="M70" s="89">
        <v>46</v>
      </c>
      <c r="N70" s="99"/>
    </row>
    <row r="71" spans="1:14" x14ac:dyDescent="0.25">
      <c r="A71" s="4"/>
      <c r="B71" s="15" t="s">
        <v>109</v>
      </c>
      <c r="C71" s="127"/>
      <c r="D71" s="127"/>
      <c r="E71" s="17"/>
      <c r="F71" s="17"/>
      <c r="G71" s="17"/>
      <c r="H71" s="115"/>
      <c r="J71" s="94"/>
      <c r="K71" s="3"/>
      <c r="L71" s="88"/>
      <c r="M71" s="87">
        <v>47</v>
      </c>
      <c r="N71" s="99"/>
    </row>
    <row r="72" spans="1:14" x14ac:dyDescent="0.25">
      <c r="A72" s="34" t="s">
        <v>126</v>
      </c>
      <c r="B72" s="37"/>
      <c r="C72" s="128"/>
      <c r="D72" s="128"/>
      <c r="E72" s="116"/>
      <c r="F72" s="116"/>
      <c r="G72" s="116"/>
      <c r="H72" s="117">
        <f>SUM(H70:H71)</f>
        <v>0</v>
      </c>
      <c r="J72" s="96">
        <f>SUM(J68:J71)</f>
        <v>0</v>
      </c>
      <c r="K72" s="7">
        <f>J72</f>
        <v>0</v>
      </c>
      <c r="L72" s="88"/>
      <c r="M72" s="89">
        <v>48</v>
      </c>
      <c r="N72" s="99"/>
    </row>
    <row r="73" spans="1:14" x14ac:dyDescent="0.25">
      <c r="A73" s="4"/>
      <c r="B73" s="15"/>
      <c r="C73" s="127"/>
      <c r="D73" s="127"/>
      <c r="E73" s="17"/>
      <c r="F73" s="17"/>
      <c r="G73" s="17"/>
      <c r="H73" s="115"/>
      <c r="J73" s="94"/>
      <c r="K73" s="3"/>
      <c r="L73" s="88"/>
      <c r="M73" s="87">
        <v>49</v>
      </c>
      <c r="N73" s="99"/>
    </row>
    <row r="74" spans="1:14" x14ac:dyDescent="0.25">
      <c r="A74" s="34" t="s">
        <v>86</v>
      </c>
      <c r="B74" s="6"/>
      <c r="C74" s="128"/>
      <c r="D74" s="128"/>
      <c r="E74" s="116"/>
      <c r="F74" s="116"/>
      <c r="G74" s="116"/>
      <c r="H74" s="117"/>
      <c r="J74" s="94"/>
      <c r="K74" s="3"/>
      <c r="L74" s="88"/>
      <c r="M74" s="89">
        <v>50</v>
      </c>
      <c r="N74" s="99"/>
    </row>
    <row r="75" spans="1:14" x14ac:dyDescent="0.25">
      <c r="A75" s="4" t="s">
        <v>81</v>
      </c>
      <c r="B75" s="15" t="s">
        <v>120</v>
      </c>
      <c r="C75" s="127" t="s">
        <v>43</v>
      </c>
      <c r="D75" s="127"/>
      <c r="E75" s="17">
        <v>550</v>
      </c>
      <c r="F75" s="17" t="s">
        <v>18</v>
      </c>
      <c r="G75" s="17">
        <v>262</v>
      </c>
      <c r="H75" s="115">
        <f>G75*E75</f>
        <v>144100</v>
      </c>
      <c r="J75" s="94">
        <v>144100</v>
      </c>
      <c r="K75" s="3"/>
      <c r="L75" s="88"/>
      <c r="M75" s="87">
        <v>51</v>
      </c>
      <c r="N75" s="99"/>
    </row>
    <row r="76" spans="1:14" x14ac:dyDescent="0.25">
      <c r="A76" s="4" t="s">
        <v>73</v>
      </c>
      <c r="B76" s="15" t="s">
        <v>119</v>
      </c>
      <c r="C76" s="127" t="s">
        <v>43</v>
      </c>
      <c r="D76" s="127"/>
      <c r="E76" s="17">
        <v>1550</v>
      </c>
      <c r="F76" s="17" t="s">
        <v>18</v>
      </c>
      <c r="G76" s="17">
        <v>152</v>
      </c>
      <c r="H76" s="115">
        <f>G76*E76</f>
        <v>235600</v>
      </c>
      <c r="J76" s="94"/>
      <c r="K76" s="3"/>
      <c r="L76" s="88"/>
      <c r="M76" s="89">
        <v>52</v>
      </c>
      <c r="N76" s="99"/>
    </row>
    <row r="77" spans="1:14" x14ac:dyDescent="0.25">
      <c r="A77" s="4" t="s">
        <v>74</v>
      </c>
      <c r="B77" s="15" t="s">
        <v>121</v>
      </c>
      <c r="C77" s="127" t="s">
        <v>43</v>
      </c>
      <c r="D77" s="127"/>
      <c r="E77" s="17">
        <v>2700</v>
      </c>
      <c r="F77" s="17" t="s">
        <v>18</v>
      </c>
      <c r="G77" s="17">
        <v>105</v>
      </c>
      <c r="H77" s="115">
        <f>G77*E77</f>
        <v>283500</v>
      </c>
      <c r="J77" s="94"/>
      <c r="K77" s="3"/>
      <c r="L77" s="88"/>
      <c r="M77" s="87">
        <v>53</v>
      </c>
      <c r="N77" s="99"/>
    </row>
    <row r="78" spans="1:14" x14ac:dyDescent="0.25">
      <c r="A78" s="4" t="s">
        <v>75</v>
      </c>
      <c r="B78" s="15" t="s">
        <v>122</v>
      </c>
      <c r="C78" s="127" t="s">
        <v>43</v>
      </c>
      <c r="D78" s="127"/>
      <c r="E78" s="17">
        <v>1500</v>
      </c>
      <c r="F78" s="17" t="s">
        <v>18</v>
      </c>
      <c r="G78" s="17">
        <v>55</v>
      </c>
      <c r="H78" s="115">
        <f>G78*E78</f>
        <v>82500</v>
      </c>
      <c r="J78" s="94"/>
      <c r="K78" s="3"/>
      <c r="L78" s="88"/>
      <c r="M78" s="89">
        <v>54</v>
      </c>
      <c r="N78" s="99"/>
    </row>
    <row r="79" spans="1:14" x14ac:dyDescent="0.25">
      <c r="A79" s="4" t="s">
        <v>75</v>
      </c>
      <c r="B79" s="15" t="s">
        <v>123</v>
      </c>
      <c r="C79" s="127" t="s">
        <v>43</v>
      </c>
      <c r="D79" s="127"/>
      <c r="E79" s="17">
        <v>50</v>
      </c>
      <c r="F79" s="17" t="s">
        <v>19</v>
      </c>
      <c r="G79" s="17">
        <v>800</v>
      </c>
      <c r="H79" s="115">
        <f>E79*G79</f>
        <v>40000</v>
      </c>
      <c r="J79" s="94"/>
      <c r="K79" s="3"/>
      <c r="L79" s="88"/>
      <c r="M79" s="87">
        <v>55</v>
      </c>
      <c r="N79" s="99"/>
    </row>
    <row r="80" spans="1:14" x14ac:dyDescent="0.25">
      <c r="A80" s="4" t="s">
        <v>83</v>
      </c>
      <c r="B80" s="15" t="s">
        <v>69</v>
      </c>
      <c r="C80" s="127" t="s">
        <v>43</v>
      </c>
      <c r="D80" s="127"/>
      <c r="E80" s="17"/>
      <c r="F80" s="17"/>
      <c r="G80" s="17"/>
      <c r="H80" s="115"/>
      <c r="J80" s="94"/>
      <c r="K80" s="3"/>
      <c r="L80" s="88"/>
      <c r="M80" s="89">
        <v>56</v>
      </c>
      <c r="N80" s="99"/>
    </row>
    <row r="81" spans="1:14" x14ac:dyDescent="0.25">
      <c r="A81" s="8" t="s">
        <v>124</v>
      </c>
      <c r="B81" s="37"/>
      <c r="C81" s="128"/>
      <c r="D81" s="128"/>
      <c r="E81" s="116"/>
      <c r="F81" s="116"/>
      <c r="G81" s="116"/>
      <c r="H81" s="117">
        <f>SUM(H75:H80)</f>
        <v>785700</v>
      </c>
      <c r="J81" s="96">
        <f>SUM(J75:J80)</f>
        <v>144100</v>
      </c>
      <c r="K81" s="7">
        <f>J81</f>
        <v>144100</v>
      </c>
      <c r="L81" s="88"/>
      <c r="M81" s="87">
        <v>57</v>
      </c>
      <c r="N81" s="99"/>
    </row>
    <row r="82" spans="1:14" x14ac:dyDescent="0.25">
      <c r="A82" s="4"/>
      <c r="B82" s="2"/>
      <c r="C82" s="127"/>
      <c r="D82" s="127"/>
      <c r="E82" s="17"/>
      <c r="F82" s="17"/>
      <c r="G82" s="17"/>
      <c r="H82" s="115"/>
      <c r="J82" s="94"/>
      <c r="K82" s="3"/>
      <c r="L82" s="88"/>
      <c r="M82" s="87">
        <v>58</v>
      </c>
      <c r="N82" s="99"/>
    </row>
    <row r="83" spans="1:14" x14ac:dyDescent="0.25">
      <c r="A83" s="34" t="s">
        <v>87</v>
      </c>
      <c r="B83" s="6"/>
      <c r="C83" s="128"/>
      <c r="D83" s="128"/>
      <c r="E83" s="116"/>
      <c r="F83" s="116"/>
      <c r="G83" s="116"/>
      <c r="H83" s="117"/>
      <c r="J83" s="94"/>
      <c r="K83" s="3"/>
      <c r="L83" s="88"/>
      <c r="M83" s="89">
        <v>59</v>
      </c>
      <c r="N83" s="99"/>
    </row>
    <row r="84" spans="1:14" x14ac:dyDescent="0.25">
      <c r="A84" s="4" t="s">
        <v>36</v>
      </c>
      <c r="B84" s="2"/>
      <c r="C84" s="127" t="s">
        <v>17</v>
      </c>
      <c r="D84" s="127"/>
      <c r="E84" s="17">
        <v>3</v>
      </c>
      <c r="F84" s="17"/>
      <c r="G84" s="17">
        <v>10000</v>
      </c>
      <c r="H84" s="115">
        <f>E84*G84</f>
        <v>30000</v>
      </c>
      <c r="J84" s="94"/>
      <c r="K84" s="3"/>
      <c r="L84" s="88"/>
      <c r="M84" s="87">
        <v>60</v>
      </c>
      <c r="N84" s="99"/>
    </row>
    <row r="85" spans="1:14" x14ac:dyDescent="0.25">
      <c r="A85" s="4" t="s">
        <v>33</v>
      </c>
      <c r="B85" s="2"/>
      <c r="C85" s="127" t="s">
        <v>17</v>
      </c>
      <c r="D85" s="127"/>
      <c r="E85" s="17">
        <v>4</v>
      </c>
      <c r="F85" s="17"/>
      <c r="G85" s="17">
        <v>5000</v>
      </c>
      <c r="H85" s="115">
        <f>E85*G85</f>
        <v>20000</v>
      </c>
      <c r="J85" s="94"/>
      <c r="K85" s="3"/>
      <c r="L85" s="88"/>
      <c r="M85" s="89">
        <v>61</v>
      </c>
      <c r="N85" s="99"/>
    </row>
    <row r="86" spans="1:14" x14ac:dyDescent="0.25">
      <c r="A86" s="4" t="s">
        <v>39</v>
      </c>
      <c r="B86" s="2"/>
      <c r="C86" s="127" t="s">
        <v>17</v>
      </c>
      <c r="D86" s="127"/>
      <c r="E86" s="17">
        <v>4</v>
      </c>
      <c r="F86" s="17"/>
      <c r="G86" s="17">
        <v>5000</v>
      </c>
      <c r="H86" s="115">
        <f>G86*E86</f>
        <v>20000</v>
      </c>
      <c r="J86" s="94"/>
      <c r="K86" s="3"/>
      <c r="L86" s="88"/>
      <c r="M86" s="87">
        <v>62</v>
      </c>
      <c r="N86" s="99"/>
    </row>
    <row r="87" spans="1:14" x14ac:dyDescent="0.25">
      <c r="A87" s="4" t="s">
        <v>88</v>
      </c>
      <c r="B87" s="2"/>
      <c r="C87" s="127"/>
      <c r="D87" s="127"/>
      <c r="E87" s="17"/>
      <c r="F87" s="17"/>
      <c r="G87" s="17"/>
      <c r="H87" s="115"/>
      <c r="J87" s="94"/>
      <c r="K87" s="3"/>
      <c r="L87" s="88"/>
      <c r="M87" s="89">
        <v>63</v>
      </c>
      <c r="N87" s="99"/>
    </row>
    <row r="88" spans="1:14" x14ac:dyDescent="0.25">
      <c r="A88" s="4" t="s">
        <v>40</v>
      </c>
      <c r="B88" s="2"/>
      <c r="C88" s="127" t="s">
        <v>17</v>
      </c>
      <c r="D88" s="127"/>
      <c r="E88" s="17">
        <v>4</v>
      </c>
      <c r="F88" s="17"/>
      <c r="G88" s="17">
        <v>6000</v>
      </c>
      <c r="H88" s="115">
        <f>G88*E88</f>
        <v>24000</v>
      </c>
      <c r="J88" s="94"/>
      <c r="K88" s="3"/>
      <c r="L88" s="88"/>
      <c r="M88" s="87">
        <v>64</v>
      </c>
      <c r="N88" s="99"/>
    </row>
    <row r="89" spans="1:14" x14ac:dyDescent="0.25">
      <c r="A89" s="4" t="s">
        <v>41</v>
      </c>
      <c r="B89" s="2"/>
      <c r="C89" s="127" t="s">
        <v>17</v>
      </c>
      <c r="D89" s="127"/>
      <c r="E89" s="17">
        <v>4</v>
      </c>
      <c r="F89" s="17"/>
      <c r="G89" s="17">
        <v>15000</v>
      </c>
      <c r="H89" s="115">
        <f>G89*E89</f>
        <v>60000</v>
      </c>
      <c r="J89" s="94"/>
      <c r="K89" s="3"/>
      <c r="L89" s="88"/>
      <c r="M89" s="89">
        <v>65</v>
      </c>
      <c r="N89" s="99"/>
    </row>
    <row r="90" spans="1:14" x14ac:dyDescent="0.25">
      <c r="A90" s="34" t="s">
        <v>99</v>
      </c>
      <c r="B90" s="6"/>
      <c r="C90" s="128"/>
      <c r="D90" s="128"/>
      <c r="E90" s="116"/>
      <c r="F90" s="116"/>
      <c r="G90" s="116"/>
      <c r="H90" s="117">
        <f>SUM(H84:H89)</f>
        <v>154000</v>
      </c>
      <c r="J90" s="96">
        <f>SUM(J84:J89)</f>
        <v>0</v>
      </c>
      <c r="K90" s="7">
        <f>J90</f>
        <v>0</v>
      </c>
      <c r="L90" s="88"/>
      <c r="M90" s="87">
        <v>66</v>
      </c>
      <c r="N90" s="99"/>
    </row>
    <row r="91" spans="1:14" x14ac:dyDescent="0.25">
      <c r="A91" s="13"/>
      <c r="B91" s="12"/>
      <c r="C91" s="129"/>
      <c r="D91" s="129"/>
      <c r="E91" s="118"/>
      <c r="F91" s="118"/>
      <c r="G91" s="118"/>
      <c r="H91" s="44"/>
      <c r="J91" s="94"/>
      <c r="K91" s="3"/>
      <c r="L91" s="88"/>
      <c r="M91" s="89">
        <v>67</v>
      </c>
      <c r="N91" s="99"/>
    </row>
    <row r="92" spans="1:14" x14ac:dyDescent="0.25">
      <c r="A92" s="34" t="s">
        <v>89</v>
      </c>
      <c r="B92" s="6"/>
      <c r="C92" s="128"/>
      <c r="D92" s="128"/>
      <c r="E92" s="116"/>
      <c r="F92" s="116"/>
      <c r="G92" s="116"/>
      <c r="H92" s="117"/>
      <c r="J92" s="94"/>
      <c r="K92" s="3"/>
      <c r="L92" s="88"/>
      <c r="M92" s="87">
        <v>68</v>
      </c>
      <c r="N92" s="99"/>
    </row>
    <row r="93" spans="1:14" x14ac:dyDescent="0.25">
      <c r="A93" s="13" t="s">
        <v>81</v>
      </c>
      <c r="B93" s="36" t="s">
        <v>91</v>
      </c>
      <c r="C93" s="129" t="s">
        <v>92</v>
      </c>
      <c r="D93" s="129"/>
      <c r="E93" s="118"/>
      <c r="F93" s="118"/>
      <c r="G93" s="118"/>
      <c r="H93" s="44">
        <v>120000</v>
      </c>
      <c r="J93" s="94"/>
      <c r="K93" s="3"/>
      <c r="L93" s="88"/>
      <c r="M93" s="89">
        <v>69</v>
      </c>
      <c r="N93" s="99"/>
    </row>
    <row r="94" spans="1:14" x14ac:dyDescent="0.25">
      <c r="A94" s="4" t="s">
        <v>75</v>
      </c>
      <c r="B94" s="15" t="s">
        <v>93</v>
      </c>
      <c r="C94" s="129" t="s">
        <v>92</v>
      </c>
      <c r="D94" s="129"/>
      <c r="E94" s="17"/>
      <c r="F94" s="17"/>
      <c r="G94" s="17"/>
      <c r="H94" s="115">
        <v>80000</v>
      </c>
      <c r="J94" s="94"/>
      <c r="K94" s="3"/>
      <c r="L94" s="88"/>
      <c r="M94" s="87">
        <v>70</v>
      </c>
      <c r="N94" s="99"/>
    </row>
    <row r="95" spans="1:14" x14ac:dyDescent="0.25">
      <c r="A95" s="34" t="s">
        <v>90</v>
      </c>
      <c r="B95" s="6"/>
      <c r="C95" s="128"/>
      <c r="D95" s="128"/>
      <c r="E95" s="116"/>
      <c r="F95" s="116"/>
      <c r="G95" s="116"/>
      <c r="H95" s="117">
        <f>H93+H94</f>
        <v>200000</v>
      </c>
      <c r="J95" s="96">
        <f>SUM(J93:J94)</f>
        <v>0</v>
      </c>
      <c r="K95" s="7">
        <f>J95</f>
        <v>0</v>
      </c>
      <c r="L95" s="88"/>
      <c r="M95" s="89">
        <v>71</v>
      </c>
      <c r="N95" s="99"/>
    </row>
    <row r="96" spans="1:14" x14ac:dyDescent="0.25">
      <c r="A96" s="4"/>
      <c r="B96" s="2"/>
      <c r="C96" s="127"/>
      <c r="D96" s="127"/>
      <c r="E96" s="17"/>
      <c r="F96" s="17"/>
      <c r="G96" s="17"/>
      <c r="H96" s="115"/>
      <c r="J96" s="94"/>
      <c r="K96" s="3"/>
      <c r="L96" s="88"/>
      <c r="M96" s="87">
        <v>72</v>
      </c>
      <c r="N96" s="99"/>
    </row>
    <row r="97" spans="1:14" x14ac:dyDescent="0.25">
      <c r="A97" s="34" t="s">
        <v>42</v>
      </c>
      <c r="B97" s="6"/>
      <c r="C97" s="128"/>
      <c r="D97" s="128"/>
      <c r="E97" s="116"/>
      <c r="F97" s="116"/>
      <c r="G97" s="116"/>
      <c r="H97" s="117"/>
      <c r="J97" s="94"/>
      <c r="K97" s="3"/>
      <c r="L97" s="88"/>
      <c r="M97" s="89">
        <v>73</v>
      </c>
      <c r="N97" s="99"/>
    </row>
    <row r="98" spans="1:14" x14ac:dyDescent="0.25">
      <c r="A98" s="4" t="s">
        <v>81</v>
      </c>
      <c r="B98" s="15" t="s">
        <v>147</v>
      </c>
      <c r="C98" s="129" t="s">
        <v>17</v>
      </c>
      <c r="D98" s="129"/>
      <c r="E98" s="17">
        <v>1</v>
      </c>
      <c r="F98" s="17"/>
      <c r="G98" s="17">
        <v>25000</v>
      </c>
      <c r="H98" s="44">
        <f t="shared" ref="H98:H101" si="4">G98*E98</f>
        <v>25000</v>
      </c>
      <c r="J98" s="94"/>
      <c r="K98" s="3"/>
      <c r="L98" s="88"/>
      <c r="M98" s="87">
        <v>74</v>
      </c>
      <c r="N98" s="99"/>
    </row>
    <row r="99" spans="1:14" x14ac:dyDescent="0.25">
      <c r="A99" s="4" t="s">
        <v>73</v>
      </c>
      <c r="B99" s="15" t="s">
        <v>100</v>
      </c>
      <c r="C99" s="129" t="s">
        <v>17</v>
      </c>
      <c r="D99" s="129"/>
      <c r="E99" s="17">
        <v>1</v>
      </c>
      <c r="F99" s="17"/>
      <c r="G99" s="17">
        <v>25000</v>
      </c>
      <c r="H99" s="44">
        <f t="shared" si="4"/>
        <v>25000</v>
      </c>
      <c r="J99" s="94"/>
      <c r="K99" s="3"/>
      <c r="L99" s="88"/>
      <c r="M99" s="89">
        <v>75</v>
      </c>
      <c r="N99" s="99"/>
    </row>
    <row r="100" spans="1:14" x14ac:dyDescent="0.25">
      <c r="A100" s="4" t="s">
        <v>74</v>
      </c>
      <c r="B100" s="15" t="s">
        <v>100</v>
      </c>
      <c r="C100" s="129" t="s">
        <v>17</v>
      </c>
      <c r="D100" s="129"/>
      <c r="E100" s="17">
        <v>1</v>
      </c>
      <c r="F100" s="17"/>
      <c r="G100" s="17">
        <v>25000</v>
      </c>
      <c r="H100" s="44">
        <f t="shared" si="4"/>
        <v>25000</v>
      </c>
      <c r="J100" s="94"/>
      <c r="K100" s="3"/>
      <c r="L100" s="88"/>
      <c r="M100" s="87">
        <v>76</v>
      </c>
      <c r="N100" s="99"/>
    </row>
    <row r="101" spans="1:14" x14ac:dyDescent="0.25">
      <c r="A101" s="4" t="s">
        <v>75</v>
      </c>
      <c r="B101" s="15" t="s">
        <v>101</v>
      </c>
      <c r="C101" s="129" t="s">
        <v>17</v>
      </c>
      <c r="D101" s="129"/>
      <c r="E101" s="17">
        <v>1</v>
      </c>
      <c r="F101" s="17"/>
      <c r="G101" s="17">
        <v>0</v>
      </c>
      <c r="H101" s="44">
        <f t="shared" si="4"/>
        <v>0</v>
      </c>
      <c r="J101" s="94"/>
      <c r="K101" s="3"/>
      <c r="L101" s="88"/>
      <c r="M101" s="87">
        <v>77</v>
      </c>
      <c r="N101" s="99"/>
    </row>
    <row r="102" spans="1:14" x14ac:dyDescent="0.25">
      <c r="A102" s="34" t="s">
        <v>94</v>
      </c>
      <c r="B102" s="6"/>
      <c r="C102" s="128"/>
      <c r="D102" s="128"/>
      <c r="E102" s="116"/>
      <c r="F102" s="116"/>
      <c r="G102" s="116"/>
      <c r="H102" s="117">
        <f>SUM(H98:H101)</f>
        <v>75000</v>
      </c>
      <c r="J102" s="96">
        <f>SUM(J98:J101)</f>
        <v>0</v>
      </c>
      <c r="K102" s="7">
        <f>J102</f>
        <v>0</v>
      </c>
      <c r="L102" s="88"/>
      <c r="M102" s="89">
        <v>78</v>
      </c>
      <c r="N102" s="99"/>
    </row>
    <row r="103" spans="1:14" x14ac:dyDescent="0.25">
      <c r="A103" s="38"/>
      <c r="B103" s="12"/>
      <c r="C103" s="129"/>
      <c r="D103" s="129"/>
      <c r="E103" s="118"/>
      <c r="F103" s="118"/>
      <c r="G103" s="118"/>
      <c r="H103" s="44"/>
      <c r="J103" s="94"/>
      <c r="K103" s="3"/>
      <c r="L103" s="88"/>
      <c r="M103" s="87">
        <v>79</v>
      </c>
      <c r="N103" s="99"/>
    </row>
    <row r="104" spans="1:14" x14ac:dyDescent="0.25">
      <c r="A104" s="34" t="s">
        <v>34</v>
      </c>
      <c r="B104" s="6"/>
      <c r="C104" s="128" t="s">
        <v>17</v>
      </c>
      <c r="D104" s="128"/>
      <c r="E104" s="116"/>
      <c r="F104" s="116"/>
      <c r="G104" s="116"/>
      <c r="H104" s="117">
        <v>140000</v>
      </c>
      <c r="J104" s="96">
        <v>0</v>
      </c>
      <c r="K104" s="7">
        <f>J104</f>
        <v>0</v>
      </c>
      <c r="L104" s="88"/>
      <c r="M104" s="89">
        <v>80</v>
      </c>
      <c r="N104" s="99"/>
    </row>
    <row r="105" spans="1:14" x14ac:dyDescent="0.25">
      <c r="A105" s="4"/>
      <c r="B105" s="2"/>
      <c r="C105" s="127"/>
      <c r="D105" s="127"/>
      <c r="E105" s="17"/>
      <c r="F105" s="17"/>
      <c r="G105" s="17"/>
      <c r="H105" s="115"/>
      <c r="J105" s="94"/>
      <c r="K105" s="3"/>
      <c r="L105" s="88"/>
      <c r="M105" s="87">
        <v>81</v>
      </c>
      <c r="N105" s="99"/>
    </row>
    <row r="106" spans="1:14" x14ac:dyDescent="0.25">
      <c r="A106" s="34" t="s">
        <v>6</v>
      </c>
      <c r="B106" s="6"/>
      <c r="C106" s="128" t="s">
        <v>17</v>
      </c>
      <c r="D106" s="128"/>
      <c r="E106" s="116"/>
      <c r="F106" s="116"/>
      <c r="G106" s="116"/>
      <c r="H106" s="117"/>
      <c r="J106" s="94"/>
      <c r="K106" s="3"/>
      <c r="L106" s="88"/>
      <c r="M106" s="89">
        <v>82</v>
      </c>
      <c r="N106" s="99"/>
    </row>
    <row r="107" spans="1:14" x14ac:dyDescent="0.25">
      <c r="A107" s="4" t="s">
        <v>95</v>
      </c>
      <c r="B107" s="15" t="s">
        <v>96</v>
      </c>
      <c r="C107" s="127"/>
      <c r="D107" s="127"/>
      <c r="E107" s="17">
        <v>2</v>
      </c>
      <c r="F107" s="17"/>
      <c r="G107" s="17">
        <v>15000</v>
      </c>
      <c r="H107" s="44">
        <f t="shared" ref="H107:H108" si="5">G107*E107</f>
        <v>30000</v>
      </c>
      <c r="J107" s="94"/>
      <c r="K107" s="3"/>
      <c r="L107" s="88"/>
      <c r="M107" s="87">
        <v>83</v>
      </c>
      <c r="N107" s="99"/>
    </row>
    <row r="108" spans="1:14" x14ac:dyDescent="0.25">
      <c r="A108" s="4"/>
      <c r="B108" s="15" t="s">
        <v>102</v>
      </c>
      <c r="C108" s="127"/>
      <c r="D108" s="127"/>
      <c r="E108" s="17">
        <v>2</v>
      </c>
      <c r="F108" s="17"/>
      <c r="G108" s="17">
        <v>15000</v>
      </c>
      <c r="H108" s="44">
        <f t="shared" si="5"/>
        <v>30000</v>
      </c>
      <c r="J108" s="94"/>
      <c r="K108" s="3"/>
      <c r="L108" s="88"/>
      <c r="M108" s="89">
        <v>84</v>
      </c>
      <c r="N108" s="99"/>
    </row>
    <row r="109" spans="1:14" x14ac:dyDescent="0.25">
      <c r="A109" s="4"/>
      <c r="B109" s="2"/>
      <c r="C109" s="127"/>
      <c r="D109" s="127"/>
      <c r="E109" s="17"/>
      <c r="F109" s="17"/>
      <c r="G109" s="17"/>
      <c r="H109" s="115"/>
      <c r="J109" s="94"/>
      <c r="K109" s="3"/>
      <c r="L109" s="88"/>
      <c r="M109" s="87">
        <v>85</v>
      </c>
      <c r="N109" s="99"/>
    </row>
    <row r="110" spans="1:14" x14ac:dyDescent="0.25">
      <c r="A110" s="34" t="s">
        <v>97</v>
      </c>
      <c r="B110" s="6"/>
      <c r="C110" s="128"/>
      <c r="D110" s="128"/>
      <c r="E110" s="116"/>
      <c r="F110" s="116"/>
      <c r="G110" s="116"/>
      <c r="H110" s="117">
        <f>SUM(H107:H109)</f>
        <v>60000</v>
      </c>
      <c r="J110" s="96">
        <f>SUM(J107:J109)</f>
        <v>0</v>
      </c>
      <c r="K110" s="7">
        <f>J110</f>
        <v>0</v>
      </c>
      <c r="L110" s="88"/>
      <c r="M110" s="89">
        <v>86</v>
      </c>
      <c r="N110" s="99"/>
    </row>
    <row r="111" spans="1:14" s="35" customFormat="1" x14ac:dyDescent="0.25">
      <c r="A111" s="13"/>
      <c r="B111" s="12"/>
      <c r="C111" s="129"/>
      <c r="D111" s="129"/>
      <c r="E111" s="118"/>
      <c r="F111" s="118"/>
      <c r="G111" s="118"/>
      <c r="H111" s="44"/>
      <c r="J111" s="95"/>
      <c r="K111" s="14"/>
      <c r="L111" s="88"/>
      <c r="M111" s="87">
        <v>87</v>
      </c>
      <c r="N111" s="99"/>
    </row>
    <row r="112" spans="1:14" x14ac:dyDescent="0.25">
      <c r="A112" s="34" t="s">
        <v>49</v>
      </c>
      <c r="B112" s="6"/>
      <c r="C112" s="128" t="s">
        <v>44</v>
      </c>
      <c r="D112" s="128"/>
      <c r="E112" s="116">
        <f>G21</f>
        <v>40</v>
      </c>
      <c r="F112" s="116" t="s">
        <v>15</v>
      </c>
      <c r="G112" s="116">
        <v>1400</v>
      </c>
      <c r="H112" s="117">
        <f>G112*E112</f>
        <v>56000</v>
      </c>
      <c r="J112" s="94"/>
      <c r="K112" s="3"/>
      <c r="L112" s="88"/>
      <c r="M112" s="89">
        <v>88</v>
      </c>
      <c r="N112" s="99"/>
    </row>
    <row r="113" spans="1:14" x14ac:dyDescent="0.25">
      <c r="A113" s="4"/>
      <c r="B113" s="15" t="s">
        <v>12</v>
      </c>
      <c r="C113" s="127" t="s">
        <v>44</v>
      </c>
      <c r="D113" s="127"/>
      <c r="E113" s="17"/>
      <c r="F113" s="17"/>
      <c r="G113" s="17"/>
      <c r="H113" s="115">
        <v>25000</v>
      </c>
      <c r="J113" s="94"/>
      <c r="K113" s="3"/>
      <c r="L113" s="88"/>
      <c r="M113" s="87">
        <v>89</v>
      </c>
      <c r="N113" s="99"/>
    </row>
    <row r="114" spans="1:14" x14ac:dyDescent="0.25">
      <c r="A114" s="34" t="s">
        <v>35</v>
      </c>
      <c r="B114" s="6"/>
      <c r="C114" s="128"/>
      <c r="D114" s="128"/>
      <c r="E114" s="116"/>
      <c r="F114" s="116"/>
      <c r="G114" s="116"/>
      <c r="H114" s="117">
        <f>SUM(H112:H113)</f>
        <v>81000</v>
      </c>
      <c r="J114" s="96">
        <f>SUM(J112:J113)</f>
        <v>0</v>
      </c>
      <c r="K114" s="7">
        <f>J114</f>
        <v>0</v>
      </c>
      <c r="L114" s="88"/>
      <c r="M114" s="89">
        <v>90</v>
      </c>
      <c r="N114" s="99"/>
    </row>
    <row r="115" spans="1:14" x14ac:dyDescent="0.25">
      <c r="A115" s="4"/>
      <c r="B115" s="2"/>
      <c r="C115" s="127"/>
      <c r="D115" s="127"/>
      <c r="E115" s="17"/>
      <c r="F115" s="17"/>
      <c r="G115" s="17"/>
      <c r="H115" s="115"/>
      <c r="J115" s="94"/>
      <c r="K115" s="3"/>
      <c r="L115" s="88"/>
      <c r="M115" s="87">
        <v>91</v>
      </c>
      <c r="N115" s="99"/>
    </row>
    <row r="116" spans="1:14" x14ac:dyDescent="0.25">
      <c r="A116" s="34" t="s">
        <v>107</v>
      </c>
      <c r="B116" s="37" t="s">
        <v>106</v>
      </c>
      <c r="C116" s="128" t="s">
        <v>105</v>
      </c>
      <c r="D116" s="128"/>
      <c r="E116" s="116">
        <v>1</v>
      </c>
      <c r="F116" s="116"/>
      <c r="G116" s="116">
        <v>350000</v>
      </c>
      <c r="H116" s="117">
        <f>G116*E116</f>
        <v>350000</v>
      </c>
      <c r="J116" s="95"/>
      <c r="K116" s="14"/>
      <c r="L116" s="88"/>
      <c r="M116" s="89">
        <v>92</v>
      </c>
      <c r="N116" s="99"/>
    </row>
    <row r="117" spans="1:14" x14ac:dyDescent="0.25">
      <c r="A117" s="38"/>
      <c r="B117" s="36" t="s">
        <v>37</v>
      </c>
      <c r="C117" s="129" t="s">
        <v>44</v>
      </c>
      <c r="D117" s="129"/>
      <c r="E117" s="118">
        <v>1</v>
      </c>
      <c r="F117" s="118"/>
      <c r="G117" s="118">
        <v>150000</v>
      </c>
      <c r="H117" s="44">
        <f>G117*E117</f>
        <v>150000</v>
      </c>
      <c r="J117" s="94"/>
      <c r="K117" s="3"/>
      <c r="L117" s="88"/>
      <c r="M117" s="87">
        <v>93</v>
      </c>
      <c r="N117" s="99"/>
    </row>
    <row r="118" spans="1:14" x14ac:dyDescent="0.25">
      <c r="A118" s="34" t="s">
        <v>115</v>
      </c>
      <c r="B118" s="37"/>
      <c r="C118" s="128"/>
      <c r="D118" s="128"/>
      <c r="E118" s="116"/>
      <c r="F118" s="116"/>
      <c r="G118" s="116"/>
      <c r="H118" s="117">
        <f>SUM(H116:H117)</f>
        <v>500000</v>
      </c>
      <c r="J118" s="96">
        <f>SUM(J116:J117)</f>
        <v>0</v>
      </c>
      <c r="K118" s="7">
        <f>J118</f>
        <v>0</v>
      </c>
      <c r="L118" s="88"/>
      <c r="M118" s="89">
        <v>94</v>
      </c>
      <c r="N118" s="99"/>
    </row>
    <row r="119" spans="1:14" x14ac:dyDescent="0.25">
      <c r="A119" s="38"/>
      <c r="B119" s="36"/>
      <c r="C119" s="129"/>
      <c r="D119" s="129"/>
      <c r="E119" s="118"/>
      <c r="F119" s="118"/>
      <c r="G119" s="118"/>
      <c r="H119" s="44"/>
      <c r="J119" s="94"/>
      <c r="K119" s="3"/>
      <c r="L119" s="88"/>
      <c r="M119" s="87">
        <v>95</v>
      </c>
      <c r="N119" s="99"/>
    </row>
    <row r="120" spans="1:14" x14ac:dyDescent="0.25">
      <c r="A120" s="34" t="s">
        <v>112</v>
      </c>
      <c r="B120" s="6"/>
      <c r="C120" s="128"/>
      <c r="D120" s="128"/>
      <c r="E120" s="116"/>
      <c r="F120" s="116"/>
      <c r="G120" s="116"/>
      <c r="H120" s="117"/>
      <c r="J120" s="95"/>
      <c r="K120" s="14"/>
      <c r="L120" s="88"/>
      <c r="M120" s="87">
        <v>96</v>
      </c>
      <c r="N120" s="99"/>
    </row>
    <row r="121" spans="1:14" x14ac:dyDescent="0.25">
      <c r="A121" s="38"/>
      <c r="B121" s="36" t="s">
        <v>113</v>
      </c>
      <c r="C121" s="129"/>
      <c r="D121" s="129"/>
      <c r="E121" s="118"/>
      <c r="F121" s="118"/>
      <c r="G121" s="118"/>
      <c r="H121" s="44"/>
      <c r="J121" s="94"/>
      <c r="K121" s="3"/>
      <c r="L121" s="88"/>
      <c r="M121" s="89">
        <v>97</v>
      </c>
      <c r="N121" s="99"/>
    </row>
    <row r="122" spans="1:14" x14ac:dyDescent="0.25">
      <c r="A122" s="34" t="s">
        <v>114</v>
      </c>
      <c r="B122" s="37"/>
      <c r="C122" s="128"/>
      <c r="D122" s="128"/>
      <c r="E122" s="116"/>
      <c r="F122" s="116"/>
      <c r="G122" s="116"/>
      <c r="H122" s="117"/>
      <c r="J122" s="96">
        <v>0</v>
      </c>
      <c r="K122" s="7">
        <f>J122</f>
        <v>0</v>
      </c>
      <c r="L122" s="88"/>
      <c r="M122" s="87">
        <v>98</v>
      </c>
      <c r="N122" s="99"/>
    </row>
    <row r="123" spans="1:14" x14ac:dyDescent="0.25">
      <c r="A123" s="38"/>
      <c r="B123" s="36"/>
      <c r="C123" s="129"/>
      <c r="D123" s="129"/>
      <c r="E123" s="118"/>
      <c r="F123" s="118"/>
      <c r="G123" s="118"/>
      <c r="H123" s="44"/>
      <c r="J123" s="94"/>
      <c r="K123" s="3"/>
      <c r="L123" s="88"/>
      <c r="M123" s="89">
        <v>99</v>
      </c>
      <c r="N123" s="99"/>
    </row>
    <row r="124" spans="1:14" x14ac:dyDescent="0.25">
      <c r="A124" s="34" t="s">
        <v>104</v>
      </c>
      <c r="B124" s="37" t="s">
        <v>103</v>
      </c>
      <c r="C124" s="128"/>
      <c r="D124" s="128"/>
      <c r="E124" s="116"/>
      <c r="F124" s="116"/>
      <c r="G124" s="116"/>
      <c r="H124" s="117">
        <v>100000</v>
      </c>
      <c r="J124" s="96">
        <v>0</v>
      </c>
      <c r="K124" s="7">
        <f>J124</f>
        <v>0</v>
      </c>
      <c r="L124" s="88"/>
      <c r="M124" s="87">
        <v>100</v>
      </c>
      <c r="N124" s="99"/>
    </row>
    <row r="125" spans="1:14" x14ac:dyDescent="0.25">
      <c r="A125" s="13"/>
      <c r="B125" s="12"/>
      <c r="C125" s="129"/>
      <c r="D125" s="129"/>
      <c r="E125" s="118"/>
      <c r="F125" s="118"/>
      <c r="G125" s="118"/>
      <c r="H125" s="44"/>
      <c r="J125" s="94"/>
      <c r="K125" s="3"/>
      <c r="L125" s="88"/>
      <c r="M125" s="89">
        <v>101</v>
      </c>
      <c r="N125" s="99"/>
    </row>
    <row r="126" spans="1:14" x14ac:dyDescent="0.25">
      <c r="A126" s="34" t="s">
        <v>69</v>
      </c>
      <c r="B126" s="6"/>
      <c r="C126" s="128"/>
      <c r="D126" s="128"/>
      <c r="E126" s="116"/>
      <c r="F126" s="116"/>
      <c r="G126" s="116"/>
      <c r="H126" s="117"/>
      <c r="J126" s="94"/>
      <c r="K126" s="3"/>
      <c r="L126" s="88"/>
      <c r="M126" s="87">
        <v>102</v>
      </c>
      <c r="N126" s="99"/>
    </row>
    <row r="127" spans="1:14" x14ac:dyDescent="0.25">
      <c r="A127" s="4"/>
      <c r="B127" s="15" t="s">
        <v>69</v>
      </c>
      <c r="C127" s="125"/>
      <c r="D127" s="125"/>
      <c r="E127" s="17">
        <v>0</v>
      </c>
      <c r="F127" s="17"/>
      <c r="G127" s="17">
        <v>0</v>
      </c>
      <c r="H127" s="115">
        <f>G127*E127</f>
        <v>0</v>
      </c>
      <c r="J127" s="94"/>
      <c r="K127" s="3"/>
      <c r="L127" s="88"/>
      <c r="M127" s="89">
        <v>103</v>
      </c>
      <c r="N127" s="99"/>
    </row>
    <row r="128" spans="1:14" x14ac:dyDescent="0.25">
      <c r="A128" s="4"/>
      <c r="B128" s="15" t="s">
        <v>69</v>
      </c>
      <c r="C128" s="125"/>
      <c r="D128" s="125"/>
      <c r="E128" s="17">
        <v>0</v>
      </c>
      <c r="F128" s="17"/>
      <c r="G128" s="17">
        <v>0</v>
      </c>
      <c r="H128" s="115">
        <f>G128*E128</f>
        <v>0</v>
      </c>
      <c r="J128" s="94"/>
      <c r="K128" s="3"/>
      <c r="L128" s="88"/>
      <c r="M128" s="87">
        <v>104</v>
      </c>
      <c r="N128" s="99"/>
    </row>
    <row r="129" spans="1:14" x14ac:dyDescent="0.25">
      <c r="A129" s="34" t="s">
        <v>98</v>
      </c>
      <c r="B129" s="6"/>
      <c r="C129" s="126"/>
      <c r="D129" s="126"/>
      <c r="E129" s="116"/>
      <c r="F129" s="116"/>
      <c r="G129" s="116"/>
      <c r="H129" s="117">
        <f>SUM(H127:H128)</f>
        <v>0</v>
      </c>
      <c r="J129" s="96">
        <f>SUM(J127:J128)</f>
        <v>0</v>
      </c>
      <c r="K129" s="7">
        <f>J129</f>
        <v>0</v>
      </c>
      <c r="L129" s="88"/>
      <c r="M129" s="89">
        <v>105</v>
      </c>
      <c r="N129" s="99"/>
    </row>
    <row r="130" spans="1:14" x14ac:dyDescent="0.25">
      <c r="A130" s="4"/>
      <c r="B130" s="2"/>
      <c r="C130" s="125"/>
      <c r="D130" s="125"/>
      <c r="E130" s="17"/>
      <c r="F130" s="17"/>
      <c r="G130" s="17"/>
      <c r="H130" s="115"/>
      <c r="J130" s="94"/>
      <c r="K130" s="3"/>
      <c r="L130" s="88"/>
      <c r="M130" s="87">
        <v>106</v>
      </c>
      <c r="N130" s="99"/>
    </row>
    <row r="131" spans="1:14" x14ac:dyDescent="0.25">
      <c r="A131" s="34" t="s">
        <v>7</v>
      </c>
      <c r="B131" s="6"/>
      <c r="C131" s="128" t="s">
        <v>17</v>
      </c>
      <c r="D131" s="128"/>
      <c r="E131" s="116"/>
      <c r="F131" s="116"/>
      <c r="G131" s="116"/>
      <c r="H131" s="117">
        <v>50000</v>
      </c>
      <c r="J131" s="96">
        <v>0</v>
      </c>
      <c r="K131" s="7">
        <f>J131</f>
        <v>0</v>
      </c>
      <c r="L131" s="88"/>
      <c r="M131" s="89">
        <v>107</v>
      </c>
      <c r="N131" s="99"/>
    </row>
    <row r="132" spans="1:14" x14ac:dyDescent="0.25">
      <c r="A132" s="34" t="s">
        <v>8</v>
      </c>
      <c r="B132" s="6"/>
      <c r="C132" s="128" t="s">
        <v>45</v>
      </c>
      <c r="D132" s="128"/>
      <c r="E132" s="116">
        <f>H21</f>
        <v>120</v>
      </c>
      <c r="F132" s="116" t="s">
        <v>15</v>
      </c>
      <c r="G132" s="116">
        <v>1300</v>
      </c>
      <c r="H132" s="117">
        <f>G132*E132</f>
        <v>156000</v>
      </c>
      <c r="J132" s="96">
        <v>0</v>
      </c>
      <c r="K132" s="7">
        <f>J132</f>
        <v>0</v>
      </c>
      <c r="L132" s="88"/>
      <c r="M132" s="87">
        <v>108</v>
      </c>
      <c r="N132" s="99"/>
    </row>
    <row r="133" spans="1:14" x14ac:dyDescent="0.25">
      <c r="A133" s="38"/>
      <c r="B133" s="12"/>
      <c r="C133" s="129"/>
      <c r="D133" s="129"/>
      <c r="E133" s="118"/>
      <c r="F133" s="118"/>
      <c r="G133" s="118"/>
      <c r="H133" s="44"/>
      <c r="J133" s="94"/>
      <c r="K133" s="3"/>
      <c r="L133" s="88"/>
      <c r="M133" s="89">
        <v>109</v>
      </c>
      <c r="N133" s="99"/>
    </row>
    <row r="134" spans="1:14" x14ac:dyDescent="0.25">
      <c r="A134" s="34" t="s">
        <v>127</v>
      </c>
      <c r="B134" s="6"/>
      <c r="C134" s="124" t="s">
        <v>128</v>
      </c>
      <c r="D134" s="124"/>
      <c r="E134" s="116"/>
      <c r="F134" s="116"/>
      <c r="G134" s="116"/>
      <c r="H134" s="117">
        <v>750000</v>
      </c>
      <c r="J134" s="96">
        <v>0</v>
      </c>
      <c r="K134" s="7">
        <f>J134</f>
        <v>0</v>
      </c>
      <c r="L134" s="88"/>
      <c r="M134" s="87">
        <v>110</v>
      </c>
      <c r="N134" s="99"/>
    </row>
    <row r="135" spans="1:14" x14ac:dyDescent="0.25">
      <c r="A135" s="33"/>
      <c r="B135" s="2"/>
      <c r="C135" s="127"/>
      <c r="D135" s="127"/>
      <c r="E135" s="17"/>
      <c r="F135" s="17"/>
      <c r="G135" s="17"/>
      <c r="H135" s="115"/>
      <c r="J135" s="94"/>
      <c r="K135" s="3"/>
      <c r="L135" s="88"/>
      <c r="M135" s="89">
        <v>111</v>
      </c>
      <c r="N135" s="99"/>
    </row>
    <row r="136" spans="1:14" x14ac:dyDescent="0.25">
      <c r="A136" s="34" t="s">
        <v>10</v>
      </c>
      <c r="B136" s="6"/>
      <c r="C136" s="128"/>
      <c r="D136" s="128"/>
      <c r="E136" s="116"/>
      <c r="F136" s="116"/>
      <c r="G136" s="116"/>
      <c r="H136" s="117"/>
      <c r="J136" s="96">
        <v>0</v>
      </c>
      <c r="K136" s="7">
        <f>J136</f>
        <v>0</v>
      </c>
      <c r="L136" s="88"/>
      <c r="M136" s="87">
        <v>112</v>
      </c>
      <c r="N136" s="99"/>
    </row>
    <row r="137" spans="1:14" x14ac:dyDescent="0.25">
      <c r="A137" s="33"/>
      <c r="B137" s="2"/>
      <c r="C137" s="127"/>
      <c r="D137" s="127"/>
      <c r="E137" s="17"/>
      <c r="F137" s="17"/>
      <c r="G137" s="17"/>
      <c r="H137" s="115"/>
      <c r="J137" s="94"/>
      <c r="K137" s="3"/>
      <c r="L137" s="88"/>
      <c r="M137" s="89">
        <v>113</v>
      </c>
      <c r="N137" s="99"/>
    </row>
    <row r="138" spans="1:14" x14ac:dyDescent="0.25">
      <c r="A138" s="34" t="s">
        <v>9</v>
      </c>
      <c r="B138" s="6"/>
      <c r="C138" s="124" t="s">
        <v>17</v>
      </c>
      <c r="D138" s="124"/>
      <c r="E138" s="116"/>
      <c r="F138" s="116"/>
      <c r="G138" s="116"/>
      <c r="H138" s="117">
        <v>500000</v>
      </c>
      <c r="J138" s="96">
        <v>0</v>
      </c>
      <c r="K138" s="7">
        <f>J138</f>
        <v>0</v>
      </c>
      <c r="L138" s="88"/>
      <c r="M138" s="87">
        <v>114</v>
      </c>
      <c r="N138" s="99"/>
    </row>
    <row r="139" spans="1:14" x14ac:dyDescent="0.25">
      <c r="A139" s="4"/>
      <c r="B139" s="2"/>
      <c r="C139" s="125"/>
      <c r="D139" s="125"/>
      <c r="E139" s="17"/>
      <c r="F139" s="17"/>
      <c r="G139" s="17"/>
      <c r="H139" s="115"/>
      <c r="J139" s="94"/>
      <c r="K139" s="3"/>
      <c r="L139" s="88"/>
      <c r="M139" s="87">
        <v>115</v>
      </c>
      <c r="N139" s="99"/>
    </row>
    <row r="140" spans="1:14" x14ac:dyDescent="0.25">
      <c r="A140" s="4"/>
      <c r="B140" s="2"/>
      <c r="C140" s="125"/>
      <c r="D140" s="125"/>
      <c r="E140" s="17"/>
      <c r="F140" s="17"/>
      <c r="G140" s="17"/>
      <c r="H140" s="115"/>
      <c r="J140" s="94"/>
      <c r="K140" s="3"/>
      <c r="L140" s="88"/>
      <c r="M140" s="87">
        <v>116</v>
      </c>
      <c r="N140" s="99"/>
    </row>
    <row r="141" spans="1:14" x14ac:dyDescent="0.25">
      <c r="A141" s="4"/>
      <c r="B141" s="2"/>
      <c r="C141" s="125"/>
      <c r="D141" s="125"/>
      <c r="E141" s="17"/>
      <c r="F141" s="17"/>
      <c r="G141" s="17"/>
      <c r="H141" s="115"/>
      <c r="J141" s="94"/>
      <c r="K141" s="3"/>
      <c r="L141" s="88"/>
      <c r="M141" s="87">
        <v>117</v>
      </c>
      <c r="N141" s="99"/>
    </row>
    <row r="142" spans="1:14" x14ac:dyDescent="0.25">
      <c r="A142" s="4"/>
      <c r="B142" s="2"/>
      <c r="C142" s="125"/>
      <c r="D142" s="125"/>
      <c r="E142" s="17"/>
      <c r="F142" s="17"/>
      <c r="G142" s="17"/>
      <c r="H142" s="115"/>
      <c r="J142" s="94"/>
      <c r="K142" s="3"/>
      <c r="L142" s="88"/>
      <c r="M142" s="87">
        <v>118</v>
      </c>
      <c r="N142" s="99"/>
    </row>
    <row r="143" spans="1:14" x14ac:dyDescent="0.25">
      <c r="A143" s="4"/>
      <c r="B143" s="2"/>
      <c r="C143" s="125"/>
      <c r="D143" s="125"/>
      <c r="E143" s="17"/>
      <c r="F143" s="17"/>
      <c r="G143" s="17"/>
      <c r="H143" s="115"/>
      <c r="J143" s="94"/>
      <c r="K143" s="3"/>
      <c r="L143" s="88"/>
      <c r="M143" s="87">
        <v>119</v>
      </c>
      <c r="N143" s="99"/>
    </row>
    <row r="144" spans="1:14" ht="15.75" thickBot="1" x14ac:dyDescent="0.3">
      <c r="A144" s="4"/>
      <c r="B144" s="2"/>
      <c r="C144" s="125"/>
      <c r="D144" s="125"/>
      <c r="E144" s="17"/>
      <c r="F144" s="17"/>
      <c r="G144" s="17"/>
      <c r="H144" s="119"/>
      <c r="J144" s="94"/>
      <c r="K144" s="3"/>
      <c r="L144" s="88"/>
      <c r="M144" s="87">
        <v>120</v>
      </c>
      <c r="N144" s="99"/>
    </row>
    <row r="145" spans="1:14" ht="15.75" thickBot="1" x14ac:dyDescent="0.3">
      <c r="A145" s="8"/>
      <c r="B145" s="6"/>
      <c r="C145" s="126"/>
      <c r="D145" s="126"/>
      <c r="E145" s="116"/>
      <c r="F145" s="116" t="s">
        <v>20</v>
      </c>
      <c r="G145" s="120"/>
      <c r="H145" s="121">
        <f>H138+H136+H134+H132+H131+H129+H124+H122+H118+H114+H110+H104+H102+H95+H90+H81++H72+H67+H60+H52+H47+H31</f>
        <v>7579700</v>
      </c>
      <c r="J145" s="96" t="s">
        <v>143</v>
      </c>
      <c r="K145" s="7">
        <f>SUM(K25:K144)</f>
        <v>154100</v>
      </c>
      <c r="L145" s="102"/>
      <c r="M145" s="90"/>
      <c r="N145" s="100">
        <f>SUM(N25:N144)</f>
        <v>939100</v>
      </c>
    </row>
    <row r="146" spans="1:14" ht="15.75" thickBot="1" x14ac:dyDescent="0.3">
      <c r="A146" s="9"/>
      <c r="B146" s="10"/>
      <c r="C146" s="123"/>
      <c r="D146" s="123"/>
      <c r="E146" s="11"/>
      <c r="F146" s="11"/>
      <c r="G146" s="11"/>
      <c r="H146" s="122"/>
      <c r="J146" s="97"/>
      <c r="K146" s="11"/>
      <c r="L146" s="91"/>
      <c r="M146" s="92"/>
      <c r="N146" s="84"/>
    </row>
  </sheetData>
  <mergeCells count="152">
    <mergeCell ref="C145:D145"/>
    <mergeCell ref="C146:D146"/>
    <mergeCell ref="A2:N2"/>
    <mergeCell ref="B3:H3"/>
    <mergeCell ref="M3:N3"/>
    <mergeCell ref="A5:H5"/>
    <mergeCell ref="J5:N5"/>
    <mergeCell ref="A9:A10"/>
    <mergeCell ref="B9:B10"/>
    <mergeCell ref="F9:F10"/>
    <mergeCell ref="G9:G10"/>
    <mergeCell ref="K9:K10"/>
    <mergeCell ref="A13:A14"/>
    <mergeCell ref="B13:B14"/>
    <mergeCell ref="F13:F14"/>
    <mergeCell ref="G13:G14"/>
    <mergeCell ref="K13:K14"/>
    <mergeCell ref="L13:L14"/>
    <mergeCell ref="L9:L10"/>
    <mergeCell ref="A11:A12"/>
    <mergeCell ref="B11:B12"/>
    <mergeCell ref="F11:F12"/>
    <mergeCell ref="G11:G12"/>
    <mergeCell ref="K11:K12"/>
    <mergeCell ref="L11:L12"/>
    <mergeCell ref="C24:D24"/>
    <mergeCell ref="C25:D25"/>
    <mergeCell ref="C26:D26"/>
    <mergeCell ref="A15:A16"/>
    <mergeCell ref="B15:B16"/>
    <mergeCell ref="F15:F16"/>
    <mergeCell ref="G15:G16"/>
    <mergeCell ref="K15:K16"/>
    <mergeCell ref="L15:L16"/>
    <mergeCell ref="C30:D30"/>
    <mergeCell ref="C31:D31"/>
    <mergeCell ref="C32:D32"/>
    <mergeCell ref="C27:D27"/>
    <mergeCell ref="C28:D28"/>
    <mergeCell ref="C29:D29"/>
    <mergeCell ref="C36:D36"/>
    <mergeCell ref="C37:D37"/>
    <mergeCell ref="C38:D38"/>
    <mergeCell ref="C33:D33"/>
    <mergeCell ref="C34:D34"/>
    <mergeCell ref="C35:D35"/>
    <mergeCell ref="C42:D42"/>
    <mergeCell ref="C43:D43"/>
    <mergeCell ref="C44:D44"/>
    <mergeCell ref="C39:D39"/>
    <mergeCell ref="C40:D40"/>
    <mergeCell ref="C41:D41"/>
    <mergeCell ref="C48:D48"/>
    <mergeCell ref="C49:D49"/>
    <mergeCell ref="C50:D50"/>
    <mergeCell ref="C45:D45"/>
    <mergeCell ref="C46:D46"/>
    <mergeCell ref="C47:D47"/>
    <mergeCell ref="C54:D54"/>
    <mergeCell ref="C55:D55"/>
    <mergeCell ref="C56:D56"/>
    <mergeCell ref="C51:D51"/>
    <mergeCell ref="C52:D52"/>
    <mergeCell ref="C53:D53"/>
    <mergeCell ref="C60:D60"/>
    <mergeCell ref="C61:D61"/>
    <mergeCell ref="C62:D62"/>
    <mergeCell ref="C57:D57"/>
    <mergeCell ref="C58:D58"/>
    <mergeCell ref="C59:D59"/>
    <mergeCell ref="C66:D66"/>
    <mergeCell ref="C67:D67"/>
    <mergeCell ref="C68:D68"/>
    <mergeCell ref="C63:D63"/>
    <mergeCell ref="C64:D64"/>
    <mergeCell ref="C65:D65"/>
    <mergeCell ref="C72:D72"/>
    <mergeCell ref="C73:D73"/>
    <mergeCell ref="C74:D74"/>
    <mergeCell ref="C69:D69"/>
    <mergeCell ref="C70:D70"/>
    <mergeCell ref="C71:D71"/>
    <mergeCell ref="C78:D78"/>
    <mergeCell ref="C79:D79"/>
    <mergeCell ref="C80:D80"/>
    <mergeCell ref="C75:D75"/>
    <mergeCell ref="C76:D76"/>
    <mergeCell ref="C77:D77"/>
    <mergeCell ref="C84:D84"/>
    <mergeCell ref="C85:D85"/>
    <mergeCell ref="C86:D86"/>
    <mergeCell ref="C81:D81"/>
    <mergeCell ref="C82:D82"/>
    <mergeCell ref="C83:D83"/>
    <mergeCell ref="C90:D90"/>
    <mergeCell ref="C91:D91"/>
    <mergeCell ref="C92:D92"/>
    <mergeCell ref="C87:D87"/>
    <mergeCell ref="C88:D88"/>
    <mergeCell ref="C89:D89"/>
    <mergeCell ref="C96:D96"/>
    <mergeCell ref="C97:D97"/>
    <mergeCell ref="C98:D98"/>
    <mergeCell ref="C93:D93"/>
    <mergeCell ref="C94:D94"/>
    <mergeCell ref="C95:D95"/>
    <mergeCell ref="C102:D102"/>
    <mergeCell ref="C103:D103"/>
    <mergeCell ref="C104:D104"/>
    <mergeCell ref="C99:D99"/>
    <mergeCell ref="C100:D100"/>
    <mergeCell ref="C101:D101"/>
    <mergeCell ref="C108:D108"/>
    <mergeCell ref="C109:D109"/>
    <mergeCell ref="C110:D110"/>
    <mergeCell ref="C105:D105"/>
    <mergeCell ref="C106:D106"/>
    <mergeCell ref="C107:D107"/>
    <mergeCell ref="C114:D114"/>
    <mergeCell ref="C115:D115"/>
    <mergeCell ref="C116:D116"/>
    <mergeCell ref="C111:D111"/>
    <mergeCell ref="C112:D112"/>
    <mergeCell ref="C113:D113"/>
    <mergeCell ref="C120:D120"/>
    <mergeCell ref="C121:D121"/>
    <mergeCell ref="C122:D122"/>
    <mergeCell ref="C117:D117"/>
    <mergeCell ref="C118:D118"/>
    <mergeCell ref="C119:D119"/>
    <mergeCell ref="C126:D126"/>
    <mergeCell ref="C127:D127"/>
    <mergeCell ref="C128:D128"/>
    <mergeCell ref="C123:D123"/>
    <mergeCell ref="C124:D124"/>
    <mergeCell ref="C125:D125"/>
    <mergeCell ref="C132:D132"/>
    <mergeCell ref="C133:D133"/>
    <mergeCell ref="C134:D134"/>
    <mergeCell ref="C129:D129"/>
    <mergeCell ref="C130:D130"/>
    <mergeCell ref="C131:D131"/>
    <mergeCell ref="C140:D140"/>
    <mergeCell ref="C141:D141"/>
    <mergeCell ref="C142:D142"/>
    <mergeCell ref="C143:D143"/>
    <mergeCell ref="C144:D144"/>
    <mergeCell ref="C138:D138"/>
    <mergeCell ref="C139:D139"/>
    <mergeCell ref="C135:D135"/>
    <mergeCell ref="C136:D136"/>
    <mergeCell ref="C137:D137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50" orientation="portrait" r:id="rId1"/>
  <ignoredErrors>
    <ignoredError sqref="H10:H15 M10:M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6"/>
  <sheetViews>
    <sheetView topLeftCell="A2" zoomScaleNormal="100" workbookViewId="0">
      <selection activeCell="O6" sqref="O6"/>
    </sheetView>
  </sheetViews>
  <sheetFormatPr baseColWidth="10" defaultRowHeight="15" x14ac:dyDescent="0.25"/>
  <cols>
    <col min="1" max="1" width="19.28515625" customWidth="1"/>
    <col min="2" max="2" width="46.7109375" customWidth="1"/>
    <col min="3" max="4" width="33" customWidth="1"/>
    <col min="5" max="5" width="12.42578125" customWidth="1"/>
    <col min="6" max="6" width="11.5703125" customWidth="1"/>
    <col min="7" max="7" width="11.5703125" bestFit="1" customWidth="1"/>
    <col min="8" max="8" width="12.5703125" customWidth="1"/>
    <col min="9" max="9" width="1.5703125" customWidth="1"/>
    <col min="10" max="11" width="17.28515625" customWidth="1"/>
    <col min="12" max="12" width="14.7109375" bestFit="1" customWidth="1"/>
    <col min="13" max="13" width="12.7109375" customWidth="1"/>
    <col min="14" max="14" width="13.5703125" customWidth="1"/>
  </cols>
  <sheetData>
    <row r="1" spans="1:14" hidden="1" x14ac:dyDescent="0.25"/>
    <row r="2" spans="1:14" ht="19.5" thickBot="1" x14ac:dyDescent="0.35">
      <c r="A2" s="144" t="s">
        <v>148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ht="44.25" customHeight="1" thickBot="1" x14ac:dyDescent="0.4">
      <c r="A3" s="46" t="s">
        <v>130</v>
      </c>
      <c r="B3" s="145" t="s">
        <v>154</v>
      </c>
      <c r="C3" s="158"/>
      <c r="D3" s="158"/>
      <c r="E3" s="158"/>
      <c r="F3" s="158"/>
      <c r="G3" s="158"/>
      <c r="H3" s="159"/>
      <c r="J3" s="47" t="s">
        <v>131</v>
      </c>
      <c r="K3" s="48" t="s">
        <v>132</v>
      </c>
      <c r="L3" s="51" t="s">
        <v>135</v>
      </c>
      <c r="M3" s="148" t="s">
        <v>146</v>
      </c>
      <c r="N3" s="149"/>
    </row>
    <row r="4" spans="1:14" ht="15.75" thickBot="1" x14ac:dyDescent="0.3">
      <c r="E4" s="1"/>
      <c r="F4" s="1"/>
      <c r="G4" s="1"/>
      <c r="H4" s="1"/>
    </row>
    <row r="5" spans="1:14" ht="15.75" thickBot="1" x14ac:dyDescent="0.3">
      <c r="A5" s="150" t="s">
        <v>129</v>
      </c>
      <c r="B5" s="151"/>
      <c r="C5" s="151"/>
      <c r="D5" s="151"/>
      <c r="E5" s="151"/>
      <c r="F5" s="151"/>
      <c r="G5" s="151"/>
      <c r="H5" s="152"/>
      <c r="J5" s="153" t="s">
        <v>134</v>
      </c>
      <c r="K5" s="154"/>
      <c r="L5" s="154"/>
      <c r="M5" s="154"/>
      <c r="N5" s="155"/>
    </row>
    <row r="6" spans="1:14" ht="30.75" thickBot="1" x14ac:dyDescent="0.3">
      <c r="A6" s="52" t="s">
        <v>27</v>
      </c>
      <c r="B6" s="25"/>
      <c r="C6" s="53" t="s">
        <v>136</v>
      </c>
      <c r="D6" s="54" t="s">
        <v>137</v>
      </c>
      <c r="E6" s="26" t="s">
        <v>28</v>
      </c>
      <c r="F6" s="26" t="s">
        <v>29</v>
      </c>
      <c r="G6" s="26" t="s">
        <v>30</v>
      </c>
      <c r="H6" s="45" t="s">
        <v>31</v>
      </c>
      <c r="J6" s="49" t="s">
        <v>28</v>
      </c>
      <c r="K6" s="26" t="s">
        <v>29</v>
      </c>
      <c r="L6" s="26" t="s">
        <v>30</v>
      </c>
      <c r="M6" s="26" t="s">
        <v>31</v>
      </c>
      <c r="N6" s="55" t="s">
        <v>137</v>
      </c>
    </row>
    <row r="7" spans="1:14" x14ac:dyDescent="0.25">
      <c r="A7" s="56"/>
      <c r="B7" s="57"/>
      <c r="C7" s="58">
        <v>0</v>
      </c>
      <c r="D7" s="59">
        <f>SUM($H$7:H7)</f>
        <v>0</v>
      </c>
      <c r="E7" s="60"/>
      <c r="F7" s="60"/>
      <c r="G7" s="60"/>
      <c r="H7" s="61"/>
      <c r="J7" s="62"/>
      <c r="K7" s="63"/>
      <c r="L7" s="63"/>
      <c r="M7" s="64"/>
      <c r="N7" s="65">
        <f>SUM($M$7:M7)</f>
        <v>0</v>
      </c>
    </row>
    <row r="8" spans="1:14" x14ac:dyDescent="0.25">
      <c r="A8" s="39" t="s">
        <v>57</v>
      </c>
      <c r="B8" s="22" t="s">
        <v>58</v>
      </c>
      <c r="C8" s="20">
        <v>0</v>
      </c>
      <c r="D8" s="66">
        <f>SUM($H$7:H8)</f>
        <v>14</v>
      </c>
      <c r="E8" s="23">
        <v>14</v>
      </c>
      <c r="F8" s="23"/>
      <c r="G8" s="23"/>
      <c r="H8" s="42">
        <f>E8+F8</f>
        <v>14</v>
      </c>
      <c r="J8" s="67">
        <v>4</v>
      </c>
      <c r="K8" s="68"/>
      <c r="L8" s="68"/>
      <c r="M8" s="69">
        <f>J8+K8</f>
        <v>4</v>
      </c>
      <c r="N8" s="5">
        <f>SUM($M$7:M8)</f>
        <v>4</v>
      </c>
    </row>
    <row r="9" spans="1:14" x14ac:dyDescent="0.25">
      <c r="A9" s="156" t="s">
        <v>50</v>
      </c>
      <c r="B9" s="140" t="s">
        <v>138</v>
      </c>
      <c r="C9" s="2">
        <v>500</v>
      </c>
      <c r="D9" s="66">
        <f>SUM($H$7:H9)</f>
        <v>20</v>
      </c>
      <c r="E9" s="17"/>
      <c r="F9" s="142">
        <v>12</v>
      </c>
      <c r="G9" s="142">
        <v>6</v>
      </c>
      <c r="H9" s="70">
        <f>G9</f>
        <v>6</v>
      </c>
      <c r="J9" s="67"/>
      <c r="K9" s="161">
        <v>11</v>
      </c>
      <c r="L9" s="160">
        <v>6</v>
      </c>
      <c r="M9" s="71">
        <f>L9</f>
        <v>6</v>
      </c>
      <c r="N9" s="5">
        <f>SUM($M$7:M9)</f>
        <v>10</v>
      </c>
    </row>
    <row r="10" spans="1:14" x14ac:dyDescent="0.25">
      <c r="A10" s="157"/>
      <c r="B10" s="141"/>
      <c r="C10" s="2">
        <v>500</v>
      </c>
      <c r="D10" s="66">
        <f>SUM($H$7:H10)</f>
        <v>26</v>
      </c>
      <c r="E10" s="17"/>
      <c r="F10" s="143"/>
      <c r="G10" s="143"/>
      <c r="H10" s="72">
        <f>F9-G9</f>
        <v>6</v>
      </c>
      <c r="J10" s="67"/>
      <c r="K10" s="161"/>
      <c r="L10" s="160"/>
      <c r="M10" s="64">
        <f>K9-L9</f>
        <v>5</v>
      </c>
      <c r="N10" s="5">
        <f>SUM($M$7:M10)</f>
        <v>15</v>
      </c>
    </row>
    <row r="11" spans="1:14" x14ac:dyDescent="0.25">
      <c r="A11" s="138" t="s">
        <v>51</v>
      </c>
      <c r="B11" s="140" t="s">
        <v>139</v>
      </c>
      <c r="C11" s="2">
        <v>1400</v>
      </c>
      <c r="D11" s="66">
        <f>SUM($H$7:H11)</f>
        <v>36</v>
      </c>
      <c r="E11" s="17"/>
      <c r="F11" s="142">
        <v>20</v>
      </c>
      <c r="G11" s="142">
        <v>10</v>
      </c>
      <c r="H11" s="70">
        <f>G11</f>
        <v>10</v>
      </c>
      <c r="J11" s="67"/>
      <c r="K11" s="161">
        <v>19</v>
      </c>
      <c r="L11" s="160">
        <v>10</v>
      </c>
      <c r="M11" s="71">
        <f>L11</f>
        <v>10</v>
      </c>
      <c r="N11" s="5">
        <f>SUM($M$7:M11)</f>
        <v>25</v>
      </c>
    </row>
    <row r="12" spans="1:14" x14ac:dyDescent="0.25">
      <c r="A12" s="139"/>
      <c r="B12" s="141"/>
      <c r="C12" s="2">
        <v>1400</v>
      </c>
      <c r="D12" s="66">
        <f>SUM($H$7:H12)</f>
        <v>46</v>
      </c>
      <c r="E12" s="17"/>
      <c r="F12" s="143"/>
      <c r="G12" s="143"/>
      <c r="H12" s="72">
        <f>F11-G11</f>
        <v>10</v>
      </c>
      <c r="J12" s="67"/>
      <c r="K12" s="161"/>
      <c r="L12" s="160"/>
      <c r="M12" s="64">
        <f>K11-L11</f>
        <v>9</v>
      </c>
      <c r="N12" s="5">
        <f>SUM($M$7:M12)</f>
        <v>34</v>
      </c>
    </row>
    <row r="13" spans="1:14" x14ac:dyDescent="0.25">
      <c r="A13" s="138" t="s">
        <v>52</v>
      </c>
      <c r="B13" s="140" t="s">
        <v>140</v>
      </c>
      <c r="C13" s="2">
        <v>2500</v>
      </c>
      <c r="D13" s="66">
        <f>SUM($H$7:H13)</f>
        <v>58</v>
      </c>
      <c r="E13" s="17"/>
      <c r="F13" s="142">
        <v>24</v>
      </c>
      <c r="G13" s="142">
        <v>12</v>
      </c>
      <c r="H13" s="70">
        <f>G13</f>
        <v>12</v>
      </c>
      <c r="J13" s="67"/>
      <c r="K13" s="161">
        <v>26</v>
      </c>
      <c r="L13" s="160">
        <v>12</v>
      </c>
      <c r="M13" s="71">
        <f>L13</f>
        <v>12</v>
      </c>
      <c r="N13" s="5">
        <f>SUM($M$7:M13)</f>
        <v>46</v>
      </c>
    </row>
    <row r="14" spans="1:14" x14ac:dyDescent="0.25">
      <c r="A14" s="139"/>
      <c r="B14" s="141"/>
      <c r="C14" s="2">
        <v>2500</v>
      </c>
      <c r="D14" s="66">
        <f>SUM($H$7:H14)</f>
        <v>70</v>
      </c>
      <c r="E14" s="17"/>
      <c r="F14" s="143"/>
      <c r="G14" s="143"/>
      <c r="H14" s="72">
        <f>F13-G13</f>
        <v>12</v>
      </c>
      <c r="J14" s="67"/>
      <c r="K14" s="161"/>
      <c r="L14" s="160"/>
      <c r="M14" s="64">
        <f>K13-L13</f>
        <v>14</v>
      </c>
      <c r="N14" s="5">
        <f>SUM($M$7:M14)</f>
        <v>60</v>
      </c>
    </row>
    <row r="15" spans="1:14" x14ac:dyDescent="0.25">
      <c r="A15" s="138" t="s">
        <v>53</v>
      </c>
      <c r="B15" s="140" t="s">
        <v>141</v>
      </c>
      <c r="C15" s="2">
        <v>3900</v>
      </c>
      <c r="D15" s="66">
        <f>SUM($H$7:H15)</f>
        <v>82</v>
      </c>
      <c r="E15" s="17"/>
      <c r="F15" s="142">
        <v>24</v>
      </c>
      <c r="G15" s="142">
        <v>12</v>
      </c>
      <c r="H15" s="70">
        <f>G15</f>
        <v>12</v>
      </c>
      <c r="J15" s="67"/>
      <c r="K15" s="161">
        <v>22</v>
      </c>
      <c r="L15" s="160">
        <v>12</v>
      </c>
      <c r="M15" s="71">
        <f>L15</f>
        <v>12</v>
      </c>
      <c r="N15" s="5">
        <f>SUM($M$7:M15)</f>
        <v>72</v>
      </c>
    </row>
    <row r="16" spans="1:14" x14ac:dyDescent="0.25">
      <c r="A16" s="139"/>
      <c r="B16" s="141"/>
      <c r="C16" s="2">
        <v>3900</v>
      </c>
      <c r="D16" s="66">
        <f>SUM($H$7:H16)</f>
        <v>94</v>
      </c>
      <c r="E16" s="17"/>
      <c r="F16" s="143"/>
      <c r="G16" s="143"/>
      <c r="H16" s="72">
        <f>F15-G15</f>
        <v>12</v>
      </c>
      <c r="J16" s="67"/>
      <c r="K16" s="161"/>
      <c r="L16" s="160"/>
      <c r="M16" s="63">
        <f>K15-L15</f>
        <v>10</v>
      </c>
      <c r="N16" s="5">
        <f>SUM($M$7:M16)</f>
        <v>82</v>
      </c>
    </row>
    <row r="17" spans="1:14" x14ac:dyDescent="0.25">
      <c r="A17" s="40" t="s">
        <v>54</v>
      </c>
      <c r="B17" s="16" t="s">
        <v>55</v>
      </c>
      <c r="C17" s="2">
        <v>3900</v>
      </c>
      <c r="D17" s="66">
        <f>SUM($H$7:H17)</f>
        <v>103</v>
      </c>
      <c r="E17" s="17"/>
      <c r="F17" s="17">
        <v>9</v>
      </c>
      <c r="G17" s="17"/>
      <c r="H17" s="44">
        <f>SUM(E17:F17)</f>
        <v>9</v>
      </c>
      <c r="J17" s="67"/>
      <c r="K17" s="68">
        <v>10</v>
      </c>
      <c r="L17" s="68"/>
      <c r="M17" s="68">
        <f>J17+K17</f>
        <v>10</v>
      </c>
      <c r="N17" s="5">
        <f>SUM($M$7:M17)</f>
        <v>92</v>
      </c>
    </row>
    <row r="18" spans="1:14" x14ac:dyDescent="0.25">
      <c r="A18" s="40" t="s">
        <v>56</v>
      </c>
      <c r="B18" s="16" t="s">
        <v>70</v>
      </c>
      <c r="C18" s="2">
        <v>3900</v>
      </c>
      <c r="D18" s="66">
        <f>SUM($H$7:H18)</f>
        <v>109</v>
      </c>
      <c r="E18" s="17"/>
      <c r="F18" s="17">
        <v>6</v>
      </c>
      <c r="G18" s="17"/>
      <c r="H18" s="44">
        <f>SUM(E18:F18)</f>
        <v>6</v>
      </c>
      <c r="J18" s="67"/>
      <c r="K18" s="68">
        <v>5</v>
      </c>
      <c r="L18" s="68"/>
      <c r="M18" s="68">
        <f>J18+K18</f>
        <v>5</v>
      </c>
      <c r="N18" s="5">
        <f>SUM($M$7:M18)</f>
        <v>97</v>
      </c>
    </row>
    <row r="19" spans="1:14" x14ac:dyDescent="0.25">
      <c r="A19" s="41" t="s">
        <v>69</v>
      </c>
      <c r="B19" s="27" t="s">
        <v>71</v>
      </c>
      <c r="C19" s="19">
        <v>3900</v>
      </c>
      <c r="D19" s="66">
        <f>SUM($H$7:H19)</f>
        <v>110</v>
      </c>
      <c r="E19" s="28"/>
      <c r="F19" s="28">
        <v>1</v>
      </c>
      <c r="G19" s="28"/>
      <c r="H19" s="43">
        <f>SUM(E19:F19)</f>
        <v>1</v>
      </c>
      <c r="J19" s="67"/>
      <c r="K19" s="68">
        <v>2</v>
      </c>
      <c r="L19" s="68"/>
      <c r="M19" s="68">
        <f>J19+K19</f>
        <v>2</v>
      </c>
      <c r="N19" s="5">
        <f>SUM($M$7:M19)</f>
        <v>99</v>
      </c>
    </row>
    <row r="20" spans="1:14" ht="15.75" thickBot="1" x14ac:dyDescent="0.3">
      <c r="A20" s="41" t="s">
        <v>13</v>
      </c>
      <c r="B20" s="27" t="s">
        <v>58</v>
      </c>
      <c r="C20" s="19">
        <v>3900</v>
      </c>
      <c r="D20" s="73">
        <f>SUM($H$7:H20)</f>
        <v>120</v>
      </c>
      <c r="E20" s="28">
        <v>10</v>
      </c>
      <c r="F20" s="28"/>
      <c r="G20" s="28"/>
      <c r="H20" s="43">
        <f>SUM(E20:F20)</f>
        <v>10</v>
      </c>
      <c r="J20" s="74">
        <v>12</v>
      </c>
      <c r="K20" s="75"/>
      <c r="L20" s="75"/>
      <c r="M20" s="75">
        <f>SUM(J20:K20)</f>
        <v>12</v>
      </c>
      <c r="N20" s="76">
        <f>SUM($M$7:M20)</f>
        <v>111</v>
      </c>
    </row>
    <row r="21" spans="1:14" ht="15.75" thickBot="1" x14ac:dyDescent="0.3">
      <c r="A21" s="24" t="s">
        <v>14</v>
      </c>
      <c r="B21" s="25"/>
      <c r="C21" s="25"/>
      <c r="D21" s="25"/>
      <c r="E21" s="21">
        <f>SUM(E8:E20)</f>
        <v>24</v>
      </c>
      <c r="F21" s="29">
        <f>SUM(F9:F20)</f>
        <v>96</v>
      </c>
      <c r="G21" s="29">
        <f>SUM(G9:G15)</f>
        <v>40</v>
      </c>
      <c r="H21" s="30">
        <f t="shared" ref="H21" si="0">E21+F21</f>
        <v>120</v>
      </c>
      <c r="J21" s="50">
        <f>SUM(J7:J20)</f>
        <v>16</v>
      </c>
      <c r="K21" s="29">
        <f>SUM(K7:K20)</f>
        <v>95</v>
      </c>
      <c r="L21" s="29">
        <f>SUM(L7:L20)</f>
        <v>40</v>
      </c>
      <c r="M21" s="21">
        <f>SUM(M7:M20)</f>
        <v>111</v>
      </c>
      <c r="N21" s="77"/>
    </row>
    <row r="22" spans="1:14" x14ac:dyDescent="0.25">
      <c r="E22" s="1"/>
      <c r="F22" s="1"/>
      <c r="G22" s="1"/>
      <c r="H22" s="1"/>
    </row>
    <row r="23" spans="1:14" ht="15.75" thickBot="1" x14ac:dyDescent="0.3">
      <c r="E23" s="1"/>
      <c r="F23" s="1"/>
      <c r="G23" s="1"/>
      <c r="H23" s="1"/>
    </row>
    <row r="24" spans="1:14" ht="45.75" thickBot="1" x14ac:dyDescent="0.3">
      <c r="A24" s="31" t="s">
        <v>24</v>
      </c>
      <c r="B24" s="103"/>
      <c r="C24" s="135" t="s">
        <v>47</v>
      </c>
      <c r="D24" s="136"/>
      <c r="E24" s="104" t="s">
        <v>23</v>
      </c>
      <c r="F24" s="104" t="s">
        <v>21</v>
      </c>
      <c r="G24" s="104" t="s">
        <v>22</v>
      </c>
      <c r="H24" s="105" t="s">
        <v>22</v>
      </c>
      <c r="J24" s="78" t="s">
        <v>133</v>
      </c>
      <c r="K24" s="79" t="s">
        <v>144</v>
      </c>
      <c r="L24" s="79" t="s">
        <v>125</v>
      </c>
      <c r="M24" s="85" t="s">
        <v>142</v>
      </c>
      <c r="N24" s="83" t="s">
        <v>145</v>
      </c>
    </row>
    <row r="25" spans="1:14" x14ac:dyDescent="0.25">
      <c r="A25" s="106"/>
      <c r="B25" s="107"/>
      <c r="C25" s="137"/>
      <c r="D25" s="137"/>
      <c r="E25" s="108"/>
      <c r="F25" s="108"/>
      <c r="G25" s="108"/>
      <c r="H25" s="109"/>
      <c r="J25" s="93"/>
      <c r="K25" s="18"/>
      <c r="L25" s="86"/>
      <c r="M25" s="87">
        <v>1</v>
      </c>
      <c r="N25" s="98">
        <v>785000</v>
      </c>
    </row>
    <row r="26" spans="1:14" ht="30" x14ac:dyDescent="0.25">
      <c r="A26" s="34" t="s">
        <v>59</v>
      </c>
      <c r="B26" s="110" t="s">
        <v>67</v>
      </c>
      <c r="C26" s="134"/>
      <c r="D26" s="134"/>
      <c r="E26" s="111"/>
      <c r="F26" s="111"/>
      <c r="G26" s="111"/>
      <c r="H26" s="112"/>
      <c r="J26" s="94"/>
      <c r="K26" s="3"/>
      <c r="L26" s="88"/>
      <c r="M26" s="89">
        <v>2</v>
      </c>
      <c r="N26" s="99">
        <v>154100</v>
      </c>
    </row>
    <row r="27" spans="1:14" x14ac:dyDescent="0.25">
      <c r="A27" s="13" t="s">
        <v>60</v>
      </c>
      <c r="B27" s="15" t="s">
        <v>64</v>
      </c>
      <c r="C27" s="127" t="s">
        <v>68</v>
      </c>
      <c r="D27" s="127"/>
      <c r="E27" s="17">
        <v>2</v>
      </c>
      <c r="F27" s="17" t="s">
        <v>16</v>
      </c>
      <c r="G27" s="17"/>
      <c r="H27" s="44">
        <v>60000</v>
      </c>
      <c r="J27" s="94"/>
      <c r="K27" s="3"/>
      <c r="L27" s="88"/>
      <c r="M27" s="87">
        <v>3</v>
      </c>
      <c r="N27" s="99">
        <v>50000</v>
      </c>
    </row>
    <row r="28" spans="1:14" x14ac:dyDescent="0.25">
      <c r="A28" s="13" t="s">
        <v>61</v>
      </c>
      <c r="B28" s="15" t="s">
        <v>64</v>
      </c>
      <c r="C28" s="127" t="s">
        <v>68</v>
      </c>
      <c r="D28" s="127"/>
      <c r="E28" s="17">
        <f>E20</f>
        <v>10</v>
      </c>
      <c r="F28" s="17" t="s">
        <v>16</v>
      </c>
      <c r="G28" s="17"/>
      <c r="H28" s="44">
        <v>200000</v>
      </c>
      <c r="J28" s="94"/>
      <c r="K28" s="3"/>
      <c r="L28" s="88"/>
      <c r="M28" s="89">
        <v>4</v>
      </c>
      <c r="N28" s="99">
        <v>60000</v>
      </c>
    </row>
    <row r="29" spans="1:14" x14ac:dyDescent="0.25">
      <c r="A29" s="13" t="s">
        <v>62</v>
      </c>
      <c r="B29" s="15" t="s">
        <v>65</v>
      </c>
      <c r="C29" s="127" t="s">
        <v>68</v>
      </c>
      <c r="D29" s="127"/>
      <c r="E29" s="17">
        <f>F21</f>
        <v>96</v>
      </c>
      <c r="F29" s="17" t="s">
        <v>15</v>
      </c>
      <c r="G29" s="17">
        <v>18800</v>
      </c>
      <c r="H29" s="44">
        <f>G29*E29</f>
        <v>1804800</v>
      </c>
      <c r="I29" s="1"/>
      <c r="J29" s="94"/>
      <c r="K29" s="3"/>
      <c r="L29" s="88"/>
      <c r="M29" s="87">
        <v>5</v>
      </c>
      <c r="N29" s="99">
        <v>45000</v>
      </c>
    </row>
    <row r="30" spans="1:14" x14ac:dyDescent="0.25">
      <c r="A30" s="13" t="s">
        <v>63</v>
      </c>
      <c r="B30" s="15" t="s">
        <v>66</v>
      </c>
      <c r="C30" s="125"/>
      <c r="D30" s="125"/>
      <c r="E30" s="17">
        <f>F21</f>
        <v>96</v>
      </c>
      <c r="F30" s="17" t="s">
        <v>15</v>
      </c>
      <c r="G30" s="17">
        <f>200*24</f>
        <v>4800</v>
      </c>
      <c r="H30" s="44">
        <f>G30*E30</f>
        <v>460800</v>
      </c>
      <c r="I30" s="1"/>
      <c r="J30" s="94"/>
      <c r="K30" s="3"/>
      <c r="L30" s="88"/>
      <c r="M30" s="89">
        <v>6</v>
      </c>
      <c r="N30" s="99"/>
    </row>
    <row r="31" spans="1:14" x14ac:dyDescent="0.25">
      <c r="A31" s="34" t="s">
        <v>25</v>
      </c>
      <c r="B31" s="32"/>
      <c r="C31" s="134"/>
      <c r="D31" s="134"/>
      <c r="E31" s="113"/>
      <c r="F31" s="113"/>
      <c r="G31" s="113"/>
      <c r="H31" s="114">
        <f>SUM(H27:H30)</f>
        <v>2525600</v>
      </c>
      <c r="I31" s="1"/>
      <c r="J31" s="96">
        <f>SUM(J27:J30)</f>
        <v>0</v>
      </c>
      <c r="K31" s="7">
        <f>J31</f>
        <v>0</v>
      </c>
      <c r="L31" s="88"/>
      <c r="M31" s="87">
        <v>7</v>
      </c>
      <c r="N31" s="99"/>
    </row>
    <row r="32" spans="1:14" x14ac:dyDescent="0.25">
      <c r="A32" s="4"/>
      <c r="B32" s="2"/>
      <c r="C32" s="125"/>
      <c r="D32" s="125"/>
      <c r="E32" s="17"/>
      <c r="F32" s="17"/>
      <c r="G32" s="17"/>
      <c r="H32" s="115"/>
      <c r="J32" s="94"/>
      <c r="K32" s="3"/>
      <c r="L32" s="88"/>
      <c r="M32" s="89">
        <v>8</v>
      </c>
      <c r="N32" s="99"/>
    </row>
    <row r="33" spans="1:14" x14ac:dyDescent="0.25">
      <c r="A33" s="34" t="s">
        <v>0</v>
      </c>
      <c r="B33" s="6"/>
      <c r="C33" s="130"/>
      <c r="D33" s="130"/>
      <c r="E33" s="116"/>
      <c r="F33" s="116"/>
      <c r="G33" s="116"/>
      <c r="H33" s="117"/>
      <c r="J33" s="94"/>
      <c r="K33" s="3"/>
      <c r="L33" s="88"/>
      <c r="M33" s="87">
        <v>9</v>
      </c>
      <c r="N33" s="99"/>
    </row>
    <row r="34" spans="1:14" x14ac:dyDescent="0.25">
      <c r="A34" s="38" t="s">
        <v>72</v>
      </c>
      <c r="B34" s="2" t="s">
        <v>1</v>
      </c>
      <c r="C34" s="133" t="s">
        <v>84</v>
      </c>
      <c r="D34" s="133"/>
      <c r="E34" s="17"/>
      <c r="F34" s="17" t="s">
        <v>118</v>
      </c>
      <c r="G34" s="17">
        <v>40000</v>
      </c>
      <c r="H34" s="44">
        <f>G34</f>
        <v>40000</v>
      </c>
      <c r="J34" s="94"/>
      <c r="K34" s="3"/>
      <c r="L34" s="88"/>
      <c r="M34" s="89">
        <v>10</v>
      </c>
      <c r="N34" s="99"/>
    </row>
    <row r="35" spans="1:14" x14ac:dyDescent="0.25">
      <c r="A35" s="38"/>
      <c r="B35" s="2" t="s">
        <v>2</v>
      </c>
      <c r="C35" s="133" t="s">
        <v>84</v>
      </c>
      <c r="D35" s="133"/>
      <c r="E35" s="17">
        <f>F9</f>
        <v>12</v>
      </c>
      <c r="F35" s="17" t="s">
        <v>117</v>
      </c>
      <c r="G35" s="17">
        <v>1500</v>
      </c>
      <c r="H35" s="44">
        <f>G35*E35</f>
        <v>18000</v>
      </c>
      <c r="J35" s="94"/>
      <c r="K35" s="3"/>
      <c r="L35" s="88"/>
      <c r="M35" s="87">
        <v>11</v>
      </c>
      <c r="N35" s="99"/>
    </row>
    <row r="36" spans="1:14" x14ac:dyDescent="0.25">
      <c r="A36" s="38"/>
      <c r="B36" s="2" t="s">
        <v>3</v>
      </c>
      <c r="C36" s="133" t="s">
        <v>84</v>
      </c>
      <c r="D36" s="133"/>
      <c r="E36" s="17">
        <f>F9</f>
        <v>12</v>
      </c>
      <c r="F36" s="17" t="s">
        <v>117</v>
      </c>
      <c r="G36" s="17">
        <v>400</v>
      </c>
      <c r="H36" s="44">
        <f>G36*E36</f>
        <v>4800</v>
      </c>
      <c r="J36" s="94"/>
      <c r="K36" s="3"/>
      <c r="L36" s="88"/>
      <c r="M36" s="89">
        <v>12</v>
      </c>
      <c r="N36" s="99"/>
    </row>
    <row r="37" spans="1:14" x14ac:dyDescent="0.25">
      <c r="A37" s="38" t="s">
        <v>73</v>
      </c>
      <c r="B37" s="2" t="s">
        <v>1</v>
      </c>
      <c r="C37" s="133" t="s">
        <v>84</v>
      </c>
      <c r="D37" s="133"/>
      <c r="E37" s="17"/>
      <c r="F37" s="17" t="s">
        <v>118</v>
      </c>
      <c r="G37" s="17">
        <v>20000</v>
      </c>
      <c r="H37" s="44">
        <f>G37</f>
        <v>20000</v>
      </c>
      <c r="J37" s="94"/>
      <c r="K37" s="3"/>
      <c r="L37" s="88"/>
      <c r="M37" s="87">
        <v>13</v>
      </c>
      <c r="N37" s="99"/>
    </row>
    <row r="38" spans="1:14" x14ac:dyDescent="0.25">
      <c r="A38" s="38"/>
      <c r="B38" s="2" t="s">
        <v>2</v>
      </c>
      <c r="C38" s="133" t="s">
        <v>84</v>
      </c>
      <c r="D38" s="133"/>
      <c r="E38" s="17">
        <f>F11</f>
        <v>20</v>
      </c>
      <c r="F38" s="17" t="s">
        <v>117</v>
      </c>
      <c r="G38" s="17">
        <v>1500</v>
      </c>
      <c r="H38" s="44">
        <f t="shared" ref="H38:H45" si="1">G38*E38</f>
        <v>30000</v>
      </c>
      <c r="J38" s="94"/>
      <c r="K38" s="3"/>
      <c r="L38" s="88"/>
      <c r="M38" s="89">
        <v>14</v>
      </c>
      <c r="N38" s="99"/>
    </row>
    <row r="39" spans="1:14" x14ac:dyDescent="0.25">
      <c r="A39" s="38"/>
      <c r="B39" s="2" t="s">
        <v>3</v>
      </c>
      <c r="C39" s="133" t="s">
        <v>84</v>
      </c>
      <c r="D39" s="133"/>
      <c r="E39" s="17">
        <f>F11</f>
        <v>20</v>
      </c>
      <c r="F39" s="17" t="s">
        <v>117</v>
      </c>
      <c r="G39" s="17">
        <v>400</v>
      </c>
      <c r="H39" s="44">
        <f t="shared" si="1"/>
        <v>8000</v>
      </c>
      <c r="J39" s="94"/>
      <c r="K39" s="3"/>
      <c r="L39" s="88"/>
      <c r="M39" s="87">
        <v>15</v>
      </c>
      <c r="N39" s="99"/>
    </row>
    <row r="40" spans="1:14" x14ac:dyDescent="0.25">
      <c r="A40" s="38" t="s">
        <v>74</v>
      </c>
      <c r="B40" s="2" t="s">
        <v>1</v>
      </c>
      <c r="C40" s="133" t="s">
        <v>84</v>
      </c>
      <c r="D40" s="133"/>
      <c r="E40" s="17"/>
      <c r="F40" s="17" t="s">
        <v>118</v>
      </c>
      <c r="G40" s="17">
        <v>25000</v>
      </c>
      <c r="H40" s="44">
        <f>G40</f>
        <v>25000</v>
      </c>
      <c r="J40" s="94"/>
      <c r="K40" s="3"/>
      <c r="L40" s="88"/>
      <c r="M40" s="89">
        <v>16</v>
      </c>
      <c r="N40" s="99"/>
    </row>
    <row r="41" spans="1:14" x14ac:dyDescent="0.25">
      <c r="A41" s="38"/>
      <c r="B41" s="2" t="s">
        <v>2</v>
      </c>
      <c r="C41" s="133" t="s">
        <v>84</v>
      </c>
      <c r="D41" s="133"/>
      <c r="E41" s="17">
        <f>F13</f>
        <v>24</v>
      </c>
      <c r="F41" s="17" t="s">
        <v>117</v>
      </c>
      <c r="G41" s="17">
        <v>1500</v>
      </c>
      <c r="H41" s="44">
        <f t="shared" si="1"/>
        <v>36000</v>
      </c>
      <c r="J41" s="94"/>
      <c r="K41" s="3"/>
      <c r="L41" s="88"/>
      <c r="M41" s="87">
        <v>17</v>
      </c>
      <c r="N41" s="99"/>
    </row>
    <row r="42" spans="1:14" x14ac:dyDescent="0.25">
      <c r="A42" s="38"/>
      <c r="B42" s="2" t="s">
        <v>3</v>
      </c>
      <c r="C42" s="133" t="s">
        <v>84</v>
      </c>
      <c r="D42" s="133"/>
      <c r="E42" s="17">
        <f>F15</f>
        <v>24</v>
      </c>
      <c r="F42" s="17" t="s">
        <v>117</v>
      </c>
      <c r="G42" s="17">
        <v>200</v>
      </c>
      <c r="H42" s="44">
        <f t="shared" si="1"/>
        <v>4800</v>
      </c>
      <c r="J42" s="94"/>
      <c r="K42" s="3"/>
      <c r="L42" s="88"/>
      <c r="M42" s="89">
        <v>18</v>
      </c>
      <c r="N42" s="99"/>
    </row>
    <row r="43" spans="1:14" x14ac:dyDescent="0.25">
      <c r="A43" s="38" t="s">
        <v>75</v>
      </c>
      <c r="B43" s="2" t="s">
        <v>1</v>
      </c>
      <c r="C43" s="133" t="s">
        <v>84</v>
      </c>
      <c r="D43" s="133"/>
      <c r="E43" s="17"/>
      <c r="F43" s="17" t="s">
        <v>118</v>
      </c>
      <c r="G43" s="17">
        <v>40000</v>
      </c>
      <c r="H43" s="44">
        <f>G43</f>
        <v>40000</v>
      </c>
      <c r="J43" s="94"/>
      <c r="K43" s="3"/>
      <c r="L43" s="88"/>
      <c r="M43" s="87">
        <v>19</v>
      </c>
      <c r="N43" s="99"/>
    </row>
    <row r="44" spans="1:14" x14ac:dyDescent="0.25">
      <c r="A44" s="38"/>
      <c r="B44" s="2" t="s">
        <v>2</v>
      </c>
      <c r="C44" s="133" t="s">
        <v>84</v>
      </c>
      <c r="D44" s="133"/>
      <c r="E44" s="17">
        <f>F15</f>
        <v>24</v>
      </c>
      <c r="F44" s="17" t="s">
        <v>117</v>
      </c>
      <c r="G44" s="17">
        <v>1500</v>
      </c>
      <c r="H44" s="44">
        <f t="shared" si="1"/>
        <v>36000</v>
      </c>
      <c r="J44" s="94"/>
      <c r="K44" s="3"/>
      <c r="L44" s="88"/>
      <c r="M44" s="87">
        <v>20</v>
      </c>
      <c r="N44" s="99"/>
    </row>
    <row r="45" spans="1:14" x14ac:dyDescent="0.25">
      <c r="A45" s="38"/>
      <c r="B45" s="2" t="s">
        <v>3</v>
      </c>
      <c r="C45" s="133" t="s">
        <v>84</v>
      </c>
      <c r="D45" s="133"/>
      <c r="E45" s="17">
        <f>F15</f>
        <v>24</v>
      </c>
      <c r="F45" s="17" t="s">
        <v>117</v>
      </c>
      <c r="G45" s="17">
        <v>200</v>
      </c>
      <c r="H45" s="44">
        <f t="shared" si="1"/>
        <v>4800</v>
      </c>
      <c r="J45" s="94"/>
      <c r="K45" s="3"/>
      <c r="L45" s="88"/>
      <c r="M45" s="89">
        <v>21</v>
      </c>
      <c r="N45" s="99"/>
    </row>
    <row r="46" spans="1:14" x14ac:dyDescent="0.25">
      <c r="A46" s="38" t="s">
        <v>76</v>
      </c>
      <c r="B46" s="2" t="s">
        <v>11</v>
      </c>
      <c r="C46" s="133" t="s">
        <v>84</v>
      </c>
      <c r="D46" s="133"/>
      <c r="E46" s="17"/>
      <c r="F46" s="17" t="s">
        <v>118</v>
      </c>
      <c r="G46" s="17"/>
      <c r="H46" s="44">
        <v>10000</v>
      </c>
      <c r="J46" s="94">
        <v>10000</v>
      </c>
      <c r="K46" s="3"/>
      <c r="L46" s="88"/>
      <c r="M46" s="87">
        <v>22</v>
      </c>
      <c r="N46" s="99"/>
    </row>
    <row r="47" spans="1:14" x14ac:dyDescent="0.25">
      <c r="A47" s="34" t="s">
        <v>26</v>
      </c>
      <c r="B47" s="6"/>
      <c r="C47" s="126"/>
      <c r="D47" s="126"/>
      <c r="E47" s="116"/>
      <c r="F47" s="116"/>
      <c r="G47" s="116"/>
      <c r="H47" s="117">
        <f>SUM(H34:H46)</f>
        <v>277400</v>
      </c>
      <c r="J47" s="96">
        <f>SUM(J34:J46)</f>
        <v>10000</v>
      </c>
      <c r="K47" s="7">
        <f>J47</f>
        <v>10000</v>
      </c>
      <c r="L47" s="88"/>
      <c r="M47" s="89">
        <v>23</v>
      </c>
      <c r="N47" s="99"/>
    </row>
    <row r="48" spans="1:14" x14ac:dyDescent="0.25">
      <c r="A48" s="4"/>
      <c r="B48" s="2"/>
      <c r="C48" s="125"/>
      <c r="D48" s="125"/>
      <c r="E48" s="17"/>
      <c r="F48" s="17"/>
      <c r="G48" s="17"/>
      <c r="H48" s="115"/>
      <c r="J48" s="94"/>
      <c r="K48" s="3"/>
      <c r="L48" s="88"/>
      <c r="M48" s="87">
        <v>24</v>
      </c>
      <c r="N48" s="99"/>
    </row>
    <row r="49" spans="1:14" x14ac:dyDescent="0.25">
      <c r="A49" s="34" t="s">
        <v>4</v>
      </c>
      <c r="B49" s="6"/>
      <c r="C49" s="130"/>
      <c r="D49" s="130"/>
      <c r="E49" s="116"/>
      <c r="F49" s="116"/>
      <c r="G49" s="116"/>
      <c r="H49" s="117"/>
      <c r="J49" s="94"/>
      <c r="K49" s="3"/>
      <c r="L49" s="88"/>
      <c r="M49" s="89">
        <v>25</v>
      </c>
      <c r="N49" s="99"/>
    </row>
    <row r="50" spans="1:14" x14ac:dyDescent="0.25">
      <c r="A50" s="34" t="s">
        <v>78</v>
      </c>
      <c r="B50" s="36" t="s">
        <v>0</v>
      </c>
      <c r="C50" s="131" t="s">
        <v>38</v>
      </c>
      <c r="D50" s="131"/>
      <c r="E50" s="118"/>
      <c r="F50" s="118"/>
      <c r="G50" s="118"/>
      <c r="H50" s="44">
        <v>150000</v>
      </c>
      <c r="J50" s="94"/>
      <c r="K50" s="3"/>
      <c r="L50" s="88"/>
      <c r="M50" s="87">
        <v>26</v>
      </c>
      <c r="N50" s="99"/>
    </row>
    <row r="51" spans="1:14" x14ac:dyDescent="0.25">
      <c r="A51" s="34" t="s">
        <v>78</v>
      </c>
      <c r="B51" s="36" t="s">
        <v>79</v>
      </c>
      <c r="C51" s="131" t="s">
        <v>38</v>
      </c>
      <c r="D51" s="131"/>
      <c r="E51" s="118"/>
      <c r="F51" s="118"/>
      <c r="G51" s="118"/>
      <c r="H51" s="44">
        <v>200000</v>
      </c>
      <c r="J51" s="94"/>
      <c r="K51" s="3"/>
      <c r="L51" s="88"/>
      <c r="M51" s="89">
        <v>27</v>
      </c>
      <c r="N51" s="99"/>
    </row>
    <row r="52" spans="1:14" x14ac:dyDescent="0.25">
      <c r="A52" s="34" t="s">
        <v>77</v>
      </c>
      <c r="B52" s="6"/>
      <c r="C52" s="130"/>
      <c r="D52" s="130"/>
      <c r="E52" s="116"/>
      <c r="F52" s="116"/>
      <c r="G52" s="116"/>
      <c r="H52" s="117">
        <f>SUM(H50:H51)</f>
        <v>350000</v>
      </c>
      <c r="J52" s="96">
        <f>SUM(J50:J51)</f>
        <v>0</v>
      </c>
      <c r="K52" s="7">
        <f>J52</f>
        <v>0</v>
      </c>
      <c r="L52" s="88"/>
      <c r="M52" s="87">
        <v>28</v>
      </c>
      <c r="N52" s="99"/>
    </row>
    <row r="53" spans="1:14" x14ac:dyDescent="0.25">
      <c r="A53" s="38"/>
      <c r="B53" s="12"/>
      <c r="C53" s="132"/>
      <c r="D53" s="132"/>
      <c r="E53" s="118"/>
      <c r="F53" s="118"/>
      <c r="G53" s="118"/>
      <c r="H53" s="44"/>
      <c r="J53" s="94"/>
      <c r="K53" s="3"/>
      <c r="L53" s="88"/>
      <c r="M53" s="89">
        <v>29</v>
      </c>
      <c r="N53" s="99"/>
    </row>
    <row r="54" spans="1:14" x14ac:dyDescent="0.25">
      <c r="A54" s="34" t="s">
        <v>80</v>
      </c>
      <c r="B54" s="6"/>
      <c r="C54" s="130"/>
      <c r="D54" s="130"/>
      <c r="E54" s="116"/>
      <c r="F54" s="116"/>
      <c r="G54" s="116"/>
      <c r="H54" s="117"/>
      <c r="J54" s="94"/>
      <c r="K54" s="3"/>
      <c r="L54" s="88"/>
      <c r="M54" s="87">
        <v>30</v>
      </c>
      <c r="N54" s="99"/>
    </row>
    <row r="55" spans="1:14" x14ac:dyDescent="0.25">
      <c r="A55" s="38" t="s">
        <v>81</v>
      </c>
      <c r="B55" s="12"/>
      <c r="C55" s="127" t="s">
        <v>38</v>
      </c>
      <c r="D55" s="127"/>
      <c r="E55" s="118">
        <f>G9</f>
        <v>6</v>
      </c>
      <c r="F55" s="118"/>
      <c r="G55" s="118">
        <v>16000</v>
      </c>
      <c r="H55" s="115">
        <f t="shared" ref="H55:H58" si="2">G55*E55</f>
        <v>96000</v>
      </c>
      <c r="J55" s="94"/>
      <c r="K55" s="3"/>
      <c r="L55" s="88"/>
      <c r="M55" s="89">
        <v>31</v>
      </c>
      <c r="N55" s="99"/>
    </row>
    <row r="56" spans="1:14" x14ac:dyDescent="0.25">
      <c r="A56" s="33" t="s">
        <v>73</v>
      </c>
      <c r="B56" s="2"/>
      <c r="C56" s="127" t="s">
        <v>38</v>
      </c>
      <c r="D56" s="127"/>
      <c r="E56" s="17">
        <f>G11</f>
        <v>10</v>
      </c>
      <c r="F56" s="17"/>
      <c r="G56" s="118">
        <v>16000</v>
      </c>
      <c r="H56" s="115">
        <f t="shared" si="2"/>
        <v>160000</v>
      </c>
      <c r="J56" s="94"/>
      <c r="K56" s="3"/>
      <c r="L56" s="88"/>
      <c r="M56" s="87">
        <v>32</v>
      </c>
      <c r="N56" s="99"/>
    </row>
    <row r="57" spans="1:14" x14ac:dyDescent="0.25">
      <c r="A57" s="33" t="s">
        <v>74</v>
      </c>
      <c r="B57" s="2"/>
      <c r="C57" s="127" t="s">
        <v>38</v>
      </c>
      <c r="D57" s="127"/>
      <c r="E57" s="17">
        <f>G13</f>
        <v>12</v>
      </c>
      <c r="F57" s="17"/>
      <c r="G57" s="118">
        <v>16000</v>
      </c>
      <c r="H57" s="115">
        <f t="shared" si="2"/>
        <v>192000</v>
      </c>
      <c r="J57" s="94"/>
      <c r="K57" s="3"/>
      <c r="L57" s="88"/>
      <c r="M57" s="89">
        <v>33</v>
      </c>
      <c r="N57" s="99"/>
    </row>
    <row r="58" spans="1:14" x14ac:dyDescent="0.25">
      <c r="A58" s="33" t="s">
        <v>82</v>
      </c>
      <c r="B58" s="2"/>
      <c r="C58" s="127" t="s">
        <v>38</v>
      </c>
      <c r="D58" s="127"/>
      <c r="E58" s="17">
        <f>G15</f>
        <v>12</v>
      </c>
      <c r="F58" s="17"/>
      <c r="G58" s="118">
        <v>16000</v>
      </c>
      <c r="H58" s="115">
        <f t="shared" si="2"/>
        <v>192000</v>
      </c>
      <c r="J58" s="94"/>
      <c r="K58" s="3"/>
      <c r="L58" s="88"/>
      <c r="M58" s="87">
        <v>34</v>
      </c>
      <c r="N58" s="99"/>
    </row>
    <row r="59" spans="1:14" x14ac:dyDescent="0.25">
      <c r="A59" s="33" t="s">
        <v>83</v>
      </c>
      <c r="B59" s="15" t="s">
        <v>12</v>
      </c>
      <c r="C59" s="127" t="s">
        <v>38</v>
      </c>
      <c r="D59" s="127"/>
      <c r="E59" s="17"/>
      <c r="F59" s="17"/>
      <c r="G59" s="17"/>
      <c r="H59" s="115">
        <v>35000</v>
      </c>
      <c r="J59" s="94"/>
      <c r="K59" s="3"/>
      <c r="L59" s="88"/>
      <c r="M59" s="89">
        <v>35</v>
      </c>
      <c r="N59" s="99"/>
    </row>
    <row r="60" spans="1:14" x14ac:dyDescent="0.25">
      <c r="A60" s="34" t="s">
        <v>32</v>
      </c>
      <c r="B60" s="6"/>
      <c r="C60" s="128"/>
      <c r="D60" s="128"/>
      <c r="E60" s="116"/>
      <c r="F60" s="116"/>
      <c r="G60" s="116"/>
      <c r="H60" s="117">
        <f>SUM(H55:H59)</f>
        <v>675000</v>
      </c>
      <c r="J60" s="96">
        <f>SUM(J55:J59)</f>
        <v>0</v>
      </c>
      <c r="K60" s="7">
        <f>J60</f>
        <v>0</v>
      </c>
      <c r="L60" s="88"/>
      <c r="M60" s="87">
        <v>36</v>
      </c>
      <c r="N60" s="99"/>
    </row>
    <row r="61" spans="1:14" x14ac:dyDescent="0.25">
      <c r="A61" s="4"/>
      <c r="B61" s="2"/>
      <c r="C61" s="127"/>
      <c r="D61" s="127"/>
      <c r="E61" s="17"/>
      <c r="F61" s="17"/>
      <c r="G61" s="17"/>
      <c r="H61" s="115"/>
      <c r="J61" s="94"/>
      <c r="K61" s="3"/>
      <c r="L61" s="88"/>
      <c r="M61" s="89">
        <v>37</v>
      </c>
      <c r="N61" s="99"/>
    </row>
    <row r="62" spans="1:14" x14ac:dyDescent="0.25">
      <c r="A62" s="34" t="s">
        <v>5</v>
      </c>
      <c r="B62" s="6"/>
      <c r="C62" s="128"/>
      <c r="D62" s="128"/>
      <c r="E62" s="116"/>
      <c r="F62" s="116"/>
      <c r="G62" s="116"/>
      <c r="H62" s="117"/>
      <c r="J62" s="94"/>
      <c r="K62" s="3"/>
      <c r="L62" s="88"/>
      <c r="M62" s="87">
        <v>38</v>
      </c>
      <c r="N62" s="99"/>
    </row>
    <row r="63" spans="1:14" x14ac:dyDescent="0.25">
      <c r="A63" s="33" t="s">
        <v>81</v>
      </c>
      <c r="B63" s="15" t="s">
        <v>116</v>
      </c>
      <c r="C63" s="129" t="s">
        <v>46</v>
      </c>
      <c r="D63" s="129"/>
      <c r="E63" s="17">
        <v>1</v>
      </c>
      <c r="F63" s="17"/>
      <c r="G63" s="17">
        <v>50000</v>
      </c>
      <c r="H63" s="44">
        <f t="shared" ref="H63:H66" si="3">E63*G63</f>
        <v>50000</v>
      </c>
      <c r="J63" s="94"/>
      <c r="K63" s="3"/>
      <c r="L63" s="88"/>
      <c r="M63" s="87">
        <v>39</v>
      </c>
      <c r="N63" s="99"/>
    </row>
    <row r="64" spans="1:14" x14ac:dyDescent="0.25">
      <c r="A64" s="33" t="s">
        <v>73</v>
      </c>
      <c r="B64" s="36" t="s">
        <v>48</v>
      </c>
      <c r="C64" s="129" t="s">
        <v>46</v>
      </c>
      <c r="D64" s="129"/>
      <c r="E64" s="17">
        <v>1</v>
      </c>
      <c r="F64" s="17"/>
      <c r="G64" s="17">
        <v>50000</v>
      </c>
      <c r="H64" s="44">
        <f t="shared" si="3"/>
        <v>50000</v>
      </c>
      <c r="J64" s="94"/>
      <c r="K64" s="3"/>
      <c r="L64" s="88"/>
      <c r="M64" s="89">
        <v>40</v>
      </c>
      <c r="N64" s="99"/>
    </row>
    <row r="65" spans="1:14" x14ac:dyDescent="0.25">
      <c r="A65" s="33" t="s">
        <v>74</v>
      </c>
      <c r="B65" s="36" t="s">
        <v>48</v>
      </c>
      <c r="C65" s="129" t="s">
        <v>46</v>
      </c>
      <c r="D65" s="129"/>
      <c r="E65" s="17">
        <v>1</v>
      </c>
      <c r="F65" s="17"/>
      <c r="G65" s="17">
        <v>50000</v>
      </c>
      <c r="H65" s="44">
        <f t="shared" si="3"/>
        <v>50000</v>
      </c>
      <c r="J65" s="94"/>
      <c r="K65" s="3"/>
      <c r="L65" s="88"/>
      <c r="M65" s="87">
        <v>41</v>
      </c>
      <c r="N65" s="99"/>
    </row>
    <row r="66" spans="1:14" x14ac:dyDescent="0.25">
      <c r="A66" s="33" t="s">
        <v>75</v>
      </c>
      <c r="B66" s="36" t="s">
        <v>48</v>
      </c>
      <c r="C66" s="129" t="s">
        <v>46</v>
      </c>
      <c r="D66" s="129"/>
      <c r="E66" s="17">
        <v>1</v>
      </c>
      <c r="F66" s="17"/>
      <c r="G66" s="17">
        <v>50000</v>
      </c>
      <c r="H66" s="44">
        <f t="shared" si="3"/>
        <v>50000</v>
      </c>
      <c r="J66" s="94"/>
      <c r="K66" s="3"/>
      <c r="L66" s="88"/>
      <c r="M66" s="89">
        <v>42</v>
      </c>
      <c r="N66" s="99"/>
    </row>
    <row r="67" spans="1:14" x14ac:dyDescent="0.25">
      <c r="A67" s="34" t="s">
        <v>85</v>
      </c>
      <c r="B67" s="6"/>
      <c r="C67" s="128"/>
      <c r="D67" s="128"/>
      <c r="E67" s="116"/>
      <c r="F67" s="116"/>
      <c r="G67" s="116"/>
      <c r="H67" s="117">
        <f>SUM(H63:H66)</f>
        <v>200000</v>
      </c>
      <c r="J67" s="96">
        <f>SUM(J63:J66)</f>
        <v>0</v>
      </c>
      <c r="K67" s="7">
        <f>J67</f>
        <v>0</v>
      </c>
      <c r="L67" s="88"/>
      <c r="M67" s="87">
        <v>43</v>
      </c>
      <c r="N67" s="99"/>
    </row>
    <row r="68" spans="1:14" x14ac:dyDescent="0.25">
      <c r="A68" s="38"/>
      <c r="B68" s="12"/>
      <c r="C68" s="129"/>
      <c r="D68" s="129"/>
      <c r="E68" s="118"/>
      <c r="F68" s="118"/>
      <c r="G68" s="118"/>
      <c r="H68" s="44"/>
      <c r="J68" s="94"/>
      <c r="K68" s="3"/>
      <c r="L68" s="88"/>
      <c r="M68" s="89">
        <v>44</v>
      </c>
      <c r="N68" s="99"/>
    </row>
    <row r="69" spans="1:14" x14ac:dyDescent="0.25">
      <c r="A69" s="38" t="s">
        <v>108</v>
      </c>
      <c r="B69" s="36" t="s">
        <v>111</v>
      </c>
      <c r="C69" s="129"/>
      <c r="D69" s="129"/>
      <c r="E69" s="118"/>
      <c r="F69" s="118"/>
      <c r="G69" s="118"/>
      <c r="H69" s="44"/>
      <c r="J69" s="94"/>
      <c r="K69" s="3"/>
      <c r="L69" s="88"/>
      <c r="M69" s="87">
        <v>45</v>
      </c>
      <c r="N69" s="99"/>
    </row>
    <row r="70" spans="1:14" x14ac:dyDescent="0.25">
      <c r="A70" s="38"/>
      <c r="B70" s="36" t="s">
        <v>110</v>
      </c>
      <c r="C70" s="129"/>
      <c r="D70" s="129"/>
      <c r="E70" s="118"/>
      <c r="F70" s="118"/>
      <c r="G70" s="118"/>
      <c r="H70" s="44"/>
      <c r="J70" s="94"/>
      <c r="K70" s="3"/>
      <c r="L70" s="88"/>
      <c r="M70" s="89">
        <v>46</v>
      </c>
      <c r="N70" s="99"/>
    </row>
    <row r="71" spans="1:14" x14ac:dyDescent="0.25">
      <c r="A71" s="4"/>
      <c r="B71" s="15" t="s">
        <v>109</v>
      </c>
      <c r="C71" s="127"/>
      <c r="D71" s="127"/>
      <c r="E71" s="17"/>
      <c r="F71" s="17"/>
      <c r="G71" s="17"/>
      <c r="H71" s="115"/>
      <c r="J71" s="94"/>
      <c r="K71" s="3"/>
      <c r="L71" s="88"/>
      <c r="M71" s="87">
        <v>47</v>
      </c>
      <c r="N71" s="99"/>
    </row>
    <row r="72" spans="1:14" x14ac:dyDescent="0.25">
      <c r="A72" s="34" t="s">
        <v>126</v>
      </c>
      <c r="B72" s="37"/>
      <c r="C72" s="128"/>
      <c r="D72" s="128"/>
      <c r="E72" s="116"/>
      <c r="F72" s="116"/>
      <c r="G72" s="116"/>
      <c r="H72" s="117">
        <f>SUM(H70:H71)</f>
        <v>0</v>
      </c>
      <c r="J72" s="96">
        <f>SUM(J68:J71)</f>
        <v>0</v>
      </c>
      <c r="K72" s="7">
        <f>J72</f>
        <v>0</v>
      </c>
      <c r="L72" s="88"/>
      <c r="M72" s="89">
        <v>48</v>
      </c>
      <c r="N72" s="99"/>
    </row>
    <row r="73" spans="1:14" x14ac:dyDescent="0.25">
      <c r="A73" s="4"/>
      <c r="B73" s="15"/>
      <c r="C73" s="127"/>
      <c r="D73" s="127"/>
      <c r="E73" s="17"/>
      <c r="F73" s="17"/>
      <c r="G73" s="17"/>
      <c r="H73" s="115"/>
      <c r="J73" s="94"/>
      <c r="K73" s="3"/>
      <c r="L73" s="88"/>
      <c r="M73" s="87">
        <v>49</v>
      </c>
      <c r="N73" s="99"/>
    </row>
    <row r="74" spans="1:14" x14ac:dyDescent="0.25">
      <c r="A74" s="34" t="s">
        <v>86</v>
      </c>
      <c r="B74" s="6"/>
      <c r="C74" s="128"/>
      <c r="D74" s="128"/>
      <c r="E74" s="116"/>
      <c r="F74" s="116"/>
      <c r="G74" s="116"/>
      <c r="H74" s="117"/>
      <c r="J74" s="94"/>
      <c r="K74" s="3"/>
      <c r="L74" s="88"/>
      <c r="M74" s="89">
        <v>50</v>
      </c>
      <c r="N74" s="99"/>
    </row>
    <row r="75" spans="1:14" x14ac:dyDescent="0.25">
      <c r="A75" s="4" t="s">
        <v>81</v>
      </c>
      <c r="B75" s="15" t="s">
        <v>120</v>
      </c>
      <c r="C75" s="127" t="s">
        <v>43</v>
      </c>
      <c r="D75" s="127"/>
      <c r="E75" s="17">
        <v>550</v>
      </c>
      <c r="F75" s="17" t="s">
        <v>18</v>
      </c>
      <c r="G75" s="17">
        <v>262</v>
      </c>
      <c r="H75" s="115">
        <f>G75*E75</f>
        <v>144100</v>
      </c>
      <c r="J75" s="94">
        <v>144100</v>
      </c>
      <c r="K75" s="3"/>
      <c r="L75" s="88"/>
      <c r="M75" s="87">
        <v>51</v>
      </c>
      <c r="N75" s="99"/>
    </row>
    <row r="76" spans="1:14" x14ac:dyDescent="0.25">
      <c r="A76" s="4" t="s">
        <v>73</v>
      </c>
      <c r="B76" s="15" t="s">
        <v>119</v>
      </c>
      <c r="C76" s="127" t="s">
        <v>43</v>
      </c>
      <c r="D76" s="127"/>
      <c r="E76" s="17">
        <v>1550</v>
      </c>
      <c r="F76" s="17" t="s">
        <v>18</v>
      </c>
      <c r="G76" s="17">
        <v>152</v>
      </c>
      <c r="H76" s="115">
        <f>G76*E76</f>
        <v>235600</v>
      </c>
      <c r="J76" s="94"/>
      <c r="K76" s="3"/>
      <c r="L76" s="88"/>
      <c r="M76" s="89">
        <v>52</v>
      </c>
      <c r="N76" s="99"/>
    </row>
    <row r="77" spans="1:14" x14ac:dyDescent="0.25">
      <c r="A77" s="4" t="s">
        <v>74</v>
      </c>
      <c r="B77" s="15" t="s">
        <v>121</v>
      </c>
      <c r="C77" s="127" t="s">
        <v>43</v>
      </c>
      <c r="D77" s="127"/>
      <c r="E77" s="17">
        <v>2700</v>
      </c>
      <c r="F77" s="17" t="s">
        <v>18</v>
      </c>
      <c r="G77" s="17">
        <v>105</v>
      </c>
      <c r="H77" s="115">
        <f>G77*E77</f>
        <v>283500</v>
      </c>
      <c r="J77" s="94"/>
      <c r="K77" s="3"/>
      <c r="L77" s="88"/>
      <c r="M77" s="87">
        <v>53</v>
      </c>
      <c r="N77" s="99"/>
    </row>
    <row r="78" spans="1:14" x14ac:dyDescent="0.25">
      <c r="A78" s="4" t="s">
        <v>75</v>
      </c>
      <c r="B78" s="15" t="s">
        <v>122</v>
      </c>
      <c r="C78" s="127" t="s">
        <v>43</v>
      </c>
      <c r="D78" s="127"/>
      <c r="E78" s="17">
        <v>1500</v>
      </c>
      <c r="F78" s="17" t="s">
        <v>18</v>
      </c>
      <c r="G78" s="17">
        <v>55</v>
      </c>
      <c r="H78" s="115">
        <f>G78*E78</f>
        <v>82500</v>
      </c>
      <c r="J78" s="94"/>
      <c r="K78" s="3"/>
      <c r="L78" s="88"/>
      <c r="M78" s="89">
        <v>54</v>
      </c>
      <c r="N78" s="99"/>
    </row>
    <row r="79" spans="1:14" x14ac:dyDescent="0.25">
      <c r="A79" s="4" t="s">
        <v>75</v>
      </c>
      <c r="B79" s="15" t="s">
        <v>123</v>
      </c>
      <c r="C79" s="127" t="s">
        <v>43</v>
      </c>
      <c r="D79" s="127"/>
      <c r="E79" s="17">
        <v>50</v>
      </c>
      <c r="F79" s="17" t="s">
        <v>19</v>
      </c>
      <c r="G79" s="17">
        <v>800</v>
      </c>
      <c r="H79" s="115">
        <f>E79*G79</f>
        <v>40000</v>
      </c>
      <c r="J79" s="94"/>
      <c r="K79" s="3"/>
      <c r="L79" s="88"/>
      <c r="M79" s="87">
        <v>55</v>
      </c>
      <c r="N79" s="99"/>
    </row>
    <row r="80" spans="1:14" x14ac:dyDescent="0.25">
      <c r="A80" s="4" t="s">
        <v>83</v>
      </c>
      <c r="B80" s="15" t="s">
        <v>69</v>
      </c>
      <c r="C80" s="127" t="s">
        <v>43</v>
      </c>
      <c r="D80" s="127"/>
      <c r="E80" s="17"/>
      <c r="F80" s="17"/>
      <c r="G80" s="17"/>
      <c r="H80" s="115"/>
      <c r="J80" s="94"/>
      <c r="K80" s="3"/>
      <c r="L80" s="88"/>
      <c r="M80" s="89">
        <v>56</v>
      </c>
      <c r="N80" s="99"/>
    </row>
    <row r="81" spans="1:14" x14ac:dyDescent="0.25">
      <c r="A81" s="8" t="s">
        <v>124</v>
      </c>
      <c r="B81" s="37"/>
      <c r="C81" s="128"/>
      <c r="D81" s="128"/>
      <c r="E81" s="116"/>
      <c r="F81" s="116"/>
      <c r="G81" s="116"/>
      <c r="H81" s="117">
        <f>SUM(H75:H80)</f>
        <v>785700</v>
      </c>
      <c r="J81" s="96">
        <f>SUM(J75:J80)</f>
        <v>144100</v>
      </c>
      <c r="K81" s="7">
        <f>J81</f>
        <v>144100</v>
      </c>
      <c r="L81" s="88"/>
      <c r="M81" s="87">
        <v>57</v>
      </c>
      <c r="N81" s="99"/>
    </row>
    <row r="82" spans="1:14" x14ac:dyDescent="0.25">
      <c r="A82" s="4"/>
      <c r="B82" s="2"/>
      <c r="C82" s="127"/>
      <c r="D82" s="127"/>
      <c r="E82" s="17"/>
      <c r="F82" s="17"/>
      <c r="G82" s="17"/>
      <c r="H82" s="115"/>
      <c r="J82" s="94"/>
      <c r="K82" s="3"/>
      <c r="L82" s="88"/>
      <c r="M82" s="87">
        <v>58</v>
      </c>
      <c r="N82" s="99"/>
    </row>
    <row r="83" spans="1:14" x14ac:dyDescent="0.25">
      <c r="A83" s="34" t="s">
        <v>87</v>
      </c>
      <c r="B83" s="6"/>
      <c r="C83" s="128"/>
      <c r="D83" s="128"/>
      <c r="E83" s="116"/>
      <c r="F83" s="116"/>
      <c r="G83" s="116"/>
      <c r="H83" s="117"/>
      <c r="J83" s="94"/>
      <c r="K83" s="3"/>
      <c r="L83" s="88"/>
      <c r="M83" s="89">
        <v>59</v>
      </c>
      <c r="N83" s="99"/>
    </row>
    <row r="84" spans="1:14" x14ac:dyDescent="0.25">
      <c r="A84" s="4" t="s">
        <v>36</v>
      </c>
      <c r="B84" s="2"/>
      <c r="C84" s="127" t="s">
        <v>17</v>
      </c>
      <c r="D84" s="127"/>
      <c r="E84" s="17">
        <v>3</v>
      </c>
      <c r="F84" s="17"/>
      <c r="G84" s="17">
        <v>10000</v>
      </c>
      <c r="H84" s="115">
        <f>E84*G84</f>
        <v>30000</v>
      </c>
      <c r="J84" s="94"/>
      <c r="K84" s="3"/>
      <c r="L84" s="88"/>
      <c r="M84" s="87">
        <v>60</v>
      </c>
      <c r="N84" s="99"/>
    </row>
    <row r="85" spans="1:14" x14ac:dyDescent="0.25">
      <c r="A85" s="4" t="s">
        <v>33</v>
      </c>
      <c r="B85" s="2"/>
      <c r="C85" s="127" t="s">
        <v>17</v>
      </c>
      <c r="D85" s="127"/>
      <c r="E85" s="17">
        <v>4</v>
      </c>
      <c r="F85" s="17"/>
      <c r="G85" s="17">
        <v>5000</v>
      </c>
      <c r="H85" s="115">
        <f>E85*G85</f>
        <v>20000</v>
      </c>
      <c r="J85" s="94"/>
      <c r="K85" s="3"/>
      <c r="L85" s="88"/>
      <c r="M85" s="89">
        <v>61</v>
      </c>
      <c r="N85" s="99"/>
    </row>
    <row r="86" spans="1:14" x14ac:dyDescent="0.25">
      <c r="A86" s="4" t="s">
        <v>39</v>
      </c>
      <c r="B86" s="2"/>
      <c r="C86" s="127" t="s">
        <v>17</v>
      </c>
      <c r="D86" s="127"/>
      <c r="E86" s="17">
        <v>4</v>
      </c>
      <c r="F86" s="17"/>
      <c r="G86" s="17">
        <v>5000</v>
      </c>
      <c r="H86" s="115">
        <f>G86*E86</f>
        <v>20000</v>
      </c>
      <c r="J86" s="94"/>
      <c r="K86" s="3"/>
      <c r="L86" s="88"/>
      <c r="M86" s="87">
        <v>62</v>
      </c>
      <c r="N86" s="99"/>
    </row>
    <row r="87" spans="1:14" x14ac:dyDescent="0.25">
      <c r="A87" s="4" t="s">
        <v>88</v>
      </c>
      <c r="B87" s="2"/>
      <c r="C87" s="127"/>
      <c r="D87" s="127"/>
      <c r="E87" s="17"/>
      <c r="F87" s="17"/>
      <c r="G87" s="17"/>
      <c r="H87" s="115"/>
      <c r="J87" s="94"/>
      <c r="K87" s="3"/>
      <c r="L87" s="88"/>
      <c r="M87" s="89">
        <v>63</v>
      </c>
      <c r="N87" s="99"/>
    </row>
    <row r="88" spans="1:14" x14ac:dyDescent="0.25">
      <c r="A88" s="4" t="s">
        <v>40</v>
      </c>
      <c r="B88" s="2"/>
      <c r="C88" s="127" t="s">
        <v>17</v>
      </c>
      <c r="D88" s="127"/>
      <c r="E88" s="17">
        <v>4</v>
      </c>
      <c r="F88" s="17"/>
      <c r="G88" s="17">
        <v>6000</v>
      </c>
      <c r="H88" s="115">
        <f>G88*E88</f>
        <v>24000</v>
      </c>
      <c r="J88" s="94"/>
      <c r="K88" s="3"/>
      <c r="L88" s="88"/>
      <c r="M88" s="87">
        <v>64</v>
      </c>
      <c r="N88" s="99"/>
    </row>
    <row r="89" spans="1:14" x14ac:dyDescent="0.25">
      <c r="A89" s="4" t="s">
        <v>41</v>
      </c>
      <c r="B89" s="2"/>
      <c r="C89" s="127" t="s">
        <v>17</v>
      </c>
      <c r="D89" s="127"/>
      <c r="E89" s="17">
        <v>4</v>
      </c>
      <c r="F89" s="17"/>
      <c r="G89" s="17">
        <v>15000</v>
      </c>
      <c r="H89" s="115">
        <f>G89*E89</f>
        <v>60000</v>
      </c>
      <c r="J89" s="94"/>
      <c r="K89" s="3"/>
      <c r="L89" s="88"/>
      <c r="M89" s="89">
        <v>65</v>
      </c>
      <c r="N89" s="99"/>
    </row>
    <row r="90" spans="1:14" x14ac:dyDescent="0.25">
      <c r="A90" s="34" t="s">
        <v>99</v>
      </c>
      <c r="B90" s="6"/>
      <c r="C90" s="128"/>
      <c r="D90" s="128"/>
      <c r="E90" s="116"/>
      <c r="F90" s="116"/>
      <c r="G90" s="116"/>
      <c r="H90" s="117">
        <f>SUM(H84:H89)</f>
        <v>154000</v>
      </c>
      <c r="J90" s="96">
        <f>SUM(J84:J89)</f>
        <v>0</v>
      </c>
      <c r="K90" s="7">
        <f>J90</f>
        <v>0</v>
      </c>
      <c r="L90" s="88"/>
      <c r="M90" s="87">
        <v>66</v>
      </c>
      <c r="N90" s="99"/>
    </row>
    <row r="91" spans="1:14" x14ac:dyDescent="0.25">
      <c r="A91" s="13"/>
      <c r="B91" s="12"/>
      <c r="C91" s="129"/>
      <c r="D91" s="129"/>
      <c r="E91" s="118"/>
      <c r="F91" s="118"/>
      <c r="G91" s="118"/>
      <c r="H91" s="44"/>
      <c r="J91" s="94"/>
      <c r="K91" s="3"/>
      <c r="L91" s="88"/>
      <c r="M91" s="89">
        <v>67</v>
      </c>
      <c r="N91" s="99"/>
    </row>
    <row r="92" spans="1:14" x14ac:dyDescent="0.25">
      <c r="A92" s="34" t="s">
        <v>89</v>
      </c>
      <c r="B92" s="6"/>
      <c r="C92" s="128"/>
      <c r="D92" s="128"/>
      <c r="E92" s="116"/>
      <c r="F92" s="116"/>
      <c r="G92" s="116"/>
      <c r="H92" s="117"/>
      <c r="J92" s="94"/>
      <c r="K92" s="3"/>
      <c r="L92" s="88"/>
      <c r="M92" s="87">
        <v>68</v>
      </c>
      <c r="N92" s="99"/>
    </row>
    <row r="93" spans="1:14" x14ac:dyDescent="0.25">
      <c r="A93" s="13" t="s">
        <v>81</v>
      </c>
      <c r="B93" s="36" t="s">
        <v>91</v>
      </c>
      <c r="C93" s="129" t="s">
        <v>92</v>
      </c>
      <c r="D93" s="129"/>
      <c r="E93" s="118"/>
      <c r="F93" s="118"/>
      <c r="G93" s="118"/>
      <c r="H93" s="44">
        <v>120000</v>
      </c>
      <c r="J93" s="94"/>
      <c r="K93" s="3"/>
      <c r="L93" s="88"/>
      <c r="M93" s="89">
        <v>69</v>
      </c>
      <c r="N93" s="99"/>
    </row>
    <row r="94" spans="1:14" x14ac:dyDescent="0.25">
      <c r="A94" s="4" t="s">
        <v>75</v>
      </c>
      <c r="B94" s="15" t="s">
        <v>93</v>
      </c>
      <c r="C94" s="129" t="s">
        <v>92</v>
      </c>
      <c r="D94" s="129"/>
      <c r="E94" s="17"/>
      <c r="F94" s="17"/>
      <c r="G94" s="17"/>
      <c r="H94" s="115">
        <v>80000</v>
      </c>
      <c r="J94" s="94"/>
      <c r="K94" s="3"/>
      <c r="L94" s="88"/>
      <c r="M94" s="87">
        <v>70</v>
      </c>
      <c r="N94" s="99"/>
    </row>
    <row r="95" spans="1:14" x14ac:dyDescent="0.25">
      <c r="A95" s="34" t="s">
        <v>90</v>
      </c>
      <c r="B95" s="6"/>
      <c r="C95" s="128"/>
      <c r="D95" s="128"/>
      <c r="E95" s="116"/>
      <c r="F95" s="116"/>
      <c r="G95" s="116"/>
      <c r="H95" s="117">
        <f>H93+H94</f>
        <v>200000</v>
      </c>
      <c r="J95" s="96">
        <f>SUM(J93:J94)</f>
        <v>0</v>
      </c>
      <c r="K95" s="7">
        <f>J95</f>
        <v>0</v>
      </c>
      <c r="L95" s="88"/>
      <c r="M95" s="89">
        <v>71</v>
      </c>
      <c r="N95" s="99"/>
    </row>
    <row r="96" spans="1:14" x14ac:dyDescent="0.25">
      <c r="A96" s="4"/>
      <c r="B96" s="2"/>
      <c r="C96" s="127"/>
      <c r="D96" s="127"/>
      <c r="E96" s="17"/>
      <c r="F96" s="17"/>
      <c r="G96" s="17"/>
      <c r="H96" s="115"/>
      <c r="J96" s="94"/>
      <c r="K96" s="3"/>
      <c r="L96" s="88"/>
      <c r="M96" s="87">
        <v>72</v>
      </c>
      <c r="N96" s="99"/>
    </row>
    <row r="97" spans="1:14" x14ac:dyDescent="0.25">
      <c r="A97" s="34" t="s">
        <v>42</v>
      </c>
      <c r="B97" s="6"/>
      <c r="C97" s="128"/>
      <c r="D97" s="128"/>
      <c r="E97" s="116"/>
      <c r="F97" s="116"/>
      <c r="G97" s="116"/>
      <c r="H97" s="117"/>
      <c r="J97" s="94"/>
      <c r="K97" s="3"/>
      <c r="L97" s="88"/>
      <c r="M97" s="89">
        <v>73</v>
      </c>
      <c r="N97" s="99"/>
    </row>
    <row r="98" spans="1:14" x14ac:dyDescent="0.25">
      <c r="A98" s="4" t="s">
        <v>81</v>
      </c>
      <c r="B98" s="15" t="s">
        <v>147</v>
      </c>
      <c r="C98" s="129" t="s">
        <v>17</v>
      </c>
      <c r="D98" s="129"/>
      <c r="E98" s="17">
        <v>1</v>
      </c>
      <c r="F98" s="17"/>
      <c r="G98" s="17">
        <v>25000</v>
      </c>
      <c r="H98" s="44">
        <f t="shared" ref="H98:H101" si="4">G98*E98</f>
        <v>25000</v>
      </c>
      <c r="J98" s="94"/>
      <c r="K98" s="3"/>
      <c r="L98" s="88"/>
      <c r="M98" s="87">
        <v>74</v>
      </c>
      <c r="N98" s="99"/>
    </row>
    <row r="99" spans="1:14" x14ac:dyDescent="0.25">
      <c r="A99" s="4" t="s">
        <v>73</v>
      </c>
      <c r="B99" s="15" t="s">
        <v>100</v>
      </c>
      <c r="C99" s="129" t="s">
        <v>17</v>
      </c>
      <c r="D99" s="129"/>
      <c r="E99" s="17">
        <v>1</v>
      </c>
      <c r="F99" s="17"/>
      <c r="G99" s="17">
        <v>25000</v>
      </c>
      <c r="H99" s="44">
        <f t="shared" si="4"/>
        <v>25000</v>
      </c>
      <c r="J99" s="94"/>
      <c r="K99" s="3"/>
      <c r="L99" s="88"/>
      <c r="M99" s="89">
        <v>75</v>
      </c>
      <c r="N99" s="99"/>
    </row>
    <row r="100" spans="1:14" x14ac:dyDescent="0.25">
      <c r="A100" s="4" t="s">
        <v>74</v>
      </c>
      <c r="B100" s="15" t="s">
        <v>100</v>
      </c>
      <c r="C100" s="129" t="s">
        <v>17</v>
      </c>
      <c r="D100" s="129"/>
      <c r="E100" s="17">
        <v>1</v>
      </c>
      <c r="F100" s="17"/>
      <c r="G100" s="17">
        <v>25000</v>
      </c>
      <c r="H100" s="44">
        <f t="shared" si="4"/>
        <v>25000</v>
      </c>
      <c r="J100" s="94"/>
      <c r="K100" s="3"/>
      <c r="L100" s="88"/>
      <c r="M100" s="87">
        <v>76</v>
      </c>
      <c r="N100" s="99"/>
    </row>
    <row r="101" spans="1:14" x14ac:dyDescent="0.25">
      <c r="A101" s="4" t="s">
        <v>75</v>
      </c>
      <c r="B101" s="15" t="s">
        <v>101</v>
      </c>
      <c r="C101" s="129" t="s">
        <v>17</v>
      </c>
      <c r="D101" s="129"/>
      <c r="E101" s="17">
        <v>1</v>
      </c>
      <c r="F101" s="17"/>
      <c r="G101" s="17">
        <v>0</v>
      </c>
      <c r="H101" s="44">
        <f t="shared" si="4"/>
        <v>0</v>
      </c>
      <c r="J101" s="94"/>
      <c r="K101" s="3"/>
      <c r="L101" s="88"/>
      <c r="M101" s="87">
        <v>77</v>
      </c>
      <c r="N101" s="99"/>
    </row>
    <row r="102" spans="1:14" x14ac:dyDescent="0.25">
      <c r="A102" s="34" t="s">
        <v>94</v>
      </c>
      <c r="B102" s="6"/>
      <c r="C102" s="128"/>
      <c r="D102" s="128"/>
      <c r="E102" s="116"/>
      <c r="F102" s="116"/>
      <c r="G102" s="116"/>
      <c r="H102" s="117">
        <f>SUM(H98:H101)</f>
        <v>75000</v>
      </c>
      <c r="J102" s="96">
        <f>SUM(J98:J101)</f>
        <v>0</v>
      </c>
      <c r="K102" s="7">
        <f>J102</f>
        <v>0</v>
      </c>
      <c r="L102" s="88"/>
      <c r="M102" s="89">
        <v>78</v>
      </c>
      <c r="N102" s="99"/>
    </row>
    <row r="103" spans="1:14" x14ac:dyDescent="0.25">
      <c r="A103" s="38"/>
      <c r="B103" s="12"/>
      <c r="C103" s="129"/>
      <c r="D103" s="129"/>
      <c r="E103" s="118"/>
      <c r="F103" s="118"/>
      <c r="G103" s="118"/>
      <c r="H103" s="44"/>
      <c r="J103" s="94"/>
      <c r="K103" s="3"/>
      <c r="L103" s="88"/>
      <c r="M103" s="87">
        <v>79</v>
      </c>
      <c r="N103" s="99"/>
    </row>
    <row r="104" spans="1:14" x14ac:dyDescent="0.25">
      <c r="A104" s="34" t="s">
        <v>34</v>
      </c>
      <c r="B104" s="6"/>
      <c r="C104" s="128" t="s">
        <v>17</v>
      </c>
      <c r="D104" s="128"/>
      <c r="E104" s="116"/>
      <c r="F104" s="116"/>
      <c r="G104" s="116"/>
      <c r="H104" s="117">
        <v>140000</v>
      </c>
      <c r="J104" s="96">
        <v>0</v>
      </c>
      <c r="K104" s="7">
        <f>J104</f>
        <v>0</v>
      </c>
      <c r="L104" s="88"/>
      <c r="M104" s="89">
        <v>80</v>
      </c>
      <c r="N104" s="99"/>
    </row>
    <row r="105" spans="1:14" x14ac:dyDescent="0.25">
      <c r="A105" s="4"/>
      <c r="B105" s="2"/>
      <c r="C105" s="127"/>
      <c r="D105" s="127"/>
      <c r="E105" s="17"/>
      <c r="F105" s="17"/>
      <c r="G105" s="17"/>
      <c r="H105" s="115"/>
      <c r="J105" s="94"/>
      <c r="K105" s="3"/>
      <c r="L105" s="88"/>
      <c r="M105" s="87">
        <v>81</v>
      </c>
      <c r="N105" s="99"/>
    </row>
    <row r="106" spans="1:14" x14ac:dyDescent="0.25">
      <c r="A106" s="34" t="s">
        <v>6</v>
      </c>
      <c r="B106" s="6"/>
      <c r="C106" s="128" t="s">
        <v>17</v>
      </c>
      <c r="D106" s="128"/>
      <c r="E106" s="116"/>
      <c r="F106" s="116"/>
      <c r="G106" s="116"/>
      <c r="H106" s="117"/>
      <c r="J106" s="94"/>
      <c r="K106" s="3"/>
      <c r="L106" s="88"/>
      <c r="M106" s="89">
        <v>82</v>
      </c>
      <c r="N106" s="99"/>
    </row>
    <row r="107" spans="1:14" x14ac:dyDescent="0.25">
      <c r="A107" s="4" t="s">
        <v>95</v>
      </c>
      <c r="B107" s="15" t="s">
        <v>96</v>
      </c>
      <c r="C107" s="127"/>
      <c r="D107" s="127"/>
      <c r="E107" s="17">
        <v>2</v>
      </c>
      <c r="F107" s="17"/>
      <c r="G107" s="17">
        <v>15000</v>
      </c>
      <c r="H107" s="44">
        <f t="shared" ref="H107:H108" si="5">G107*E107</f>
        <v>30000</v>
      </c>
      <c r="J107" s="94"/>
      <c r="K107" s="3"/>
      <c r="L107" s="88"/>
      <c r="M107" s="87">
        <v>83</v>
      </c>
      <c r="N107" s="99"/>
    </row>
    <row r="108" spans="1:14" x14ac:dyDescent="0.25">
      <c r="A108" s="4"/>
      <c r="B108" s="15" t="s">
        <v>102</v>
      </c>
      <c r="C108" s="127"/>
      <c r="D108" s="127"/>
      <c r="E108" s="17">
        <v>2</v>
      </c>
      <c r="F108" s="17"/>
      <c r="G108" s="17">
        <v>15000</v>
      </c>
      <c r="H108" s="44">
        <f t="shared" si="5"/>
        <v>30000</v>
      </c>
      <c r="J108" s="94"/>
      <c r="K108" s="3"/>
      <c r="L108" s="88"/>
      <c r="M108" s="89">
        <v>84</v>
      </c>
      <c r="N108" s="99"/>
    </row>
    <row r="109" spans="1:14" x14ac:dyDescent="0.25">
      <c r="A109" s="4"/>
      <c r="B109" s="2"/>
      <c r="C109" s="127"/>
      <c r="D109" s="127"/>
      <c r="E109" s="17"/>
      <c r="F109" s="17"/>
      <c r="G109" s="17"/>
      <c r="H109" s="115"/>
      <c r="J109" s="94"/>
      <c r="K109" s="3"/>
      <c r="L109" s="88"/>
      <c r="M109" s="87">
        <v>85</v>
      </c>
      <c r="N109" s="99"/>
    </row>
    <row r="110" spans="1:14" x14ac:dyDescent="0.25">
      <c r="A110" s="34" t="s">
        <v>97</v>
      </c>
      <c r="B110" s="6"/>
      <c r="C110" s="128"/>
      <c r="D110" s="128"/>
      <c r="E110" s="116"/>
      <c r="F110" s="116"/>
      <c r="G110" s="116"/>
      <c r="H110" s="117">
        <f>SUM(H107:H109)</f>
        <v>60000</v>
      </c>
      <c r="J110" s="96">
        <f>SUM(J107:J109)</f>
        <v>0</v>
      </c>
      <c r="K110" s="7">
        <f>J110</f>
        <v>0</v>
      </c>
      <c r="L110" s="88"/>
      <c r="M110" s="89">
        <v>86</v>
      </c>
      <c r="N110" s="99"/>
    </row>
    <row r="111" spans="1:14" s="35" customFormat="1" x14ac:dyDescent="0.25">
      <c r="A111" s="13"/>
      <c r="B111" s="12"/>
      <c r="C111" s="129"/>
      <c r="D111" s="129"/>
      <c r="E111" s="118"/>
      <c r="F111" s="118"/>
      <c r="G111" s="118"/>
      <c r="H111" s="44"/>
      <c r="J111" s="95"/>
      <c r="K111" s="14"/>
      <c r="L111" s="88"/>
      <c r="M111" s="87">
        <v>87</v>
      </c>
      <c r="N111" s="99"/>
    </row>
    <row r="112" spans="1:14" x14ac:dyDescent="0.25">
      <c r="A112" s="34" t="s">
        <v>49</v>
      </c>
      <c r="B112" s="6"/>
      <c r="C112" s="128" t="s">
        <v>44</v>
      </c>
      <c r="D112" s="128"/>
      <c r="E112" s="116">
        <f>G21</f>
        <v>40</v>
      </c>
      <c r="F112" s="116" t="s">
        <v>15</v>
      </c>
      <c r="G112" s="116">
        <v>1400</v>
      </c>
      <c r="H112" s="117">
        <f>G112*E112</f>
        <v>56000</v>
      </c>
      <c r="J112" s="94"/>
      <c r="K112" s="3"/>
      <c r="L112" s="88"/>
      <c r="M112" s="89">
        <v>88</v>
      </c>
      <c r="N112" s="99"/>
    </row>
    <row r="113" spans="1:14" x14ac:dyDescent="0.25">
      <c r="A113" s="4"/>
      <c r="B113" s="15" t="s">
        <v>12</v>
      </c>
      <c r="C113" s="127" t="s">
        <v>44</v>
      </c>
      <c r="D113" s="127"/>
      <c r="E113" s="17"/>
      <c r="F113" s="17"/>
      <c r="G113" s="17"/>
      <c r="H113" s="115">
        <v>25000</v>
      </c>
      <c r="J113" s="94"/>
      <c r="K113" s="3"/>
      <c r="L113" s="88"/>
      <c r="M113" s="87">
        <v>89</v>
      </c>
      <c r="N113" s="99"/>
    </row>
    <row r="114" spans="1:14" x14ac:dyDescent="0.25">
      <c r="A114" s="34" t="s">
        <v>35</v>
      </c>
      <c r="B114" s="6"/>
      <c r="C114" s="128"/>
      <c r="D114" s="128"/>
      <c r="E114" s="116"/>
      <c r="F114" s="116"/>
      <c r="G114" s="116"/>
      <c r="H114" s="117">
        <f>SUM(H112:H113)</f>
        <v>81000</v>
      </c>
      <c r="J114" s="96">
        <f>SUM(J112:J113)</f>
        <v>0</v>
      </c>
      <c r="K114" s="7">
        <f>J114</f>
        <v>0</v>
      </c>
      <c r="L114" s="88"/>
      <c r="M114" s="89">
        <v>90</v>
      </c>
      <c r="N114" s="99"/>
    </row>
    <row r="115" spans="1:14" x14ac:dyDescent="0.25">
      <c r="A115" s="4"/>
      <c r="B115" s="2"/>
      <c r="C115" s="127"/>
      <c r="D115" s="127"/>
      <c r="E115" s="17"/>
      <c r="F115" s="17"/>
      <c r="G115" s="17"/>
      <c r="H115" s="115"/>
      <c r="J115" s="94"/>
      <c r="K115" s="3"/>
      <c r="L115" s="88"/>
      <c r="M115" s="87">
        <v>91</v>
      </c>
      <c r="N115" s="99"/>
    </row>
    <row r="116" spans="1:14" x14ac:dyDescent="0.25">
      <c r="A116" s="34" t="s">
        <v>107</v>
      </c>
      <c r="B116" s="37" t="s">
        <v>106</v>
      </c>
      <c r="C116" s="128" t="s">
        <v>105</v>
      </c>
      <c r="D116" s="128"/>
      <c r="E116" s="116">
        <v>1</v>
      </c>
      <c r="F116" s="116"/>
      <c r="G116" s="116">
        <v>350000</v>
      </c>
      <c r="H116" s="117">
        <f>G116*E116</f>
        <v>350000</v>
      </c>
      <c r="J116" s="95"/>
      <c r="K116" s="14"/>
      <c r="L116" s="88"/>
      <c r="M116" s="89">
        <v>92</v>
      </c>
      <c r="N116" s="99"/>
    </row>
    <row r="117" spans="1:14" x14ac:dyDescent="0.25">
      <c r="A117" s="38"/>
      <c r="B117" s="36" t="s">
        <v>37</v>
      </c>
      <c r="C117" s="129" t="s">
        <v>44</v>
      </c>
      <c r="D117" s="129"/>
      <c r="E117" s="118">
        <v>1</v>
      </c>
      <c r="F117" s="118"/>
      <c r="G117" s="118">
        <v>150000</v>
      </c>
      <c r="H117" s="44">
        <f>G117*E117</f>
        <v>150000</v>
      </c>
      <c r="J117" s="94"/>
      <c r="K117" s="3"/>
      <c r="L117" s="88"/>
      <c r="M117" s="87">
        <v>93</v>
      </c>
      <c r="N117" s="99"/>
    </row>
    <row r="118" spans="1:14" x14ac:dyDescent="0.25">
      <c r="A118" s="34" t="s">
        <v>115</v>
      </c>
      <c r="B118" s="37"/>
      <c r="C118" s="128"/>
      <c r="D118" s="128"/>
      <c r="E118" s="116"/>
      <c r="F118" s="116"/>
      <c r="G118" s="116"/>
      <c r="H118" s="117">
        <f>SUM(H116:H117)</f>
        <v>500000</v>
      </c>
      <c r="J118" s="96">
        <f>SUM(J116:J117)</f>
        <v>0</v>
      </c>
      <c r="K118" s="7">
        <f>J118</f>
        <v>0</v>
      </c>
      <c r="L118" s="88"/>
      <c r="M118" s="89">
        <v>94</v>
      </c>
      <c r="N118" s="99"/>
    </row>
    <row r="119" spans="1:14" x14ac:dyDescent="0.25">
      <c r="A119" s="38"/>
      <c r="B119" s="36"/>
      <c r="C119" s="129"/>
      <c r="D119" s="129"/>
      <c r="E119" s="118"/>
      <c r="F119" s="118"/>
      <c r="G119" s="118"/>
      <c r="H119" s="44"/>
      <c r="J119" s="94"/>
      <c r="K119" s="3"/>
      <c r="L119" s="88"/>
      <c r="M119" s="87">
        <v>95</v>
      </c>
      <c r="N119" s="99"/>
    </row>
    <row r="120" spans="1:14" x14ac:dyDescent="0.25">
      <c r="A120" s="34" t="s">
        <v>112</v>
      </c>
      <c r="B120" s="6"/>
      <c r="C120" s="128"/>
      <c r="D120" s="128"/>
      <c r="E120" s="116"/>
      <c r="F120" s="116"/>
      <c r="G120" s="116"/>
      <c r="H120" s="117"/>
      <c r="J120" s="95"/>
      <c r="K120" s="14"/>
      <c r="L120" s="88"/>
      <c r="M120" s="87">
        <v>96</v>
      </c>
      <c r="N120" s="99"/>
    </row>
    <row r="121" spans="1:14" x14ac:dyDescent="0.25">
      <c r="A121" s="38"/>
      <c r="B121" s="36" t="s">
        <v>113</v>
      </c>
      <c r="C121" s="129"/>
      <c r="D121" s="129"/>
      <c r="E121" s="118"/>
      <c r="F121" s="118"/>
      <c r="G121" s="118"/>
      <c r="H121" s="44"/>
      <c r="J121" s="94"/>
      <c r="K121" s="3"/>
      <c r="L121" s="88"/>
      <c r="M121" s="89">
        <v>97</v>
      </c>
      <c r="N121" s="99"/>
    </row>
    <row r="122" spans="1:14" x14ac:dyDescent="0.25">
      <c r="A122" s="34" t="s">
        <v>114</v>
      </c>
      <c r="B122" s="37"/>
      <c r="C122" s="128"/>
      <c r="D122" s="128"/>
      <c r="E122" s="116"/>
      <c r="F122" s="116"/>
      <c r="G122" s="116"/>
      <c r="H122" s="117"/>
      <c r="J122" s="96">
        <v>0</v>
      </c>
      <c r="K122" s="7">
        <f>J122</f>
        <v>0</v>
      </c>
      <c r="L122" s="88"/>
      <c r="M122" s="87">
        <v>98</v>
      </c>
      <c r="N122" s="99"/>
    </row>
    <row r="123" spans="1:14" x14ac:dyDescent="0.25">
      <c r="A123" s="38"/>
      <c r="B123" s="36"/>
      <c r="C123" s="129"/>
      <c r="D123" s="129"/>
      <c r="E123" s="118"/>
      <c r="F123" s="118"/>
      <c r="G123" s="118"/>
      <c r="H123" s="44"/>
      <c r="J123" s="94"/>
      <c r="K123" s="3"/>
      <c r="L123" s="88"/>
      <c r="M123" s="89">
        <v>99</v>
      </c>
      <c r="N123" s="99"/>
    </row>
    <row r="124" spans="1:14" x14ac:dyDescent="0.25">
      <c r="A124" s="34" t="s">
        <v>104</v>
      </c>
      <c r="B124" s="37" t="s">
        <v>103</v>
      </c>
      <c r="C124" s="128"/>
      <c r="D124" s="128"/>
      <c r="E124" s="116"/>
      <c r="F124" s="116"/>
      <c r="G124" s="116"/>
      <c r="H124" s="117">
        <v>100000</v>
      </c>
      <c r="J124" s="96">
        <v>0</v>
      </c>
      <c r="K124" s="7">
        <f>J124</f>
        <v>0</v>
      </c>
      <c r="L124" s="88"/>
      <c r="M124" s="87">
        <v>100</v>
      </c>
      <c r="N124" s="99"/>
    </row>
    <row r="125" spans="1:14" x14ac:dyDescent="0.25">
      <c r="A125" s="13"/>
      <c r="B125" s="12"/>
      <c r="C125" s="129"/>
      <c r="D125" s="129"/>
      <c r="E125" s="118"/>
      <c r="F125" s="118"/>
      <c r="G125" s="118"/>
      <c r="H125" s="44"/>
      <c r="J125" s="94"/>
      <c r="K125" s="3"/>
      <c r="L125" s="88"/>
      <c r="M125" s="89">
        <v>101</v>
      </c>
      <c r="N125" s="99"/>
    </row>
    <row r="126" spans="1:14" x14ac:dyDescent="0.25">
      <c r="A126" s="34" t="s">
        <v>69</v>
      </c>
      <c r="B126" s="6"/>
      <c r="C126" s="128"/>
      <c r="D126" s="128"/>
      <c r="E126" s="116"/>
      <c r="F126" s="116"/>
      <c r="G126" s="116"/>
      <c r="H126" s="117"/>
      <c r="J126" s="94"/>
      <c r="K126" s="3"/>
      <c r="L126" s="88"/>
      <c r="M126" s="87">
        <v>102</v>
      </c>
      <c r="N126" s="99"/>
    </row>
    <row r="127" spans="1:14" x14ac:dyDescent="0.25">
      <c r="A127" s="4"/>
      <c r="B127" s="15" t="s">
        <v>69</v>
      </c>
      <c r="C127" s="125"/>
      <c r="D127" s="125"/>
      <c r="E127" s="17">
        <v>0</v>
      </c>
      <c r="F127" s="17"/>
      <c r="G127" s="17">
        <v>0</v>
      </c>
      <c r="H127" s="115">
        <f>G127*E127</f>
        <v>0</v>
      </c>
      <c r="J127" s="94"/>
      <c r="K127" s="3"/>
      <c r="L127" s="88"/>
      <c r="M127" s="89">
        <v>103</v>
      </c>
      <c r="N127" s="99"/>
    </row>
    <row r="128" spans="1:14" x14ac:dyDescent="0.25">
      <c r="A128" s="4"/>
      <c r="B128" s="15" t="s">
        <v>69</v>
      </c>
      <c r="C128" s="125"/>
      <c r="D128" s="125"/>
      <c r="E128" s="17">
        <v>0</v>
      </c>
      <c r="F128" s="17"/>
      <c r="G128" s="17">
        <v>0</v>
      </c>
      <c r="H128" s="115">
        <f>G128*E128</f>
        <v>0</v>
      </c>
      <c r="J128" s="94"/>
      <c r="K128" s="3"/>
      <c r="L128" s="88"/>
      <c r="M128" s="87">
        <v>104</v>
      </c>
      <c r="N128" s="99"/>
    </row>
    <row r="129" spans="1:14" x14ac:dyDescent="0.25">
      <c r="A129" s="34" t="s">
        <v>98</v>
      </c>
      <c r="B129" s="6"/>
      <c r="C129" s="126"/>
      <c r="D129" s="126"/>
      <c r="E129" s="116"/>
      <c r="F129" s="116"/>
      <c r="G129" s="116"/>
      <c r="H129" s="117">
        <f>SUM(H127:H128)</f>
        <v>0</v>
      </c>
      <c r="J129" s="96">
        <f>SUM(J127:J128)</f>
        <v>0</v>
      </c>
      <c r="K129" s="7">
        <f>J129</f>
        <v>0</v>
      </c>
      <c r="L129" s="88"/>
      <c r="M129" s="89">
        <v>105</v>
      </c>
      <c r="N129" s="99"/>
    </row>
    <row r="130" spans="1:14" x14ac:dyDescent="0.25">
      <c r="A130" s="4"/>
      <c r="B130" s="2"/>
      <c r="C130" s="125"/>
      <c r="D130" s="125"/>
      <c r="E130" s="17"/>
      <c r="F130" s="17"/>
      <c r="G130" s="17"/>
      <c r="H130" s="115"/>
      <c r="J130" s="94"/>
      <c r="K130" s="3"/>
      <c r="L130" s="88"/>
      <c r="M130" s="87">
        <v>106</v>
      </c>
      <c r="N130" s="99"/>
    </row>
    <row r="131" spans="1:14" x14ac:dyDescent="0.25">
      <c r="A131" s="34" t="s">
        <v>7</v>
      </c>
      <c r="B131" s="6"/>
      <c r="C131" s="128" t="s">
        <v>17</v>
      </c>
      <c r="D131" s="128"/>
      <c r="E131" s="116"/>
      <c r="F131" s="116"/>
      <c r="G131" s="116"/>
      <c r="H131" s="117">
        <v>50000</v>
      </c>
      <c r="J131" s="96">
        <v>0</v>
      </c>
      <c r="K131" s="7">
        <f>J131</f>
        <v>0</v>
      </c>
      <c r="L131" s="88"/>
      <c r="M131" s="89">
        <v>107</v>
      </c>
      <c r="N131" s="99"/>
    </row>
    <row r="132" spans="1:14" x14ac:dyDescent="0.25">
      <c r="A132" s="34" t="s">
        <v>8</v>
      </c>
      <c r="B132" s="6"/>
      <c r="C132" s="128" t="s">
        <v>45</v>
      </c>
      <c r="D132" s="128"/>
      <c r="E132" s="116">
        <f>H21</f>
        <v>120</v>
      </c>
      <c r="F132" s="116" t="s">
        <v>15</v>
      </c>
      <c r="G132" s="116">
        <v>1300</v>
      </c>
      <c r="H132" s="117">
        <f>G132*E132</f>
        <v>156000</v>
      </c>
      <c r="J132" s="96">
        <v>0</v>
      </c>
      <c r="K132" s="7">
        <f>J132</f>
        <v>0</v>
      </c>
      <c r="L132" s="88"/>
      <c r="M132" s="87">
        <v>108</v>
      </c>
      <c r="N132" s="99"/>
    </row>
    <row r="133" spans="1:14" x14ac:dyDescent="0.25">
      <c r="A133" s="38"/>
      <c r="B133" s="12"/>
      <c r="C133" s="129"/>
      <c r="D133" s="129"/>
      <c r="E133" s="118"/>
      <c r="F133" s="118"/>
      <c r="G133" s="118"/>
      <c r="H133" s="44"/>
      <c r="J133" s="94"/>
      <c r="K133" s="3"/>
      <c r="L133" s="88"/>
      <c r="M133" s="89">
        <v>109</v>
      </c>
      <c r="N133" s="99"/>
    </row>
    <row r="134" spans="1:14" x14ac:dyDescent="0.25">
      <c r="A134" s="34" t="s">
        <v>127</v>
      </c>
      <c r="B134" s="6"/>
      <c r="C134" s="124" t="s">
        <v>128</v>
      </c>
      <c r="D134" s="124"/>
      <c r="E134" s="116"/>
      <c r="F134" s="116"/>
      <c r="G134" s="116"/>
      <c r="H134" s="117">
        <v>750000</v>
      </c>
      <c r="J134" s="96">
        <v>0</v>
      </c>
      <c r="K134" s="7">
        <f>J134</f>
        <v>0</v>
      </c>
      <c r="L134" s="88"/>
      <c r="M134" s="87">
        <v>110</v>
      </c>
      <c r="N134" s="99"/>
    </row>
    <row r="135" spans="1:14" x14ac:dyDescent="0.25">
      <c r="A135" s="33"/>
      <c r="B135" s="2"/>
      <c r="C135" s="127"/>
      <c r="D135" s="127"/>
      <c r="E135" s="17"/>
      <c r="F135" s="17"/>
      <c r="G135" s="17"/>
      <c r="H135" s="115"/>
      <c r="J135" s="94"/>
      <c r="K135" s="3"/>
      <c r="L135" s="88"/>
      <c r="M135" s="89">
        <v>111</v>
      </c>
      <c r="N135" s="99"/>
    </row>
    <row r="136" spans="1:14" x14ac:dyDescent="0.25">
      <c r="A136" s="34" t="s">
        <v>10</v>
      </c>
      <c r="B136" s="6"/>
      <c r="C136" s="128"/>
      <c r="D136" s="128"/>
      <c r="E136" s="116"/>
      <c r="F136" s="116"/>
      <c r="G136" s="116"/>
      <c r="H136" s="117"/>
      <c r="J136" s="96">
        <v>0</v>
      </c>
      <c r="K136" s="7">
        <f>J136</f>
        <v>0</v>
      </c>
      <c r="L136" s="88"/>
      <c r="M136" s="87">
        <v>112</v>
      </c>
      <c r="N136" s="99"/>
    </row>
    <row r="137" spans="1:14" x14ac:dyDescent="0.25">
      <c r="A137" s="33"/>
      <c r="B137" s="2"/>
      <c r="C137" s="127"/>
      <c r="D137" s="127"/>
      <c r="E137" s="17"/>
      <c r="F137" s="17"/>
      <c r="G137" s="17"/>
      <c r="H137" s="115"/>
      <c r="J137" s="94"/>
      <c r="K137" s="3"/>
      <c r="L137" s="88"/>
      <c r="M137" s="89">
        <v>113</v>
      </c>
      <c r="N137" s="99"/>
    </row>
    <row r="138" spans="1:14" x14ac:dyDescent="0.25">
      <c r="A138" s="34" t="s">
        <v>9</v>
      </c>
      <c r="B138" s="6"/>
      <c r="C138" s="124" t="s">
        <v>17</v>
      </c>
      <c r="D138" s="124"/>
      <c r="E138" s="116"/>
      <c r="F138" s="116"/>
      <c r="G138" s="116"/>
      <c r="H138" s="117">
        <v>500000</v>
      </c>
      <c r="J138" s="96">
        <v>0</v>
      </c>
      <c r="K138" s="7">
        <f>J138</f>
        <v>0</v>
      </c>
      <c r="L138" s="88"/>
      <c r="M138" s="87">
        <v>114</v>
      </c>
      <c r="N138" s="99"/>
    </row>
    <row r="139" spans="1:14" x14ac:dyDescent="0.25">
      <c r="A139" s="4"/>
      <c r="B139" s="2"/>
      <c r="C139" s="125"/>
      <c r="D139" s="125"/>
      <c r="E139" s="17"/>
      <c r="F139" s="17"/>
      <c r="G139" s="17"/>
      <c r="H139" s="115"/>
      <c r="J139" s="94"/>
      <c r="K139" s="3"/>
      <c r="L139" s="88"/>
      <c r="M139" s="87">
        <v>115</v>
      </c>
      <c r="N139" s="99"/>
    </row>
    <row r="140" spans="1:14" x14ac:dyDescent="0.25">
      <c r="A140" s="4"/>
      <c r="B140" s="2"/>
      <c r="C140" s="125"/>
      <c r="D140" s="125"/>
      <c r="E140" s="17"/>
      <c r="F140" s="17"/>
      <c r="G140" s="17"/>
      <c r="H140" s="115"/>
      <c r="J140" s="94"/>
      <c r="K140" s="3"/>
      <c r="L140" s="88"/>
      <c r="M140" s="87">
        <v>116</v>
      </c>
      <c r="N140" s="99"/>
    </row>
    <row r="141" spans="1:14" x14ac:dyDescent="0.25">
      <c r="A141" s="4"/>
      <c r="B141" s="2"/>
      <c r="C141" s="125"/>
      <c r="D141" s="125"/>
      <c r="E141" s="17"/>
      <c r="F141" s="17"/>
      <c r="G141" s="17"/>
      <c r="H141" s="115"/>
      <c r="J141" s="94"/>
      <c r="K141" s="3"/>
      <c r="L141" s="88"/>
      <c r="M141" s="87">
        <v>117</v>
      </c>
      <c r="N141" s="99"/>
    </row>
    <row r="142" spans="1:14" x14ac:dyDescent="0.25">
      <c r="A142" s="4"/>
      <c r="B142" s="2"/>
      <c r="C142" s="125"/>
      <c r="D142" s="125"/>
      <c r="E142" s="17"/>
      <c r="F142" s="17"/>
      <c r="G142" s="17"/>
      <c r="H142" s="115"/>
      <c r="J142" s="94"/>
      <c r="K142" s="3"/>
      <c r="L142" s="88"/>
      <c r="M142" s="87">
        <v>118</v>
      </c>
      <c r="N142" s="99"/>
    </row>
    <row r="143" spans="1:14" x14ac:dyDescent="0.25">
      <c r="A143" s="4"/>
      <c r="B143" s="2"/>
      <c r="C143" s="125"/>
      <c r="D143" s="125"/>
      <c r="E143" s="17"/>
      <c r="F143" s="17"/>
      <c r="G143" s="17"/>
      <c r="H143" s="115"/>
      <c r="J143" s="94"/>
      <c r="K143" s="3"/>
      <c r="L143" s="88"/>
      <c r="M143" s="87">
        <v>119</v>
      </c>
      <c r="N143" s="99"/>
    </row>
    <row r="144" spans="1:14" ht="15.75" thickBot="1" x14ac:dyDescent="0.3">
      <c r="A144" s="4"/>
      <c r="B144" s="2"/>
      <c r="C144" s="125"/>
      <c r="D144" s="125"/>
      <c r="E144" s="17"/>
      <c r="F144" s="17"/>
      <c r="G144" s="17"/>
      <c r="H144" s="119"/>
      <c r="J144" s="94"/>
      <c r="K144" s="3"/>
      <c r="L144" s="88"/>
      <c r="M144" s="87">
        <v>120</v>
      </c>
      <c r="N144" s="99"/>
    </row>
    <row r="145" spans="1:14" ht="15.75" thickBot="1" x14ac:dyDescent="0.3">
      <c r="A145" s="8"/>
      <c r="B145" s="6"/>
      <c r="C145" s="126"/>
      <c r="D145" s="126"/>
      <c r="E145" s="116"/>
      <c r="F145" s="116" t="s">
        <v>20</v>
      </c>
      <c r="G145" s="120"/>
      <c r="H145" s="121">
        <f>H138+H136+H134+H132+H131+H129+H124+H122+H118+H114+H110+H104+H102+H95+H90+H81++H72+H67+H60+H52+H47+H31</f>
        <v>7579700</v>
      </c>
      <c r="J145" s="96" t="s">
        <v>143</v>
      </c>
      <c r="K145" s="7">
        <f>SUM(K25:K144)</f>
        <v>154100</v>
      </c>
      <c r="L145" s="102"/>
      <c r="M145" s="90"/>
      <c r="N145" s="100">
        <f>SUM(N25:N144)</f>
        <v>1094100</v>
      </c>
    </row>
    <row r="146" spans="1:14" ht="15.75" thickBot="1" x14ac:dyDescent="0.3">
      <c r="A146" s="9"/>
      <c r="B146" s="10"/>
      <c r="C146" s="123"/>
      <c r="D146" s="123"/>
      <c r="E146" s="11"/>
      <c r="F146" s="11"/>
      <c r="G146" s="11"/>
      <c r="H146" s="122"/>
      <c r="J146" s="97"/>
      <c r="K146" s="11"/>
      <c r="L146" s="91"/>
      <c r="M146" s="92"/>
      <c r="N146" s="84"/>
    </row>
  </sheetData>
  <mergeCells count="152">
    <mergeCell ref="C145:D145"/>
    <mergeCell ref="C146:D146"/>
    <mergeCell ref="A2:N2"/>
    <mergeCell ref="B3:H3"/>
    <mergeCell ref="M3:N3"/>
    <mergeCell ref="A5:H5"/>
    <mergeCell ref="J5:N5"/>
    <mergeCell ref="A9:A10"/>
    <mergeCell ref="B9:B10"/>
    <mergeCell ref="F9:F10"/>
    <mergeCell ref="G9:G10"/>
    <mergeCell ref="K9:K10"/>
    <mergeCell ref="A13:A14"/>
    <mergeCell ref="B13:B14"/>
    <mergeCell ref="F13:F14"/>
    <mergeCell ref="G13:G14"/>
    <mergeCell ref="K13:K14"/>
    <mergeCell ref="L13:L14"/>
    <mergeCell ref="L9:L10"/>
    <mergeCell ref="A11:A12"/>
    <mergeCell ref="B11:B12"/>
    <mergeCell ref="F11:F12"/>
    <mergeCell ref="G11:G12"/>
    <mergeCell ref="K11:K12"/>
    <mergeCell ref="L11:L12"/>
    <mergeCell ref="C24:D24"/>
    <mergeCell ref="C25:D25"/>
    <mergeCell ref="C26:D26"/>
    <mergeCell ref="A15:A16"/>
    <mergeCell ref="B15:B16"/>
    <mergeCell ref="F15:F16"/>
    <mergeCell ref="G15:G16"/>
    <mergeCell ref="K15:K16"/>
    <mergeCell ref="L15:L16"/>
    <mergeCell ref="C30:D30"/>
    <mergeCell ref="C31:D31"/>
    <mergeCell ref="C32:D32"/>
    <mergeCell ref="C27:D27"/>
    <mergeCell ref="C28:D28"/>
    <mergeCell ref="C29:D29"/>
    <mergeCell ref="C36:D36"/>
    <mergeCell ref="C37:D37"/>
    <mergeCell ref="C38:D38"/>
    <mergeCell ref="C33:D33"/>
    <mergeCell ref="C34:D34"/>
    <mergeCell ref="C35:D35"/>
    <mergeCell ref="C42:D42"/>
    <mergeCell ref="C43:D43"/>
    <mergeCell ref="C44:D44"/>
    <mergeCell ref="C39:D39"/>
    <mergeCell ref="C40:D40"/>
    <mergeCell ref="C41:D41"/>
    <mergeCell ref="C48:D48"/>
    <mergeCell ref="C49:D49"/>
    <mergeCell ref="C50:D50"/>
    <mergeCell ref="C45:D45"/>
    <mergeCell ref="C46:D46"/>
    <mergeCell ref="C47:D47"/>
    <mergeCell ref="C54:D54"/>
    <mergeCell ref="C55:D55"/>
    <mergeCell ref="C56:D56"/>
    <mergeCell ref="C51:D51"/>
    <mergeCell ref="C52:D52"/>
    <mergeCell ref="C53:D53"/>
    <mergeCell ref="C60:D60"/>
    <mergeCell ref="C61:D61"/>
    <mergeCell ref="C62:D62"/>
    <mergeCell ref="C57:D57"/>
    <mergeCell ref="C58:D58"/>
    <mergeCell ref="C59:D59"/>
    <mergeCell ref="C66:D66"/>
    <mergeCell ref="C67:D67"/>
    <mergeCell ref="C68:D68"/>
    <mergeCell ref="C63:D63"/>
    <mergeCell ref="C64:D64"/>
    <mergeCell ref="C65:D65"/>
    <mergeCell ref="C72:D72"/>
    <mergeCell ref="C73:D73"/>
    <mergeCell ref="C74:D74"/>
    <mergeCell ref="C69:D69"/>
    <mergeCell ref="C70:D70"/>
    <mergeCell ref="C71:D71"/>
    <mergeCell ref="C78:D78"/>
    <mergeCell ref="C79:D79"/>
    <mergeCell ref="C80:D80"/>
    <mergeCell ref="C75:D75"/>
    <mergeCell ref="C76:D76"/>
    <mergeCell ref="C77:D77"/>
    <mergeCell ref="C84:D84"/>
    <mergeCell ref="C85:D85"/>
    <mergeCell ref="C86:D86"/>
    <mergeCell ref="C81:D81"/>
    <mergeCell ref="C82:D82"/>
    <mergeCell ref="C83:D83"/>
    <mergeCell ref="C90:D90"/>
    <mergeCell ref="C91:D91"/>
    <mergeCell ref="C92:D92"/>
    <mergeCell ref="C87:D87"/>
    <mergeCell ref="C88:D88"/>
    <mergeCell ref="C89:D89"/>
    <mergeCell ref="C96:D96"/>
    <mergeCell ref="C97:D97"/>
    <mergeCell ref="C98:D98"/>
    <mergeCell ref="C93:D93"/>
    <mergeCell ref="C94:D94"/>
    <mergeCell ref="C95:D95"/>
    <mergeCell ref="C102:D102"/>
    <mergeCell ref="C103:D103"/>
    <mergeCell ref="C104:D104"/>
    <mergeCell ref="C99:D99"/>
    <mergeCell ref="C100:D100"/>
    <mergeCell ref="C101:D101"/>
    <mergeCell ref="C108:D108"/>
    <mergeCell ref="C109:D109"/>
    <mergeCell ref="C110:D110"/>
    <mergeCell ref="C105:D105"/>
    <mergeCell ref="C106:D106"/>
    <mergeCell ref="C107:D107"/>
    <mergeCell ref="C114:D114"/>
    <mergeCell ref="C115:D115"/>
    <mergeCell ref="C116:D116"/>
    <mergeCell ref="C111:D111"/>
    <mergeCell ref="C112:D112"/>
    <mergeCell ref="C113:D113"/>
    <mergeCell ref="C120:D120"/>
    <mergeCell ref="C121:D121"/>
    <mergeCell ref="C122:D122"/>
    <mergeCell ref="C117:D117"/>
    <mergeCell ref="C118:D118"/>
    <mergeCell ref="C119:D119"/>
    <mergeCell ref="C126:D126"/>
    <mergeCell ref="C127:D127"/>
    <mergeCell ref="C128:D128"/>
    <mergeCell ref="C123:D123"/>
    <mergeCell ref="C124:D124"/>
    <mergeCell ref="C125:D125"/>
    <mergeCell ref="C132:D132"/>
    <mergeCell ref="C133:D133"/>
    <mergeCell ref="C134:D134"/>
    <mergeCell ref="C129:D129"/>
    <mergeCell ref="C130:D130"/>
    <mergeCell ref="C131:D131"/>
    <mergeCell ref="C140:D140"/>
    <mergeCell ref="C141:D141"/>
    <mergeCell ref="C142:D142"/>
    <mergeCell ref="C143:D143"/>
    <mergeCell ref="C144:D144"/>
    <mergeCell ref="C138:D138"/>
    <mergeCell ref="C139:D139"/>
    <mergeCell ref="C135:D135"/>
    <mergeCell ref="C136:D136"/>
    <mergeCell ref="C137:D137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49" orientation="portrait" r:id="rId1"/>
  <ignoredErrors>
    <ignoredError sqref="H10:H15 M10:M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 Deckblatt</vt:lpstr>
      <vt:lpstr>Ist-Kosten.Tag1. dd-mm-yy</vt:lpstr>
      <vt:lpstr>Ist-Kosten.Tag2. dd-mm-yy</vt:lpstr>
      <vt:lpstr>Ist-Kostenerfassung kum.final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Nicole Lupi OFEN</cp:lastModifiedBy>
  <cp:lastPrinted>2019-07-14T12:17:07Z</cp:lastPrinted>
  <dcterms:created xsi:type="dcterms:W3CDTF">2018-02-13T15:24:32Z</dcterms:created>
  <dcterms:modified xsi:type="dcterms:W3CDTF">2020-03-09T14:12:23Z</dcterms:modified>
</cp:coreProperties>
</file>