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3 Teilstatistik GEST\411-03.5 Holzenergiestatistik\Holzenergiestatistik 2019\Finale Bericht und Tabellen\"/>
    </mc:Choice>
  </mc:AlternateContent>
  <bookViews>
    <workbookView xWindow="28725" yWindow="90" windowWidth="28530" windowHeight="12600" tabRatio="920"/>
  </bookViews>
  <sheets>
    <sheet name="Titelblatt" sheetId="24" r:id="rId1"/>
    <sheet name="Info " sheetId="1" r:id="rId2"/>
    <sheet name="Tabellenübersicht" sheetId="23" r:id="rId3"/>
    <sheet name="A" sheetId="2" r:id="rId4"/>
    <sheet name="B" sheetId="3" r:id="rId5"/>
    <sheet name="C" sheetId="4" r:id="rId6"/>
    <sheet name="D" sheetId="5" r:id="rId7"/>
    <sheet name="E" sheetId="6" r:id="rId8"/>
    <sheet name="F" sheetId="7" r:id="rId9"/>
    <sheet name="G" sheetId="8" r:id="rId10"/>
    <sheet name="H" sheetId="9" r:id="rId11"/>
    <sheet name="I" sheetId="10" r:id="rId12"/>
    <sheet name="J" sheetId="11" r:id="rId13"/>
    <sheet name="K" sheetId="12" r:id="rId14"/>
    <sheet name="L" sheetId="13" r:id="rId15"/>
    <sheet name="M" sheetId="14" r:id="rId16"/>
    <sheet name="N" sheetId="15" r:id="rId17"/>
    <sheet name="O" sheetId="16" r:id="rId18"/>
    <sheet name="P" sheetId="20" r:id="rId19"/>
    <sheet name="Q" sheetId="21" r:id="rId20"/>
    <sheet name="R" sheetId="22" r:id="rId21"/>
  </sheets>
  <definedNames>
    <definedName name="_xlnm.Print_Area" localSheetId="3">A!$A$1:$AF$35</definedName>
    <definedName name="_xlnm.Print_Area" localSheetId="4">B!$A$1:$AF$34</definedName>
    <definedName name="_xlnm.Print_Area" localSheetId="5">'C'!$A$1:$AF$35</definedName>
    <definedName name="_xlnm.Print_Area" localSheetId="6">D!$A$1:$AF$35</definedName>
    <definedName name="_xlnm.Print_Area" localSheetId="7">E!$A$1:$AF$35</definedName>
    <definedName name="_xlnm.Print_Area" localSheetId="8">F!$A$1:$AF$35</definedName>
    <definedName name="_xlnm.Print_Area" localSheetId="9">G!$A$1:$AF$35</definedName>
    <definedName name="_xlnm.Print_Area" localSheetId="10">H!$A$1:$AF$35</definedName>
    <definedName name="_xlnm.Print_Area" localSheetId="11">I!$A$1:$AF$46</definedName>
    <definedName name="_xlnm.Print_Area" localSheetId="1">'Info '!$A$1:$O$53</definedName>
    <definedName name="_xlnm.Print_Area" localSheetId="12">J!$A$1:$AF$35</definedName>
    <definedName name="_xlnm.Print_Area" localSheetId="13">K!$A$1:$AF$35</definedName>
    <definedName name="_xlnm.Print_Area" localSheetId="14">L!$A$1:$AF$35</definedName>
    <definedName name="_xlnm.Print_Area" localSheetId="15">M!$A$1:$AF$46</definedName>
    <definedName name="_xlnm.Print_Area" localSheetId="16">N!$A$1:$O$46</definedName>
    <definedName name="_xlnm.Print_Area" localSheetId="17">O!$A$1:$S$46</definedName>
    <definedName name="_xlnm.Print_Area" localSheetId="18">P!$A$1:$W$30</definedName>
    <definedName name="_xlnm.Print_Area" localSheetId="19">Q!$A$1:$U$30</definedName>
    <definedName name="_xlnm.Print_Area" localSheetId="20">'R'!$A$1:$AE$54</definedName>
    <definedName name="_xlnm.Print_Titles" localSheetId="3">A!$A:$B</definedName>
    <definedName name="_xlnm.Print_Titles" localSheetId="4">B!$1:$1</definedName>
    <definedName name="_xlnm.Print_Titles" localSheetId="6">D!$A:$A</definedName>
    <definedName name="_xlnm.Print_Titles" localSheetId="7">E!$A:$B</definedName>
    <definedName name="_xlnm.Print_Titles" localSheetId="12">J!$A:$A</definedName>
    <definedName name="_xlnm.Print_Titles" localSheetId="16">N!$A:$B</definedName>
    <definedName name="_xlnm.Print_Titles" localSheetId="17">O!$A:$B</definedName>
  </definedNames>
  <calcPr calcId="162913"/>
</workbook>
</file>

<file path=xl/calcChain.xml><?xml version="1.0" encoding="utf-8"?>
<calcChain xmlns="http://schemas.openxmlformats.org/spreadsheetml/2006/main">
  <c r="O1" i="1" l="1"/>
  <c r="A14" i="24" l="1"/>
  <c r="A43" i="1" l="1"/>
  <c r="C1" i="15" l="1"/>
  <c r="C1" i="16" s="1"/>
  <c r="B5" i="1" l="1"/>
  <c r="B6" i="1"/>
  <c r="B7" i="1"/>
  <c r="B10" i="1"/>
  <c r="B11" i="1"/>
  <c r="B12" i="1"/>
  <c r="B13" i="1"/>
  <c r="B14" i="1"/>
  <c r="B15" i="1"/>
</calcChain>
</file>

<file path=xl/comments1.xml><?xml version="1.0" encoding="utf-8"?>
<comments xmlns="http://schemas.openxmlformats.org/spreadsheetml/2006/main">
  <authors>
    <author>AP</author>
  </authors>
  <commentList>
    <comment ref="M24" authorId="0" shapeId="0">
      <text>
        <r>
          <rPr>
            <b/>
            <sz val="8"/>
            <color indexed="81"/>
            <rFont val="Arial"/>
            <family val="2"/>
          </rPr>
          <t>AP:</t>
        </r>
        <r>
          <rPr>
            <sz val="8"/>
            <color indexed="81"/>
            <rFont val="Arial"/>
            <family val="2"/>
          </rPr>
          <t xml:space="preserve">
Daten seit 2000 aus externem File übernommen</t>
        </r>
      </text>
    </comment>
  </commentList>
</comments>
</file>

<file path=xl/sharedStrings.xml><?xml version="1.0" encoding="utf-8"?>
<sst xmlns="http://schemas.openxmlformats.org/spreadsheetml/2006/main" count="1304" uniqueCount="253">
  <si>
    <t>Kat.</t>
  </si>
  <si>
    <t>Anlagenkategorien</t>
  </si>
  <si>
    <t>Offene Cheminées</t>
  </si>
  <si>
    <t>Geschlossene Chemineés</t>
  </si>
  <si>
    <t>Cheminéeöfen</t>
  </si>
  <si>
    <t>Zimmeröfen</t>
  </si>
  <si>
    <t>Kachelöfen</t>
  </si>
  <si>
    <t>Holzkochherde</t>
  </si>
  <si>
    <t>Zentralheizungsherde</t>
  </si>
  <si>
    <t>Doppel-/Wechselbrandkessel</t>
  </si>
  <si>
    <t>Automatische Feuerungen  300 - 500 kW
ausserhalb Holzverarbeitungsbetrieben</t>
  </si>
  <si>
    <t>Automatische Feuerungen  300 - 500 kW
innerhalb Holzverarbeitungsbetrieben</t>
  </si>
  <si>
    <t>Automatische Feuerungen  &gt; 500 kW
ausserhalb Holzverarbeitungsbetrieben</t>
  </si>
  <si>
    <t>Automatische Feuerungen  &gt; 500 kW
innerhalb Holzverarbeitungsbetrieben</t>
  </si>
  <si>
    <t>Holz-Wärmekraftkopplungsanlagen</t>
  </si>
  <si>
    <t>Anlagen für erneuerbare Abfälle</t>
  </si>
  <si>
    <t>Kehrichtverbrennungsanlagen</t>
  </si>
  <si>
    <t>A</t>
  </si>
  <si>
    <t>Einzelraumheizungen (Kat. 1 - 6)</t>
  </si>
  <si>
    <t>B</t>
  </si>
  <si>
    <t>Gebäudeheizungen (Kat. 7 - 11)</t>
  </si>
  <si>
    <t>C</t>
  </si>
  <si>
    <t>Automatische Feuerungen (Kat. 12 - 18)</t>
  </si>
  <si>
    <t>D</t>
  </si>
  <si>
    <t>Spezialfeuerungen (Kat. 19 - 20)</t>
  </si>
  <si>
    <t>Total</t>
  </si>
  <si>
    <t>Alle Anlagenkategorien (Kat. 1 - 20)</t>
  </si>
  <si>
    <t>-</t>
  </si>
  <si>
    <t>Spezialfeuerungen (Kat. 19 ohne 20)</t>
  </si>
  <si>
    <t>Alle Anlagenkategorien (ohne Kat. 20)</t>
  </si>
  <si>
    <t>Spezialnutzungen (Kat. 19 - 20)</t>
  </si>
  <si>
    <t>Haushalte</t>
  </si>
  <si>
    <t>Dienstleistungen</t>
  </si>
  <si>
    <t>Land- / Forstwirtschaft</t>
  </si>
  <si>
    <t>Industrie / Gewerbe</t>
  </si>
  <si>
    <t>4b</t>
  </si>
  <si>
    <t>4a</t>
  </si>
  <si>
    <t>11b</t>
  </si>
  <si>
    <t>11a</t>
  </si>
  <si>
    <t>Stückholzkessel &lt; 50 kW</t>
  </si>
  <si>
    <t>Stückholzkessel &gt; 50kW</t>
  </si>
  <si>
    <t>Automatische Feuerungen &lt; 50 kW</t>
  </si>
  <si>
    <t>Pelletfeuerungen &lt; 50 kW</t>
  </si>
  <si>
    <t>Automatische Feuerungen  50 - 300 kW
ausserhalb Holzverarbeitungsbetrieben</t>
  </si>
  <si>
    <t>Automatische Feuerungen  50 - 300 kW
innerhalb Holzverarbeitungsbetrieben</t>
  </si>
  <si>
    <t>Anlagenkategorien 1-19 (ohne Kat. 20)</t>
  </si>
  <si>
    <t>Anlagenkategorien 1-19 (ohne Kat. 20):     Wert für Gesamtenergiestatisitk</t>
  </si>
  <si>
    <t>12a</t>
  </si>
  <si>
    <t>12b</t>
  </si>
  <si>
    <t>14a</t>
  </si>
  <si>
    <t>14b</t>
  </si>
  <si>
    <t>16a</t>
  </si>
  <si>
    <t>16b</t>
  </si>
  <si>
    <t>Pelletfeuerungen  50 - 300 kW</t>
  </si>
  <si>
    <t>Pelletfeuerungen  300 - 500 kW</t>
  </si>
  <si>
    <t>Pelletfeuerungen  &gt; 500 kW</t>
  </si>
  <si>
    <t>Fernwärme</t>
  </si>
  <si>
    <t>Elektrizität</t>
  </si>
  <si>
    <t>Umwandlungsverluste</t>
  </si>
  <si>
    <t>Nutzenergie</t>
  </si>
  <si>
    <t>HH</t>
  </si>
  <si>
    <t>I+G</t>
  </si>
  <si>
    <t>DL</t>
  </si>
  <si>
    <t>El</t>
  </si>
  <si>
    <t>FW</t>
  </si>
  <si>
    <t>Verbrauchergruppe</t>
  </si>
  <si>
    <t>L+F</t>
  </si>
  <si>
    <t xml:space="preserve">Anlagenkategorien 1-19 (ohne Kat. 20): </t>
  </si>
  <si>
    <t>Anlagenkategorien 1-19 (ohne Kat. 20):</t>
  </si>
  <si>
    <t>X</t>
  </si>
  <si>
    <t>Bruttoverbrauch Holz [in TJ], aufgeteilt nach Verbrauchergruppen, ohne Kat. 20 (KVA)</t>
  </si>
  <si>
    <t>Nutzenergie [in TJ], aufgeteilt nach Verbrauchergruppen, ohne Kat. 20 (KVA)</t>
  </si>
  <si>
    <t>Nutzenergie [in TJ], aufgeteilt nach Verbrauchergruppen, inkl. Kat. 20 (KVA)</t>
  </si>
  <si>
    <t>Bruttoverbrauch Holz [in TJ], aufgeteilt nach Verbrauchergruppen, inkl. Kat. 20 (KVA)</t>
  </si>
  <si>
    <t>Informationen zu den Daten</t>
  </si>
  <si>
    <t>Referenzlisten installierter Anlagen von Herstellern automatischer Schnitzelfeuerungen, diverse</t>
  </si>
  <si>
    <t>Übersichtslisten messpflichtiger Holzfeuerungen (zum Teil summarisch), kantonale Lufthygieneämter, diverse</t>
  </si>
  <si>
    <t>1.)</t>
  </si>
  <si>
    <t>2.)</t>
  </si>
  <si>
    <t>3.)</t>
  </si>
  <si>
    <t>4.)</t>
  </si>
  <si>
    <t>5.)</t>
  </si>
  <si>
    <t>6.)</t>
  </si>
  <si>
    <t>7.)</t>
  </si>
  <si>
    <t>8.)</t>
  </si>
  <si>
    <t>Offene Chemineés</t>
  </si>
  <si>
    <t>Chemineéöfen</t>
  </si>
  <si>
    <t>Zimmeröfen (Wohnbereich)</t>
  </si>
  <si>
    <t>Pelletöfen</t>
  </si>
  <si>
    <t>Stückholzkessel &gt; 50 kW</t>
  </si>
  <si>
    <t>(X)</t>
  </si>
  <si>
    <t>Doppel-/Wechselbrand</t>
  </si>
  <si>
    <t>Automatische Feuerungen 50-300 kW, a. HVB</t>
  </si>
  <si>
    <t>Automatische Feuerungen 50-300 kW, i. HVB</t>
  </si>
  <si>
    <t>Automatische Feuerungen 300-500 kW, a. HVB</t>
  </si>
  <si>
    <t>Automatische Feuerungen 300-500 kW, i. HVB</t>
  </si>
  <si>
    <t>Automatische Feuerungen &gt; 500 kW, a. HVB</t>
  </si>
  <si>
    <t>Automatische Feuerungen &gt; 500 kW, i. HVB</t>
  </si>
  <si>
    <t>Wärmekraftkopplungsanlagen</t>
  </si>
  <si>
    <t>X = Hauptquelle, (X) = Referenzquelle</t>
  </si>
  <si>
    <t>a. HVB = ausserhalb Holzverarbeitungsbetriebe, i. HVB = innerhalb Holzverarbeitungsbetriebe</t>
  </si>
  <si>
    <t>Die Modellrechnungen beruhen auf dem Anlagenbestand je Kategorie, welche aus nachstehenden Quellen (vgl. auch Tabelle) hergeleitet wurden.</t>
  </si>
  <si>
    <t>9.)</t>
  </si>
  <si>
    <t>10.)</t>
  </si>
  <si>
    <t>Pelletfeuerungen &gt; 500 kW</t>
  </si>
  <si>
    <t>Pelletfeuerungen 300-500 kW</t>
  </si>
  <si>
    <t>Pelletfeuerungen 50-300 kW</t>
  </si>
  <si>
    <t>Pelletöfen (Wohnbereich)</t>
  </si>
  <si>
    <t>Endenergie witterungsbereinigt [in TJ], aufgeteilt nach Verbrauchergruppen, inkl. Kat. 20 (KVA)</t>
  </si>
  <si>
    <t>Endenergie witterungsbereinigt [in TJ], aufgeteilt nach Verbrauchergruppen, ohne Kat. 20 (KVA)</t>
  </si>
  <si>
    <t>Nutzenergie witterungsbereinigt [in TJ], aufgeteilt nach Verbrauchergruppen, inkl. Kat. 20 (KVA)</t>
  </si>
  <si>
    <t>Nutzenergie witterungsbereinigt [in TJ], aufgeteilt nach Verbrauchergruppen, ohne Kat. 20 (KVA)</t>
  </si>
  <si>
    <t>1a)</t>
  </si>
  <si>
    <t>1a</t>
  </si>
  <si>
    <t>Kantone</t>
  </si>
  <si>
    <t>Kat. 12a</t>
  </si>
  <si>
    <t>Kat. 12b</t>
  </si>
  <si>
    <t>Kat. 13</t>
  </si>
  <si>
    <t>Kat. 14a</t>
  </si>
  <si>
    <t>Kat. 14b</t>
  </si>
  <si>
    <t>Kat. 15</t>
  </si>
  <si>
    <t>Kat. 16a</t>
  </si>
  <si>
    <t>Kat. 16b</t>
  </si>
  <si>
    <t>Kat. 17</t>
  </si>
  <si>
    <t>Summe</t>
  </si>
  <si>
    <t>%-Anteil</t>
  </si>
  <si>
    <t>Anz.</t>
  </si>
  <si>
    <t>[kW]</t>
  </si>
  <si>
    <t xml:space="preserve">Anzahl </t>
  </si>
  <si>
    <t>% Anz.</t>
  </si>
  <si>
    <t>% Leist.</t>
  </si>
  <si>
    <t>Aargau</t>
  </si>
  <si>
    <t>Appenzell-Ausserrhoden</t>
  </si>
  <si>
    <t>Appenzell-Innerrhoden</t>
  </si>
  <si>
    <t>Basel-Land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</si>
  <si>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</si>
  <si>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</si>
  <si>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</si>
  <si>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</si>
  <si>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</si>
  <si>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</si>
  <si>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</si>
  <si>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</si>
  <si>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</si>
  <si>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</si>
  <si>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</si>
  <si>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</si>
  <si>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</si>
  <si>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</si>
  <si>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</si>
  <si>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</si>
  <si>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</si>
  <si>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</si>
  <si>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</si>
  <si>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</si>
  <si>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</si>
  <si>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</si>
  <si>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>Schweiz total</t>
  </si>
  <si>
    <t>Anteil</t>
  </si>
  <si>
    <t>[m3]</t>
  </si>
  <si>
    <t>[MWh]</t>
  </si>
  <si>
    <t>[%]</t>
  </si>
  <si>
    <t>Brennstoffsortiment</t>
  </si>
  <si>
    <t>Holzpellets *)</t>
  </si>
  <si>
    <t>Restholz</t>
  </si>
  <si>
    <t>Altholz ohne KVA (ohne Kat 20)</t>
  </si>
  <si>
    <t>Altholz in KVA (nur Kat 20)</t>
  </si>
  <si>
    <t>Summe inkl. KVA (Kat 1-20)</t>
  </si>
  <si>
    <t>Summe ohne KVA (Kat 1-19)</t>
  </si>
  <si>
    <t>Bruttoverbrauch Holz , effektive Jahreswerte [in TJ], aufgeteilt auf Brennstoffsortimente</t>
  </si>
  <si>
    <t>Endenergie, witterungsbereinigte Jahreswerte [in TJ], aufgeteilt auf Brennstoffsortimente</t>
  </si>
  <si>
    <t>*) Bei den Holzepellets werden die Daten in Kubikmeter für den Pelletrohstoff dargestellt und nicht der fertig gepressten und getrockneten Holzpellets (Dargestellter Wert = Festmeter Restholz, mit Wassergehalt von u = ca. 25%).</t>
  </si>
  <si>
    <t xml:space="preserve">   Für die Umrechnung der Daten in Tonnen Holzpellets sind die Zahlenwerte in TJ zu verwenden (Umrechnungsfaktor: 0.018 TJ/Tonne Holzpellets)</t>
  </si>
  <si>
    <t>Brennstoffumsatz, effektive Jahreswerte [in m3 Holz (Festmeter)], aufgeteilt auf Brennstoffsortimente</t>
  </si>
  <si>
    <t>Brennstoffumsatz, witterungsbereinigte Jahreswerte [in m3 Holz (Festmeter)], aufgeteilt auf Brennstoffsortimente</t>
  </si>
  <si>
    <t>Land-/Forstwirtschaft</t>
  </si>
  <si>
    <t>Industrie/Gewerbe</t>
  </si>
  <si>
    <t>Kurzbez.</t>
  </si>
  <si>
    <t>Tabellenname</t>
  </si>
  <si>
    <t>Einheit</t>
  </si>
  <si>
    <t>Tabelle A</t>
  </si>
  <si>
    <t>Anlagenbestand</t>
  </si>
  <si>
    <t>Stk.</t>
  </si>
  <si>
    <t>Tabelle B</t>
  </si>
  <si>
    <t>Installierte Feuerungsleistung</t>
  </si>
  <si>
    <t>kW</t>
  </si>
  <si>
    <t>Tabelle C</t>
  </si>
  <si>
    <t>Brennstoffumsatz/-input, Volumen, witterungsbereinigt</t>
  </si>
  <si>
    <t>m3</t>
  </si>
  <si>
    <t>Tabelle D</t>
  </si>
  <si>
    <t>Brennstoffumsatz/-input, Masse, witterungsbereinigt</t>
  </si>
  <si>
    <t>t</t>
  </si>
  <si>
    <t>Tabelle E</t>
  </si>
  <si>
    <t>Endenergie, witterungsbereinigt</t>
  </si>
  <si>
    <t>MWh</t>
  </si>
  <si>
    <t>Tabelle F</t>
  </si>
  <si>
    <t>Nutzenergie total, witterungsbereinigt</t>
  </si>
  <si>
    <t>Tabelle G</t>
  </si>
  <si>
    <t>Nutzenergie thermisch, witterungsbereinigt</t>
  </si>
  <si>
    <t>Tabelle H</t>
  </si>
  <si>
    <t>Nutzenergie elektrisch, witterungsbereinigt</t>
  </si>
  <si>
    <t>Tabelle I</t>
  </si>
  <si>
    <t>Verbrauchsentwicklung, witterungsbereinigt, nach Verbrauchergruppen</t>
  </si>
  <si>
    <t>TJ</t>
  </si>
  <si>
    <t>Tabelle J</t>
  </si>
  <si>
    <t>Brennstoffumsatz/-input, effektive Jahreswerte</t>
  </si>
  <si>
    <t>Tabelle K</t>
  </si>
  <si>
    <t>Bruttoverbrauch Holz, effektive Jahreswerte</t>
  </si>
  <si>
    <t>Tabelle L</t>
  </si>
  <si>
    <t>Nutzenergie total, effektive Jahreswerte</t>
  </si>
  <si>
    <t>Tabelle M</t>
  </si>
  <si>
    <t>Verbrauchsentwicklung, effektive Jahreswerte, nach Verbrauchergruppen</t>
  </si>
  <si>
    <t>Tabelle N</t>
  </si>
  <si>
    <t>Bruttoverbrauch Holz nach Verbrauchergruppen, effektive Jahreswerte</t>
  </si>
  <si>
    <t>Tabelle O</t>
  </si>
  <si>
    <t>Umwandlungsverluste und Nutzenergie, effektive Jahreswerte</t>
  </si>
  <si>
    <t>Tabelle P</t>
  </si>
  <si>
    <t>Automatische Holzfeuerungen nach Kantonen; Anzahl, Leistung</t>
  </si>
  <si>
    <t>Stk./kWh</t>
  </si>
  <si>
    <t>Tabelle Q</t>
  </si>
  <si>
    <t>Automatische Holzfeuerungen nach Kantonen; Holzumsatz, Endenergie</t>
  </si>
  <si>
    <t>m3/MWh</t>
  </si>
  <si>
    <t>Tabelle R</t>
  </si>
  <si>
    <t>Brennstoffumsatz je Sortiment, effektive Jahreswerte und witterungsbereinigt</t>
  </si>
  <si>
    <t>m3/TJ</t>
  </si>
  <si>
    <t xml:space="preserve">Eidgenössisches Departement für </t>
  </si>
  <si>
    <t>Umwelt, Verkehr, Energie und Kommunikation UVEK</t>
  </si>
  <si>
    <t>Bundesamt für Energie BFE</t>
  </si>
  <si>
    <t>Schweizerische Holzenergiestatistik</t>
  </si>
  <si>
    <t>Auftraggeber:</t>
  </si>
  <si>
    <t>Bundesamt für Energie BFE, 3003 Bern</t>
  </si>
  <si>
    <t>Auftragnehmer:</t>
  </si>
  <si>
    <t>Basler &amp; Hofmann AG, Ingenieure, Planer und Berater, Forchstrasse 395, CH-8032 Zürich</t>
  </si>
  <si>
    <t>Tel. 044 387 11 22, Fax 044 387 11 00 · info@baslerhofmann.ch · www.baslerhofmann.ch</t>
  </si>
  <si>
    <t>Autoren:</t>
  </si>
  <si>
    <t>Yves Stettler</t>
  </si>
  <si>
    <t>unter Mitwirkung von Holzenergie Schweiz (www.holzenergie.ch)</t>
  </si>
  <si>
    <t>Für den Inhalt dieses Berichtes sind allein die Autoren verantwortlich.</t>
  </si>
  <si>
    <t>Mühlestrasse 4, CH-3063 Ittigen • Postadresse: CH-3003 Bern</t>
  </si>
  <si>
    <t>Tel. 058 462 56 11, Fax 058 463 25 00 • office@bfe.admin.ch • www.admin.ch/bfe</t>
  </si>
  <si>
    <t>1-3</t>
  </si>
  <si>
    <t>&lt; 2'000</t>
  </si>
  <si>
    <t>&lt; 250</t>
  </si>
  <si>
    <t>&gt; 2'000</t>
  </si>
  <si>
    <t>&gt; 250</t>
  </si>
  <si>
    <t>&lt; 1'200</t>
  </si>
  <si>
    <t xml:space="preserve">Rubrik "Energiestatistiken" -&gt; "Teilstatistiken"  -&gt; "Schweizerische Holzenergiestatistik" </t>
  </si>
  <si>
    <t>heruntergeladen werden</t>
  </si>
  <si>
    <t>Naturbelassenes Stückholz</t>
  </si>
  <si>
    <t>Naturbelassenes nichtstückiges Holz</t>
  </si>
  <si>
    <t>August 2020</t>
  </si>
  <si>
    <t>Datentabellen</t>
  </si>
  <si>
    <t xml:space="preserve">Der vollständige Bericht kann unter www.bfe.admin.ch Themen "Versorgung",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</si>
</sst>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3">
    <font>
      <sz val="10"/>
      <name val="Geneva"/>
    </font>
    <font>
      <sz val="10"/>
      <name val="Geneva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Geneva"/>
    </font>
    <font>
      <sz val="8"/>
      <name val="Geneva"/>
    </font>
    <font>
      <sz val="9"/>
      <name val="Geneva"/>
    </font>
    <font>
      <b/>
      <sz val="8"/>
      <color indexed="81"/>
      <name val="Arial"/>
      <family val="2"/>
    </font>
    <font>
      <sz val="8"/>
      <color indexed="81"/>
      <name val="Arial"/>
      <family val="2"/>
    </font>
    <font>
      <sz val="8.1999999999999993"/>
      <name val="Arial"/>
      <family val="2"/>
    </font>
    <font>
      <u/>
      <sz val="10"/>
      <color theme="10"/>
      <name val="Geneva"/>
    </font>
    <font>
      <sz val="7.5"/>
      <name val="Arial"/>
      <family val="2"/>
    </font>
    <font>
      <b/>
      <sz val="7.5"/>
      <name val="Arial"/>
      <family val="2"/>
    </font>
    <font>
      <sz val="11"/>
      <name val="Arial"/>
      <family val="2"/>
    </font>
    <font>
      <b/>
      <sz val="21"/>
      <name val="Arial"/>
      <family val="2"/>
    </font>
    <font>
      <sz val="2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 style="thin">
        <color theme="1"/>
      </bottom>
      <diagonal/>
    </border>
    <border>
      <left style="dashed">
        <color theme="0"/>
      </left>
      <right/>
      <top style="thin">
        <color theme="1"/>
      </top>
      <bottom style="thin">
        <color theme="1"/>
      </bottom>
      <diagonal/>
    </border>
    <border>
      <left style="thick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/>
      <top style="thin">
        <color theme="1"/>
      </top>
      <bottom/>
      <diagonal/>
    </border>
    <border>
      <left style="dashed">
        <color theme="0"/>
      </left>
      <right/>
      <top style="thin">
        <color theme="1"/>
      </top>
      <bottom/>
      <diagonal/>
    </border>
    <border>
      <left style="thick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ck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indexed="22"/>
      </top>
      <bottom style="thin">
        <color theme="1"/>
      </bottom>
      <diagonal/>
    </border>
    <border>
      <left/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ck">
        <color theme="0"/>
      </right>
      <top style="thin">
        <color theme="1"/>
      </top>
      <bottom style="thin">
        <color indexed="22"/>
      </bottom>
      <diagonal/>
    </border>
    <border>
      <left/>
      <right style="thin">
        <color theme="0"/>
      </right>
      <top style="thin">
        <color theme="1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4" fillId="0" borderId="0"/>
    <xf numFmtId="0" fontId="14" fillId="0" borderId="0" applyNumberFormat="0" applyFill="0" applyBorder="0" applyAlignment="0" applyProtection="0"/>
  </cellStyleXfs>
  <cellXfs count="219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0" xfId="2"/>
    <xf numFmtId="0" fontId="4" fillId="0" borderId="0" xfId="2" applyFont="1"/>
    <xf numFmtId="0" fontId="7" fillId="2" borderId="0" xfId="0" applyFont="1" applyFill="1" applyAlignment="1">
      <alignment vertical="center"/>
    </xf>
    <xf numFmtId="0" fontId="4" fillId="0" borderId="0" xfId="2" applyAlignment="1">
      <alignment horizontal="right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3" fontId="0" fillId="4" borderId="0" xfId="0" applyNumberFormat="1" applyFill="1" applyAlignment="1">
      <alignment vertical="center"/>
    </xf>
    <xf numFmtId="0" fontId="8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/>
    <xf numFmtId="0" fontId="4" fillId="4" borderId="0" xfId="2" applyFill="1"/>
    <xf numFmtId="0" fontId="0" fillId="4" borderId="0" xfId="0" applyFill="1" applyAlignment="1">
      <alignment vertical="top"/>
    </xf>
    <xf numFmtId="0" fontId="0" fillId="4" borderId="0" xfId="0" applyFill="1" applyAlignment="1">
      <alignment horizontal="right" vertical="top"/>
    </xf>
    <xf numFmtId="0" fontId="0" fillId="4" borderId="1" xfId="0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4" fillId="4" borderId="0" xfId="2" applyFont="1" applyFill="1"/>
    <xf numFmtId="0" fontId="4" fillId="4" borderId="0" xfId="2" applyFill="1" applyAlignment="1">
      <alignment horizontal="right"/>
    </xf>
    <xf numFmtId="0" fontId="2" fillId="4" borderId="0" xfId="0" applyFont="1" applyFill="1" applyAlignment="1">
      <alignment vertical="center"/>
    </xf>
    <xf numFmtId="17" fontId="0" fillId="4" borderId="0" xfId="0" applyNumberFormat="1" applyFill="1"/>
    <xf numFmtId="3" fontId="2" fillId="2" borderId="0" xfId="0" applyNumberFormat="1" applyFont="1" applyFill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3" fontId="2" fillId="2" borderId="18" xfId="0" applyNumberFormat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3" fontId="13" fillId="0" borderId="27" xfId="0" applyNumberFormat="1" applyFont="1" applyBorder="1" applyAlignment="1">
      <alignment vertical="center"/>
    </xf>
    <xf numFmtId="3" fontId="13" fillId="0" borderId="28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2" borderId="18" xfId="0" applyNumberFormat="1" applyFont="1" applyFill="1" applyBorder="1" applyAlignment="1">
      <alignment horizontal="right" vertical="center"/>
    </xf>
    <xf numFmtId="3" fontId="2" fillId="2" borderId="17" xfId="0" applyNumberFormat="1" applyFont="1" applyFill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0" fontId="7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2" fillId="4" borderId="29" xfId="0" applyFont="1" applyFill="1" applyBorder="1" applyAlignment="1">
      <alignment vertical="center" wrapText="1"/>
    </xf>
    <xf numFmtId="3" fontId="2" fillId="4" borderId="30" xfId="0" applyNumberFormat="1" applyFont="1" applyFill="1" applyBorder="1" applyAlignment="1">
      <alignment vertical="center"/>
    </xf>
    <xf numFmtId="3" fontId="2" fillId="4" borderId="31" xfId="0" applyNumberFormat="1" applyFont="1" applyFill="1" applyBorder="1" applyAlignment="1">
      <alignment vertical="center"/>
    </xf>
    <xf numFmtId="0" fontId="2" fillId="4" borderId="32" xfId="0" applyFont="1" applyFill="1" applyBorder="1" applyAlignment="1">
      <alignment vertical="center" wrapText="1"/>
    </xf>
    <xf numFmtId="3" fontId="2" fillId="4" borderId="9" xfId="0" applyNumberFormat="1" applyFont="1" applyFill="1" applyBorder="1" applyAlignment="1">
      <alignment vertical="center"/>
    </xf>
    <xf numFmtId="3" fontId="2" fillId="4" borderId="33" xfId="0" applyNumberFormat="1" applyFont="1" applyFill="1" applyBorder="1" applyAlignment="1">
      <alignment vertical="center"/>
    </xf>
    <xf numFmtId="0" fontId="10" fillId="4" borderId="32" xfId="0" applyFont="1" applyFill="1" applyBorder="1" applyAlignment="1">
      <alignment vertical="center" wrapText="1"/>
    </xf>
    <xf numFmtId="0" fontId="2" fillId="4" borderId="34" xfId="0" applyFont="1" applyFill="1" applyBorder="1" applyAlignment="1">
      <alignment vertical="center" wrapText="1"/>
    </xf>
    <xf numFmtId="3" fontId="2" fillId="4" borderId="13" xfId="0" applyNumberFormat="1" applyFont="1" applyFill="1" applyBorder="1" applyAlignment="1">
      <alignment vertical="center"/>
    </xf>
    <xf numFmtId="3" fontId="2" fillId="4" borderId="35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0" fontId="10" fillId="4" borderId="36" xfId="0" applyFont="1" applyFill="1" applyBorder="1" applyAlignment="1">
      <alignment vertical="center"/>
    </xf>
    <xf numFmtId="0" fontId="10" fillId="4" borderId="37" xfId="0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2" fillId="0" borderId="38" xfId="0" applyFont="1" applyBorder="1" applyAlignment="1">
      <alignment vertical="center"/>
    </xf>
    <xf numFmtId="164" fontId="3" fillId="0" borderId="38" xfId="0" applyNumberFormat="1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0" fillId="4" borderId="37" xfId="0" applyFont="1" applyFill="1" applyBorder="1" applyAlignment="1">
      <alignment vertical="center" wrapText="1"/>
    </xf>
    <xf numFmtId="0" fontId="10" fillId="4" borderId="39" xfId="0" applyFont="1" applyFill="1" applyBorder="1" applyAlignment="1">
      <alignment vertical="center"/>
    </xf>
    <xf numFmtId="3" fontId="2" fillId="4" borderId="37" xfId="0" applyNumberFormat="1" applyFont="1" applyFill="1" applyBorder="1" applyAlignment="1">
      <alignment vertical="center"/>
    </xf>
    <xf numFmtId="0" fontId="10" fillId="4" borderId="39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0" xfId="0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 vertical="center"/>
    </xf>
    <xf numFmtId="3" fontId="2" fillId="0" borderId="8" xfId="1" applyNumberFormat="1" applyFont="1" applyBorder="1" applyAlignment="1">
      <alignment horizontal="right" vertical="center"/>
    </xf>
    <xf numFmtId="3" fontId="2" fillId="0" borderId="40" xfId="1" applyNumberFormat="1" applyFont="1" applyBorder="1" applyAlignment="1">
      <alignment horizontal="right" vertical="center"/>
    </xf>
    <xf numFmtId="3" fontId="2" fillId="0" borderId="6" xfId="1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vertical="center" wrapText="1"/>
    </xf>
    <xf numFmtId="165" fontId="2" fillId="0" borderId="12" xfId="0" applyNumberFormat="1" applyFont="1" applyBorder="1" applyAlignment="1">
      <alignment horizontal="right" vertical="center"/>
    </xf>
    <xf numFmtId="3" fontId="2" fillId="0" borderId="12" xfId="1" applyNumberFormat="1" applyFont="1" applyBorder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0" fontId="10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165" fontId="2" fillId="0" borderId="16" xfId="0" applyNumberFormat="1" applyFont="1" applyBorder="1" applyAlignment="1">
      <alignment horizontal="right" vertical="center"/>
    </xf>
    <xf numFmtId="3" fontId="2" fillId="0" borderId="16" xfId="1" applyNumberFormat="1" applyFont="1" applyBorder="1" applyAlignment="1">
      <alignment horizontal="right" vertical="center"/>
    </xf>
    <xf numFmtId="3" fontId="2" fillId="0" borderId="23" xfId="1" applyNumberFormat="1" applyFont="1" applyBorder="1" applyAlignment="1">
      <alignment horizontal="right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3" fontId="2" fillId="3" borderId="18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right" vertical="center"/>
    </xf>
    <xf numFmtId="3" fontId="2" fillId="3" borderId="17" xfId="1" applyNumberFormat="1" applyFont="1" applyFill="1" applyBorder="1" applyAlignment="1">
      <alignment horizontal="right" vertical="center"/>
    </xf>
    <xf numFmtId="4" fontId="2" fillId="0" borderId="6" xfId="1" applyNumberFormat="1" applyFont="1" applyFill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2" fillId="3" borderId="17" xfId="0" applyNumberFormat="1" applyFont="1" applyFill="1" applyBorder="1" applyAlignment="1">
      <alignment horizontal="right" vertical="center"/>
    </xf>
    <xf numFmtId="165" fontId="2" fillId="3" borderId="17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3" fontId="2" fillId="0" borderId="42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3" fontId="2" fillId="0" borderId="26" xfId="1" applyNumberFormat="1" applyFont="1" applyBorder="1" applyAlignment="1">
      <alignment horizontal="right" vertical="center"/>
    </xf>
    <xf numFmtId="4" fontId="2" fillId="3" borderId="17" xfId="1" applyNumberFormat="1" applyFont="1" applyFill="1" applyBorder="1" applyAlignment="1">
      <alignment horizontal="right" vertical="center"/>
    </xf>
    <xf numFmtId="0" fontId="2" fillId="0" borderId="43" xfId="0" applyFont="1" applyBorder="1" applyAlignment="1">
      <alignment vertical="center"/>
    </xf>
    <xf numFmtId="3" fontId="2" fillId="0" borderId="43" xfId="0" applyNumberFormat="1" applyFont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3" fontId="2" fillId="0" borderId="38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2" fillId="0" borderId="48" xfId="0" applyFont="1" applyFill="1" applyBorder="1" applyAlignment="1">
      <alignment vertical="center"/>
    </xf>
    <xf numFmtId="3" fontId="2" fillId="0" borderId="49" xfId="0" applyNumberFormat="1" applyFont="1" applyFill="1" applyBorder="1" applyAlignment="1">
      <alignment horizontal="right" vertical="center"/>
    </xf>
    <xf numFmtId="3" fontId="2" fillId="0" borderId="50" xfId="0" applyNumberFormat="1" applyFont="1" applyFill="1" applyBorder="1" applyAlignment="1">
      <alignment horizontal="right" vertical="center"/>
    </xf>
    <xf numFmtId="165" fontId="2" fillId="0" borderId="50" xfId="0" applyNumberFormat="1" applyFont="1" applyFill="1" applyBorder="1" applyAlignment="1">
      <alignment horizontal="right" vertical="center"/>
    </xf>
    <xf numFmtId="3" fontId="10" fillId="0" borderId="6" xfId="0" applyNumberFormat="1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3" fontId="2" fillId="0" borderId="52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horizontal="right" vertical="center"/>
    </xf>
    <xf numFmtId="3" fontId="10" fillId="0" borderId="52" xfId="0" applyNumberFormat="1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0" fontId="2" fillId="0" borderId="53" xfId="0" applyFont="1" applyFill="1" applyBorder="1" applyAlignment="1">
      <alignment vertical="center"/>
    </xf>
    <xf numFmtId="3" fontId="2" fillId="0" borderId="54" xfId="0" applyNumberFormat="1" applyFont="1" applyFill="1" applyBorder="1" applyAlignment="1">
      <alignment horizontal="right" vertical="center"/>
    </xf>
    <xf numFmtId="3" fontId="2" fillId="0" borderId="55" xfId="0" applyNumberFormat="1" applyFont="1" applyFill="1" applyBorder="1" applyAlignment="1">
      <alignment horizontal="right" vertical="center"/>
    </xf>
    <xf numFmtId="165" fontId="2" fillId="0" borderId="55" xfId="0" applyNumberFormat="1" applyFont="1" applyFill="1" applyBorder="1" applyAlignment="1">
      <alignment horizontal="right" vertical="center"/>
    </xf>
    <xf numFmtId="0" fontId="2" fillId="3" borderId="47" xfId="0" applyFont="1" applyFill="1" applyBorder="1" applyAlignment="1">
      <alignment horizontal="center" vertical="center"/>
    </xf>
    <xf numFmtId="40" fontId="2" fillId="3" borderId="0" xfId="0" applyNumberFormat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" fillId="0" borderId="48" xfId="0" applyFont="1" applyBorder="1" applyAlignment="1">
      <alignment vertical="center"/>
    </xf>
    <xf numFmtId="3" fontId="2" fillId="0" borderId="49" xfId="0" applyNumberFormat="1" applyFont="1" applyBorder="1" applyAlignment="1">
      <alignment horizontal="right" vertical="center"/>
    </xf>
    <xf numFmtId="3" fontId="2" fillId="0" borderId="50" xfId="0" applyNumberFormat="1" applyFont="1" applyBorder="1" applyAlignment="1">
      <alignment horizontal="right" vertical="center"/>
    </xf>
    <xf numFmtId="165" fontId="2" fillId="0" borderId="50" xfId="0" applyNumberFormat="1" applyFont="1" applyBorder="1" applyAlignment="1">
      <alignment horizontal="right" vertical="center"/>
    </xf>
    <xf numFmtId="0" fontId="10" fillId="4" borderId="0" xfId="0" applyFont="1" applyFill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2" fillId="4" borderId="0" xfId="0" applyFont="1" applyFill="1" applyBorder="1" applyAlignment="1">
      <alignment vertical="center" wrapText="1"/>
    </xf>
    <xf numFmtId="16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3" fontId="3" fillId="4" borderId="20" xfId="0" applyNumberFormat="1" applyFont="1" applyFill="1" applyBorder="1" applyAlignment="1">
      <alignment vertical="center"/>
    </xf>
    <xf numFmtId="3" fontId="3" fillId="4" borderId="22" xfId="0" applyNumberFormat="1" applyFont="1" applyFill="1" applyBorder="1" applyAlignment="1">
      <alignment vertical="center"/>
    </xf>
    <xf numFmtId="3" fontId="3" fillId="4" borderId="23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4" borderId="0" xfId="0" applyNumberFormat="1" applyFont="1" applyFill="1" applyAlignment="1">
      <alignment vertical="center"/>
    </xf>
    <xf numFmtId="3" fontId="3" fillId="4" borderId="3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56" xfId="0" applyFont="1" applyFill="1" applyBorder="1" applyAlignment="1">
      <alignment vertical="center"/>
    </xf>
    <xf numFmtId="0" fontId="2" fillId="3" borderId="57" xfId="0" applyFont="1" applyFill="1" applyBorder="1" applyAlignment="1">
      <alignment vertical="center"/>
    </xf>
    <xf numFmtId="0" fontId="2" fillId="3" borderId="5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15" fillId="0" borderId="0" xfId="0" applyFont="1"/>
    <xf numFmtId="0" fontId="16" fillId="0" borderId="0" xfId="0" applyFont="1"/>
    <xf numFmtId="49" fontId="17" fillId="0" borderId="0" xfId="0" applyNumberFormat="1" applyFont="1"/>
    <xf numFmtId="0" fontId="4" fillId="0" borderId="29" xfId="0" applyFont="1" applyBorder="1"/>
    <xf numFmtId="0" fontId="18" fillId="0" borderId="0" xfId="0" applyFont="1"/>
    <xf numFmtId="0" fontId="19" fillId="0" borderId="0" xfId="0" applyFont="1"/>
    <xf numFmtId="0" fontId="17" fillId="5" borderId="0" xfId="0" applyFont="1" applyFill="1"/>
    <xf numFmtId="0" fontId="17" fillId="0" borderId="0" xfId="0" applyFont="1"/>
    <xf numFmtId="0" fontId="20" fillId="0" borderId="0" xfId="0" applyFont="1"/>
    <xf numFmtId="0" fontId="21" fillId="0" borderId="0" xfId="0" applyFont="1"/>
    <xf numFmtId="0" fontId="5" fillId="0" borderId="0" xfId="0" applyFont="1"/>
    <xf numFmtId="0" fontId="22" fillId="0" borderId="59" xfId="0" applyFont="1" applyBorder="1" applyAlignment="1">
      <alignment horizontal="left" vertical="center"/>
    </xf>
    <xf numFmtId="3" fontId="22" fillId="0" borderId="12" xfId="0" applyNumberFormat="1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2" fillId="0" borderId="10" xfId="3" applyFont="1" applyBorder="1" applyAlignment="1">
      <alignment horizontal="left" vertical="center" wrapText="1"/>
    </xf>
    <xf numFmtId="3" fontId="22" fillId="0" borderId="11" xfId="3" applyNumberFormat="1" applyFont="1" applyBorder="1" applyAlignment="1">
      <alignment horizontal="left" vertical="center"/>
    </xf>
    <xf numFmtId="0" fontId="0" fillId="4" borderId="0" xfId="0" applyFill="1" applyAlignment="1"/>
    <xf numFmtId="0" fontId="0" fillId="4" borderId="0" xfId="0" applyFill="1" applyAlignment="1">
      <alignment wrapText="1"/>
    </xf>
    <xf numFmtId="0" fontId="4" fillId="4" borderId="0" xfId="2" applyFont="1" applyFill="1" applyAlignment="1">
      <alignment wrapText="1"/>
    </xf>
    <xf numFmtId="0" fontId="4" fillId="4" borderId="0" xfId="2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4" fillId="4" borderId="0" xfId="2" applyFont="1" applyFill="1" applyAlignment="1"/>
    <xf numFmtId="0" fontId="6" fillId="4" borderId="0" xfId="2" applyFont="1" applyFill="1" applyAlignment="1"/>
    <xf numFmtId="0" fontId="4" fillId="4" borderId="0" xfId="2" applyFill="1" applyAlignment="1"/>
    <xf numFmtId="0" fontId="0" fillId="4" borderId="0" xfId="0" applyFill="1" applyAlignment="1">
      <alignment horizontal="left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">
    <cellStyle name="Komma" xfId="1" builtinId="3"/>
    <cellStyle name="Link" xfId="3" builtinId="8"/>
    <cellStyle name="Standard" xfId="0" builtinId="0"/>
    <cellStyle name="Standard_Tabellen_Stat_03 zum Berich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533400</xdr:colOff>
      <xdr:row>5</xdr:row>
      <xdr:rowOff>85725</xdr:rowOff>
    </xdr:to>
    <xdr:pic>
      <xdr:nvPicPr>
        <xdr:cNvPr id="2" name="Grafik 1" descr="Logo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33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G53"/>
  <sheetViews>
    <sheetView showGridLines="0" tabSelected="1" view="pageLayout" zoomScale="70" zoomScaleNormal="100" zoomScaleSheetLayoutView="70" zoomScalePageLayoutView="70" workbookViewId="0">
      <selection activeCell="D42" sqref="D42"/>
    </sheetView>
  </sheetViews>
  <sheetFormatPr baseColWidth="10" defaultRowHeight="12.75"/>
  <cols>
    <col min="1" max="6" width="11.42578125" style="189"/>
    <col min="7" max="7" width="21.42578125" style="189" customWidth="1"/>
    <col min="8" max="16384" width="11.42578125" style="189"/>
  </cols>
  <sheetData>
    <row r="1" spans="1:7" s="190" customFormat="1" ht="9.75">
      <c r="E1" s="190" t="s">
        <v>225</v>
      </c>
    </row>
    <row r="2" spans="1:7" s="190" customFormat="1" ht="9.75">
      <c r="E2" s="190" t="s">
        <v>226</v>
      </c>
    </row>
    <row r="3" spans="1:7" s="190" customFormat="1" ht="6" customHeight="1"/>
    <row r="4" spans="1:7" s="190" customFormat="1" ht="9.75">
      <c r="E4" s="191" t="s">
        <v>227</v>
      </c>
    </row>
    <row r="5" spans="1:7" s="190" customFormat="1" ht="9.75"/>
    <row r="9" spans="1:7" ht="14.25">
      <c r="A9" s="192" t="s">
        <v>250</v>
      </c>
    </row>
    <row r="10" spans="1:7">
      <c r="A10" s="193"/>
      <c r="B10" s="193"/>
      <c r="C10" s="193"/>
      <c r="D10" s="193"/>
      <c r="E10" s="193"/>
      <c r="F10" s="193"/>
      <c r="G10" s="193"/>
    </row>
    <row r="12" spans="1:7" s="194" customFormat="1" ht="27">
      <c r="A12" s="194" t="s">
        <v>228</v>
      </c>
    </row>
    <row r="14" spans="1:7" s="195" customFormat="1" ht="26.25">
      <c r="A14" s="195" t="str">
        <f>+"Erhebung für das Jahr "&amp;YEAR(A9)-1</f>
        <v>Erhebung für das Jahr 2019</v>
      </c>
    </row>
    <row r="17" spans="1:7" s="195" customFormat="1" ht="26.25">
      <c r="A17" s="195" t="s">
        <v>251</v>
      </c>
    </row>
    <row r="18" spans="1:7" ht="7.5" customHeight="1"/>
    <row r="19" spans="1:7">
      <c r="A19" s="193"/>
      <c r="B19" s="193"/>
      <c r="C19" s="193"/>
      <c r="D19" s="193"/>
      <c r="E19" s="193"/>
      <c r="F19" s="193"/>
      <c r="G19" s="193"/>
    </row>
    <row r="22" spans="1:7" s="197" customFormat="1" ht="14.25">
      <c r="A22" s="196" t="s">
        <v>252</v>
      </c>
      <c r="B22" s="196"/>
      <c r="C22" s="196"/>
      <c r="D22" s="196"/>
      <c r="E22" s="196"/>
      <c r="F22" s="196"/>
      <c r="G22" s="196"/>
    </row>
    <row r="23" spans="1:7" s="197" customFormat="1" ht="14.25">
      <c r="A23" s="196" t="s">
        <v>246</v>
      </c>
      <c r="B23" s="196"/>
      <c r="C23" s="196"/>
      <c r="D23" s="196"/>
      <c r="E23" s="196"/>
      <c r="F23" s="196"/>
      <c r="G23" s="196"/>
    </row>
    <row r="24" spans="1:7" s="197" customFormat="1" ht="14.25">
      <c r="A24" s="196" t="s">
        <v>247</v>
      </c>
      <c r="B24" s="196"/>
      <c r="C24" s="196"/>
      <c r="D24" s="196"/>
      <c r="E24" s="196"/>
      <c r="F24" s="196"/>
      <c r="G24" s="196"/>
    </row>
    <row r="25" spans="1:7" s="197" customFormat="1" ht="14.25">
      <c r="A25" s="189"/>
      <c r="B25" s="189"/>
      <c r="C25" s="189"/>
      <c r="D25" s="189"/>
      <c r="E25" s="189"/>
      <c r="F25" s="189"/>
      <c r="G25" s="189"/>
    </row>
    <row r="26" spans="1:7" s="197" customFormat="1" ht="14.25">
      <c r="A26" s="189"/>
      <c r="B26" s="189"/>
      <c r="C26" s="189"/>
      <c r="D26" s="189"/>
      <c r="E26" s="189"/>
      <c r="F26" s="189"/>
      <c r="G26" s="189"/>
    </row>
    <row r="27" spans="1:7" s="197" customFormat="1" ht="14.25">
      <c r="A27" s="189"/>
      <c r="B27" s="189"/>
      <c r="C27" s="189"/>
      <c r="D27" s="189"/>
      <c r="E27" s="189"/>
      <c r="F27" s="189"/>
      <c r="G27" s="189"/>
    </row>
    <row r="33" spans="1:1" s="197" customFormat="1" ht="15">
      <c r="A33" s="198" t="s">
        <v>229</v>
      </c>
    </row>
    <row r="34" spans="1:1" s="197" customFormat="1" ht="14.25">
      <c r="A34" s="197" t="s">
        <v>230</v>
      </c>
    </row>
    <row r="35" spans="1:1" s="197" customFormat="1" ht="14.25"/>
    <row r="36" spans="1:1" s="197" customFormat="1" ht="15">
      <c r="A36" s="198" t="s">
        <v>231</v>
      </c>
    </row>
    <row r="37" spans="1:1" s="197" customFormat="1" ht="14.25">
      <c r="A37" s="197" t="s">
        <v>232</v>
      </c>
    </row>
    <row r="38" spans="1:1" s="197" customFormat="1" ht="14.25">
      <c r="A38" s="197" t="s">
        <v>233</v>
      </c>
    </row>
    <row r="39" spans="1:1" s="197" customFormat="1" ht="14.25"/>
    <row r="40" spans="1:1" s="197" customFormat="1" ht="15">
      <c r="A40" s="198" t="s">
        <v>234</v>
      </c>
    </row>
    <row r="41" spans="1:1" s="197" customFormat="1" ht="14.25">
      <c r="A41" s="197" t="s">
        <v>235</v>
      </c>
    </row>
    <row r="42" spans="1:1" s="197" customFormat="1" ht="14.25"/>
    <row r="43" spans="1:1" s="197" customFormat="1" ht="14.25">
      <c r="A43" s="197" t="s">
        <v>236</v>
      </c>
    </row>
    <row r="47" spans="1:1" s="199" customFormat="1" ht="15">
      <c r="A47" s="197" t="s">
        <v>237</v>
      </c>
    </row>
    <row r="51" spans="1:1">
      <c r="A51" s="200" t="s">
        <v>227</v>
      </c>
    </row>
    <row r="52" spans="1:1">
      <c r="A52" s="189" t="s">
        <v>238</v>
      </c>
    </row>
    <row r="53" spans="1:1">
      <c r="A53" s="189" t="s">
        <v>239</v>
      </c>
    </row>
  </sheetData>
  <pageMargins left="0.70866141732283472" right="0.70866141732283472" top="0.78740157480314965" bottom="0.78740157480314965" header="0.31496062992125984" footer="0.31496062992125984"/>
  <pageSetup paperSize="9" scale="97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pageSetUpPr fitToPage="1"/>
  </sheetPr>
  <dimension ref="A1:AF40"/>
  <sheetViews>
    <sheetView topLeftCell="C1" zoomScale="75" zoomScaleNormal="75" zoomScaleSheetLayoutView="75" workbookViewId="0">
      <selection activeCell="O33" sqref="O33:AF33"/>
    </sheetView>
  </sheetViews>
  <sheetFormatPr baseColWidth="10" defaultColWidth="11.42578125" defaultRowHeight="12"/>
  <cols>
    <col min="1" max="1" width="5.28515625" style="30" customWidth="1"/>
    <col min="2" max="2" width="32.85546875" style="30" bestFit="1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0</v>
      </c>
      <c r="D2" s="34">
        <v>0</v>
      </c>
      <c r="E2" s="34">
        <v>0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0</v>
      </c>
      <c r="S2" s="34">
        <v>0</v>
      </c>
      <c r="T2" s="34">
        <v>0</v>
      </c>
      <c r="U2" s="34">
        <v>0</v>
      </c>
      <c r="V2" s="34">
        <v>0</v>
      </c>
      <c r="W2" s="34">
        <v>0</v>
      </c>
      <c r="X2" s="34">
        <v>0</v>
      </c>
      <c r="Y2" s="34">
        <v>0</v>
      </c>
      <c r="Z2" s="34">
        <v>0</v>
      </c>
      <c r="AA2" s="34">
        <v>0</v>
      </c>
      <c r="AB2" s="34">
        <v>0</v>
      </c>
      <c r="AC2" s="34">
        <v>0</v>
      </c>
      <c r="AD2" s="34">
        <v>0</v>
      </c>
      <c r="AE2" s="34">
        <v>0</v>
      </c>
      <c r="AF2" s="34">
        <v>0</v>
      </c>
    </row>
    <row r="3" spans="1:32" ht="14.1" customHeight="1">
      <c r="A3" s="35">
        <v>2</v>
      </c>
      <c r="B3" s="36" t="s">
        <v>3</v>
      </c>
      <c r="C3" s="37">
        <v>29963.737225421999</v>
      </c>
      <c r="D3" s="38">
        <v>37183.021251515995</v>
      </c>
      <c r="E3" s="38">
        <v>43962.6860970696</v>
      </c>
      <c r="F3" s="38">
        <v>49825.660844231985</v>
      </c>
      <c r="G3" s="38">
        <v>55178.878554651572</v>
      </c>
      <c r="H3" s="38">
        <v>60753.261220285174</v>
      </c>
      <c r="I3" s="38">
        <v>67558.019292581972</v>
      </c>
      <c r="J3" s="38">
        <v>74429.62359569098</v>
      </c>
      <c r="K3" s="38">
        <v>81312.494961515971</v>
      </c>
      <c r="L3" s="38">
        <v>87176.448954856765</v>
      </c>
      <c r="M3" s="38">
        <v>92604.695107549778</v>
      </c>
      <c r="N3" s="38">
        <v>95877.981585916292</v>
      </c>
      <c r="O3" s="38">
        <v>98896.252293970421</v>
      </c>
      <c r="P3" s="38">
        <v>101354.60986066885</v>
      </c>
      <c r="Q3" s="38">
        <v>103459.61845838657</v>
      </c>
      <c r="R3" s="38">
        <v>105392.56776394749</v>
      </c>
      <c r="S3" s="38">
        <v>111394.69179514197</v>
      </c>
      <c r="T3" s="38">
        <v>116757.67014020438</v>
      </c>
      <c r="U3" s="38">
        <v>122646.05322442198</v>
      </c>
      <c r="V3" s="38">
        <v>128655.80698094598</v>
      </c>
      <c r="W3" s="38">
        <v>128628.59573630977</v>
      </c>
      <c r="X3" s="38">
        <v>126167.53325938944</v>
      </c>
      <c r="Y3" s="38">
        <v>124118.48310615936</v>
      </c>
      <c r="Z3" s="38">
        <v>122959.471923456</v>
      </c>
      <c r="AA3" s="38">
        <v>120418.8814566528</v>
      </c>
      <c r="AB3" s="38">
        <v>116020.84003967317</v>
      </c>
      <c r="AC3" s="38">
        <v>110024.56476696127</v>
      </c>
      <c r="AD3" s="38">
        <v>104038.24546467017</v>
      </c>
      <c r="AE3" s="38">
        <v>98018.542869720754</v>
      </c>
      <c r="AF3" s="38">
        <v>93061.023146683874</v>
      </c>
    </row>
    <row r="4" spans="1:32" ht="14.1" customHeight="1">
      <c r="A4" s="35">
        <v>3</v>
      </c>
      <c r="B4" s="36" t="s">
        <v>4</v>
      </c>
      <c r="C4" s="37">
        <v>165904.30916923497</v>
      </c>
      <c r="D4" s="38">
        <v>184061.04308927996</v>
      </c>
      <c r="E4" s="38">
        <v>200862.14241676801</v>
      </c>
      <c r="F4" s="38">
        <v>213372.76614653994</v>
      </c>
      <c r="G4" s="38">
        <v>230237.411829327</v>
      </c>
      <c r="H4" s="38">
        <v>246456.06007181248</v>
      </c>
      <c r="I4" s="38">
        <v>261398.84589789601</v>
      </c>
      <c r="J4" s="38">
        <v>280556.91765465005</v>
      </c>
      <c r="K4" s="38">
        <v>301505.99146190257</v>
      </c>
      <c r="L4" s="38">
        <v>316879.10717740201</v>
      </c>
      <c r="M4" s="38">
        <v>324754.20390197396</v>
      </c>
      <c r="N4" s="38">
        <v>318597.38825818669</v>
      </c>
      <c r="O4" s="38">
        <v>332919.01272740454</v>
      </c>
      <c r="P4" s="38">
        <v>350399.71993181395</v>
      </c>
      <c r="Q4" s="38">
        <v>365836.5031925771</v>
      </c>
      <c r="R4" s="38">
        <v>385648.13626161189</v>
      </c>
      <c r="S4" s="38">
        <v>415972.04091461742</v>
      </c>
      <c r="T4" s="38">
        <v>443529.44967317639</v>
      </c>
      <c r="U4" s="38">
        <v>471498.4367516744</v>
      </c>
      <c r="V4" s="38">
        <v>498531.2473658229</v>
      </c>
      <c r="W4" s="38">
        <v>514884.64346329926</v>
      </c>
      <c r="X4" s="38">
        <v>516401.0139864576</v>
      </c>
      <c r="Y4" s="38">
        <v>519151.58623648318</v>
      </c>
      <c r="Z4" s="38">
        <v>526161.49331468798</v>
      </c>
      <c r="AA4" s="38">
        <v>524967.3118055294</v>
      </c>
      <c r="AB4" s="38">
        <v>523722.91047186079</v>
      </c>
      <c r="AC4" s="38">
        <v>521952.23279390205</v>
      </c>
      <c r="AD4" s="38">
        <v>515809.81623641087</v>
      </c>
      <c r="AE4" s="38">
        <v>505536.32294227474</v>
      </c>
      <c r="AF4" s="38">
        <v>491179.59208334854</v>
      </c>
    </row>
    <row r="5" spans="1:32" ht="14.1" customHeight="1">
      <c r="A5" s="35" t="s">
        <v>36</v>
      </c>
      <c r="B5" s="36" t="s">
        <v>5</v>
      </c>
      <c r="C5" s="37">
        <v>325951.04973637452</v>
      </c>
      <c r="D5" s="38">
        <v>320300.06537564303</v>
      </c>
      <c r="E5" s="38">
        <v>313526.68902492226</v>
      </c>
      <c r="F5" s="38">
        <v>307218.32062825898</v>
      </c>
      <c r="G5" s="38">
        <v>299518.13003904128</v>
      </c>
      <c r="H5" s="38">
        <v>270525.26274001598</v>
      </c>
      <c r="I5" s="38">
        <v>266888.36231253465</v>
      </c>
      <c r="J5" s="38">
        <v>257054.81807906798</v>
      </c>
      <c r="K5" s="38">
        <v>236704.43582868803</v>
      </c>
      <c r="L5" s="38">
        <v>217397.37609299552</v>
      </c>
      <c r="M5" s="38">
        <v>197653.36936074949</v>
      </c>
      <c r="N5" s="38">
        <v>163489.53606055753</v>
      </c>
      <c r="O5" s="38">
        <v>144370.95046825838</v>
      </c>
      <c r="P5" s="38">
        <v>131859.60604574115</v>
      </c>
      <c r="Q5" s="38">
        <v>120466.46305846419</v>
      </c>
      <c r="R5" s="38">
        <v>109390.09768028527</v>
      </c>
      <c r="S5" s="38">
        <v>99030.519035572754</v>
      </c>
      <c r="T5" s="38">
        <v>87220.145333421067</v>
      </c>
      <c r="U5" s="38">
        <v>72955.00248812839</v>
      </c>
      <c r="V5" s="38">
        <v>61084.465951751539</v>
      </c>
      <c r="W5" s="38">
        <v>48898.514061993948</v>
      </c>
      <c r="X5" s="38">
        <v>44432.533884125078</v>
      </c>
      <c r="Y5" s="38">
        <v>40632.118292802807</v>
      </c>
      <c r="Z5" s="38">
        <v>36398.763820544089</v>
      </c>
      <c r="AA5" s="38">
        <v>31884.357097310793</v>
      </c>
      <c r="AB5" s="38">
        <v>27893.944780757996</v>
      </c>
      <c r="AC5" s="38">
        <v>24016.592190023995</v>
      </c>
      <c r="AD5" s="38">
        <v>19534.890762429</v>
      </c>
      <c r="AE5" s="38">
        <v>19080.929793959996</v>
      </c>
      <c r="AF5" s="38">
        <v>18803.664810810005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516.67918847999999</v>
      </c>
      <c r="L6" s="38">
        <v>862.79897088000018</v>
      </c>
      <c r="M6" s="38">
        <v>1590.2944985088</v>
      </c>
      <c r="N6" s="38">
        <v>2673.9822388838402</v>
      </c>
      <c r="O6" s="38">
        <v>4612.8459173068804</v>
      </c>
      <c r="P6" s="38">
        <v>6191.9670199910415</v>
      </c>
      <c r="Q6" s="38">
        <v>8162.2286696448009</v>
      </c>
      <c r="R6" s="38">
        <v>10532.091831091204</v>
      </c>
      <c r="S6" s="38">
        <v>15076.500122419204</v>
      </c>
      <c r="T6" s="38">
        <v>19067.353232179204</v>
      </c>
      <c r="U6" s="38">
        <v>23417.133861888004</v>
      </c>
      <c r="V6" s="38">
        <v>27688.640209920006</v>
      </c>
      <c r="W6" s="38">
        <v>31987.813861785606</v>
      </c>
      <c r="X6" s="38">
        <v>35613.889914470405</v>
      </c>
      <c r="Y6" s="38">
        <v>39329.236594851849</v>
      </c>
      <c r="Z6" s="38">
        <v>42581.436778414085</v>
      </c>
      <c r="AA6" s="38">
        <v>45612.580791582724</v>
      </c>
      <c r="AB6" s="38">
        <v>48335.371970457607</v>
      </c>
      <c r="AC6" s="38">
        <v>49787.380912066568</v>
      </c>
      <c r="AD6" s="38">
        <v>50482.939254559591</v>
      </c>
      <c r="AE6" s="38">
        <v>51536.957614044521</v>
      </c>
      <c r="AF6" s="38">
        <v>50776.619696757632</v>
      </c>
    </row>
    <row r="7" spans="1:32" ht="14.1" customHeight="1">
      <c r="A7" s="35">
        <v>5</v>
      </c>
      <c r="B7" s="36" t="s">
        <v>6</v>
      </c>
      <c r="C7" s="37">
        <v>743627.16145280295</v>
      </c>
      <c r="D7" s="38">
        <v>713061.0020383792</v>
      </c>
      <c r="E7" s="38">
        <v>681957.24027035409</v>
      </c>
      <c r="F7" s="38">
        <v>650356.59899950714</v>
      </c>
      <c r="G7" s="38">
        <v>619404.87047177379</v>
      </c>
      <c r="H7" s="38">
        <v>592348.73661468795</v>
      </c>
      <c r="I7" s="38">
        <v>573424.41021451645</v>
      </c>
      <c r="J7" s="38">
        <v>556474.71516289364</v>
      </c>
      <c r="K7" s="38">
        <v>538385.93980192824</v>
      </c>
      <c r="L7" s="38">
        <v>526973.22525725933</v>
      </c>
      <c r="M7" s="38">
        <v>511786.22648776911</v>
      </c>
      <c r="N7" s="38">
        <v>515990.37522824819</v>
      </c>
      <c r="O7" s="38">
        <v>519275.04766127409</v>
      </c>
      <c r="P7" s="38">
        <v>520815.69211167732</v>
      </c>
      <c r="Q7" s="38">
        <v>519902.80462823238</v>
      </c>
      <c r="R7" s="38">
        <v>518112.51011892263</v>
      </c>
      <c r="S7" s="38">
        <v>532688.1334845809</v>
      </c>
      <c r="T7" s="38">
        <v>544159.90858969581</v>
      </c>
      <c r="U7" s="38">
        <v>561399.46060355683</v>
      </c>
      <c r="V7" s="38">
        <v>585946.04571604193</v>
      </c>
      <c r="W7" s="38">
        <v>611803.94127848651</v>
      </c>
      <c r="X7" s="38">
        <v>645449.4429766289</v>
      </c>
      <c r="Y7" s="38">
        <v>683613.37536499894</v>
      </c>
      <c r="Z7" s="38">
        <v>724223.77411446522</v>
      </c>
      <c r="AA7" s="38">
        <v>765443.26926780085</v>
      </c>
      <c r="AB7" s="38">
        <v>802634.24652658624</v>
      </c>
      <c r="AC7" s="38">
        <v>799645.94429992035</v>
      </c>
      <c r="AD7" s="38">
        <v>793573.11048095301</v>
      </c>
      <c r="AE7" s="38">
        <v>787900.39821783791</v>
      </c>
      <c r="AF7" s="38">
        <v>780648.11325883726</v>
      </c>
    </row>
    <row r="8" spans="1:32" ht="14.1" customHeight="1">
      <c r="A8" s="35">
        <v>6</v>
      </c>
      <c r="B8" s="36" t="s">
        <v>7</v>
      </c>
      <c r="C8" s="37">
        <v>571190.19774956093</v>
      </c>
      <c r="D8" s="38">
        <v>544040.76621765865</v>
      </c>
      <c r="E8" s="38">
        <v>511587.10852123203</v>
      </c>
      <c r="F8" s="38">
        <v>476557.24253115256</v>
      </c>
      <c r="G8" s="38">
        <v>444254.59195703408</v>
      </c>
      <c r="H8" s="38">
        <v>409536.40202637401</v>
      </c>
      <c r="I8" s="38">
        <v>383394.10303645564</v>
      </c>
      <c r="J8" s="38">
        <v>349179.03123361425</v>
      </c>
      <c r="K8" s="38">
        <v>314883.82717067015</v>
      </c>
      <c r="L8" s="38">
        <v>283911.46793892852</v>
      </c>
      <c r="M8" s="38">
        <v>258992.94917277337</v>
      </c>
      <c r="N8" s="38">
        <v>251069.43929487234</v>
      </c>
      <c r="O8" s="38">
        <v>242872.25162792375</v>
      </c>
      <c r="P8" s="38">
        <v>234741.14331709858</v>
      </c>
      <c r="Q8" s="38">
        <v>224713.31926614654</v>
      </c>
      <c r="R8" s="38">
        <v>217144.23729649532</v>
      </c>
      <c r="S8" s="38">
        <v>198085.58097313315</v>
      </c>
      <c r="T8" s="38">
        <v>180379.01386037515</v>
      </c>
      <c r="U8" s="38">
        <v>164196.99658964336</v>
      </c>
      <c r="V8" s="38">
        <v>150004.72377434248</v>
      </c>
      <c r="W8" s="38">
        <v>131911.17611026211</v>
      </c>
      <c r="X8" s="38">
        <v>119357.18663232443</v>
      </c>
      <c r="Y8" s="38">
        <v>116559.90015672507</v>
      </c>
      <c r="Z8" s="38">
        <v>110749.58458238398</v>
      </c>
      <c r="AA8" s="38">
        <v>104007.86018244385</v>
      </c>
      <c r="AB8" s="38">
        <v>98878.674319140235</v>
      </c>
      <c r="AC8" s="38">
        <v>90903.700710221194</v>
      </c>
      <c r="AD8" s="38">
        <v>84420.745459395112</v>
      </c>
      <c r="AE8" s="38">
        <v>78981.735974574316</v>
      </c>
      <c r="AF8" s="38">
        <v>74563.644824527553</v>
      </c>
    </row>
    <row r="9" spans="1:32" ht="14.1" customHeight="1">
      <c r="A9" s="35">
        <v>7</v>
      </c>
      <c r="B9" s="36" t="s">
        <v>8</v>
      </c>
      <c r="C9" s="37">
        <v>942206.80300109962</v>
      </c>
      <c r="D9" s="38">
        <v>921621.15514292964</v>
      </c>
      <c r="E9" s="38">
        <v>896833.51161669963</v>
      </c>
      <c r="F9" s="38">
        <v>871945.5918799598</v>
      </c>
      <c r="G9" s="38">
        <v>846409.98674402072</v>
      </c>
      <c r="H9" s="38">
        <v>815869.81869414367</v>
      </c>
      <c r="I9" s="38">
        <v>785125.53462426772</v>
      </c>
      <c r="J9" s="38">
        <v>755191.56392803474</v>
      </c>
      <c r="K9" s="38">
        <v>724099.25928073481</v>
      </c>
      <c r="L9" s="38">
        <v>694641.98742773989</v>
      </c>
      <c r="M9" s="38">
        <v>664075.33873325982</v>
      </c>
      <c r="N9" s="38">
        <v>634569.13833495986</v>
      </c>
      <c r="O9" s="38">
        <v>603065.50782031985</v>
      </c>
      <c r="P9" s="38">
        <v>571935.39359633997</v>
      </c>
      <c r="Q9" s="38">
        <v>539835.97883453988</v>
      </c>
      <c r="R9" s="38">
        <v>507636.8998146099</v>
      </c>
      <c r="S9" s="38">
        <v>468677.84105939989</v>
      </c>
      <c r="T9" s="38">
        <v>418637.06673294993</v>
      </c>
      <c r="U9" s="38">
        <v>380118.77914409991</v>
      </c>
      <c r="V9" s="38">
        <v>343969.03625109984</v>
      </c>
      <c r="W9" s="38">
        <v>284916.77220239997</v>
      </c>
      <c r="X9" s="38">
        <v>233294.16297665396</v>
      </c>
      <c r="Y9" s="38">
        <v>189891.39986972997</v>
      </c>
      <c r="Z9" s="38">
        <v>148930.26879483197</v>
      </c>
      <c r="AA9" s="38">
        <v>116272.61513950799</v>
      </c>
      <c r="AB9" s="38">
        <v>109701.45712011149</v>
      </c>
      <c r="AC9" s="38">
        <v>103273.48666136249</v>
      </c>
      <c r="AD9" s="38">
        <v>97426.038816102024</v>
      </c>
      <c r="AE9" s="38">
        <v>92949.008239707953</v>
      </c>
      <c r="AF9" s="38">
        <v>88252.995147465117</v>
      </c>
    </row>
    <row r="10" spans="1:32" ht="14.1" customHeight="1">
      <c r="A10" s="35">
        <v>8</v>
      </c>
      <c r="B10" s="36" t="s">
        <v>39</v>
      </c>
      <c r="C10" s="37">
        <v>852343.18200486014</v>
      </c>
      <c r="D10" s="38">
        <v>874736.92779019196</v>
      </c>
      <c r="E10" s="38">
        <v>883468.00737816957</v>
      </c>
      <c r="F10" s="38">
        <v>890095.44623875187</v>
      </c>
      <c r="G10" s="38">
        <v>895365.35279096384</v>
      </c>
      <c r="H10" s="38">
        <v>887606.03983369179</v>
      </c>
      <c r="I10" s="38">
        <v>897676.12242476142</v>
      </c>
      <c r="J10" s="38">
        <v>902921.18308641587</v>
      </c>
      <c r="K10" s="38">
        <v>901590.22576693189</v>
      </c>
      <c r="L10" s="38">
        <v>895581.84331535036</v>
      </c>
      <c r="M10" s="38">
        <v>899331.18699417356</v>
      </c>
      <c r="N10" s="38">
        <v>910945.19398724637</v>
      </c>
      <c r="O10" s="38">
        <v>912872.59456838877</v>
      </c>
      <c r="P10" s="38">
        <v>902212.70300366392</v>
      </c>
      <c r="Q10" s="38">
        <v>892245.7105177464</v>
      </c>
      <c r="R10" s="38">
        <v>878529.3863859335</v>
      </c>
      <c r="S10" s="38">
        <v>867745.70296590216</v>
      </c>
      <c r="T10" s="38">
        <v>853911.98254686443</v>
      </c>
      <c r="U10" s="38">
        <v>847999.4415980326</v>
      </c>
      <c r="V10" s="38">
        <v>835819.62527277588</v>
      </c>
      <c r="W10" s="38">
        <v>787584.45723291347</v>
      </c>
      <c r="X10" s="38">
        <v>721503.84669118817</v>
      </c>
      <c r="Y10" s="38">
        <v>678722.95596581523</v>
      </c>
      <c r="Z10" s="38">
        <v>639046.92996522668</v>
      </c>
      <c r="AA10" s="38">
        <v>584976.42037316808</v>
      </c>
      <c r="AB10" s="38">
        <v>568886.26231110515</v>
      </c>
      <c r="AC10" s="38">
        <v>548775.66659259796</v>
      </c>
      <c r="AD10" s="38">
        <v>531938.75068927393</v>
      </c>
      <c r="AE10" s="38">
        <v>518667.66968089965</v>
      </c>
      <c r="AF10" s="38">
        <v>510886.97234271513</v>
      </c>
    </row>
    <row r="11" spans="1:32" ht="14.1" customHeight="1">
      <c r="A11" s="35">
        <v>9</v>
      </c>
      <c r="B11" s="36" t="s">
        <v>40</v>
      </c>
      <c r="C11" s="37">
        <v>14683.514639999996</v>
      </c>
      <c r="D11" s="38">
        <v>15988.418831999998</v>
      </c>
      <c r="E11" s="38">
        <v>18164.373312</v>
      </c>
      <c r="F11" s="38">
        <v>21222.074015999999</v>
      </c>
      <c r="G11" s="38">
        <v>25038.517680000001</v>
      </c>
      <c r="H11" s="38">
        <v>29585.961719999996</v>
      </c>
      <c r="I11" s="38">
        <v>33637.047480000008</v>
      </c>
      <c r="J11" s="38">
        <v>37046.711327999998</v>
      </c>
      <c r="K11" s="38">
        <v>40066.307760000003</v>
      </c>
      <c r="L11" s="38">
        <v>42982.287311999993</v>
      </c>
      <c r="M11" s="38">
        <v>46819.454351999979</v>
      </c>
      <c r="N11" s="38">
        <v>52767.063263999975</v>
      </c>
      <c r="O11" s="38">
        <v>56939.14679999998</v>
      </c>
      <c r="P11" s="38">
        <v>60035.620271999978</v>
      </c>
      <c r="Q11" s="38">
        <v>63388.12771199998</v>
      </c>
      <c r="R11" s="38">
        <v>66339.53755199998</v>
      </c>
      <c r="S11" s="38">
        <v>68856.424991999986</v>
      </c>
      <c r="T11" s="38">
        <v>70935.447551999983</v>
      </c>
      <c r="U11" s="38">
        <v>73689.651071999993</v>
      </c>
      <c r="V11" s="38">
        <v>75267.301631999988</v>
      </c>
      <c r="W11" s="38">
        <v>76514.046671999997</v>
      </c>
      <c r="X11" s="38">
        <v>76915.773444705876</v>
      </c>
      <c r="Y11" s="38">
        <v>77056.157604705862</v>
      </c>
      <c r="Z11" s="38">
        <v>75806.73858070586</v>
      </c>
      <c r="AA11" s="38">
        <v>74029.20771670586</v>
      </c>
      <c r="AB11" s="38">
        <v>71109.551436705864</v>
      </c>
      <c r="AC11" s="38">
        <v>68095.971468705859</v>
      </c>
      <c r="AD11" s="38">
        <v>66508.627716705858</v>
      </c>
      <c r="AE11" s="38">
        <v>65345.444676705862</v>
      </c>
      <c r="AF11" s="38">
        <v>63499.058724705872</v>
      </c>
    </row>
    <row r="12" spans="1:32" ht="14.1" customHeight="1">
      <c r="A12" s="35">
        <v>10</v>
      </c>
      <c r="B12" s="36" t="s">
        <v>9</v>
      </c>
      <c r="C12" s="37">
        <v>226953.34379827202</v>
      </c>
      <c r="D12" s="38">
        <v>226451.86445452677</v>
      </c>
      <c r="E12" s="38">
        <v>222920.02555893359</v>
      </c>
      <c r="F12" s="38">
        <v>217032.89497868158</v>
      </c>
      <c r="G12" s="38">
        <v>209326.04723867471</v>
      </c>
      <c r="H12" s="38">
        <v>199030.53109069008</v>
      </c>
      <c r="I12" s="38">
        <v>186463.17481247996</v>
      </c>
      <c r="J12" s="38">
        <v>173080.51774093075</v>
      </c>
      <c r="K12" s="38">
        <v>157312.95474562203</v>
      </c>
      <c r="L12" s="38">
        <v>139173.25120890839</v>
      </c>
      <c r="M12" s="38">
        <v>118947.54677436898</v>
      </c>
      <c r="N12" s="38">
        <v>96807.422396754002</v>
      </c>
      <c r="O12" s="38">
        <v>81412.108583005815</v>
      </c>
      <c r="P12" s="38">
        <v>70146.274227913789</v>
      </c>
      <c r="Q12" s="38">
        <v>61152.531581489391</v>
      </c>
      <c r="R12" s="38">
        <v>54917.414990627389</v>
      </c>
      <c r="S12" s="38">
        <v>49748.858256286781</v>
      </c>
      <c r="T12" s="38">
        <v>45400.293973967397</v>
      </c>
      <c r="U12" s="38">
        <v>41216.427761444997</v>
      </c>
      <c r="V12" s="38">
        <v>35823.829339026001</v>
      </c>
      <c r="W12" s="38">
        <v>31053.362098028403</v>
      </c>
      <c r="X12" s="38">
        <v>27179.272095337437</v>
      </c>
      <c r="Y12" s="38">
        <v>24161.472052473604</v>
      </c>
      <c r="Z12" s="38">
        <v>21366.380188552321</v>
      </c>
      <c r="AA12" s="38">
        <v>18590.905386545761</v>
      </c>
      <c r="AB12" s="38">
        <v>16397.11685883348</v>
      </c>
      <c r="AC12" s="38">
        <v>14515.309765529999</v>
      </c>
      <c r="AD12" s="38">
        <v>11834.258477626439</v>
      </c>
      <c r="AE12" s="38">
        <v>9613.1723603039991</v>
      </c>
      <c r="AF12" s="38">
        <v>8049.5216440847998</v>
      </c>
    </row>
    <row r="13" spans="1:32">
      <c r="A13" s="35" t="s">
        <v>38</v>
      </c>
      <c r="B13" s="36" t="s">
        <v>41</v>
      </c>
      <c r="C13" s="37">
        <v>41461.916698800014</v>
      </c>
      <c r="D13" s="38">
        <v>51361.360826400007</v>
      </c>
      <c r="E13" s="38">
        <v>59203.571106384014</v>
      </c>
      <c r="F13" s="38">
        <v>64367.927292240012</v>
      </c>
      <c r="G13" s="38">
        <v>70385.221460645989</v>
      </c>
      <c r="H13" s="38">
        <v>73899.358978283984</v>
      </c>
      <c r="I13" s="38">
        <v>81132.882814655997</v>
      </c>
      <c r="J13" s="38">
        <v>89401.708902869985</v>
      </c>
      <c r="K13" s="38">
        <v>95188.610367629968</v>
      </c>
      <c r="L13" s="38">
        <v>101581.37726615997</v>
      </c>
      <c r="M13" s="38">
        <v>105827.52986801996</v>
      </c>
      <c r="N13" s="38">
        <v>113932.58299631996</v>
      </c>
      <c r="O13" s="38">
        <v>123192.83646845998</v>
      </c>
      <c r="P13" s="38">
        <v>130712.14579499999</v>
      </c>
      <c r="Q13" s="38">
        <v>133306.01798688</v>
      </c>
      <c r="R13" s="38">
        <v>140532.71855237999</v>
      </c>
      <c r="S13" s="38">
        <v>149681.23078787996</v>
      </c>
      <c r="T13" s="38">
        <v>155911.17244107599</v>
      </c>
      <c r="U13" s="38">
        <v>166400.65249644598</v>
      </c>
      <c r="V13" s="38">
        <v>174607.62564653999</v>
      </c>
      <c r="W13" s="38">
        <v>186351.98526734399</v>
      </c>
      <c r="X13" s="38">
        <v>180200.21206884563</v>
      </c>
      <c r="Y13" s="38">
        <v>176839.38139808964</v>
      </c>
      <c r="Z13" s="38">
        <v>177628.95461787671</v>
      </c>
      <c r="AA13" s="38">
        <v>174842.61383676706</v>
      </c>
      <c r="AB13" s="38">
        <v>170602.30283455059</v>
      </c>
      <c r="AC13" s="38">
        <v>163185.74248076466</v>
      </c>
      <c r="AD13" s="38">
        <v>156098.79109862467</v>
      </c>
      <c r="AE13" s="38">
        <v>150370.35218767056</v>
      </c>
      <c r="AF13" s="38">
        <v>142353.77906469174</v>
      </c>
    </row>
    <row r="14" spans="1:32" ht="13.5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2132.3268096000006</v>
      </c>
      <c r="L14" s="38">
        <v>5546.5648128000012</v>
      </c>
      <c r="M14" s="38">
        <v>13581.707673600002</v>
      </c>
      <c r="N14" s="38">
        <v>31532.809420800004</v>
      </c>
      <c r="O14" s="38">
        <v>53781.83774208001</v>
      </c>
      <c r="P14" s="38">
        <v>79361.900789759995</v>
      </c>
      <c r="Q14" s="38">
        <v>112895.09830656</v>
      </c>
      <c r="R14" s="38">
        <v>177747.92269824</v>
      </c>
      <c r="S14" s="38">
        <v>269471.60358912003</v>
      </c>
      <c r="T14" s="38">
        <v>311851.16651519999</v>
      </c>
      <c r="U14" s="38">
        <v>361690.99886592</v>
      </c>
      <c r="V14" s="38">
        <v>405544.21862400003</v>
      </c>
      <c r="W14" s="38">
        <v>447263.64094464009</v>
      </c>
      <c r="X14" s="38">
        <v>470391.37726464006</v>
      </c>
      <c r="Y14" s="38">
        <v>504162.7412889601</v>
      </c>
      <c r="Z14" s="38">
        <v>538901.32869119989</v>
      </c>
      <c r="AA14" s="38">
        <v>569285.69524223998</v>
      </c>
      <c r="AB14" s="38">
        <v>591129.76269311993</v>
      </c>
      <c r="AC14" s="38">
        <v>610533.98138879996</v>
      </c>
      <c r="AD14" s="38">
        <v>630764.73176063993</v>
      </c>
      <c r="AE14" s="38">
        <v>655750.04405760008</v>
      </c>
      <c r="AF14" s="38">
        <v>678275.99769600027</v>
      </c>
    </row>
    <row r="15" spans="1:32" ht="25.15" customHeight="1">
      <c r="A15" s="35" t="s">
        <v>47</v>
      </c>
      <c r="B15" s="36" t="s">
        <v>43</v>
      </c>
      <c r="C15" s="37">
        <v>93925.51882312489</v>
      </c>
      <c r="D15" s="38">
        <v>107614.66839749989</v>
      </c>
      <c r="E15" s="38">
        <v>120235.63290749989</v>
      </c>
      <c r="F15" s="38">
        <v>135579.62595374984</v>
      </c>
      <c r="G15" s="38">
        <v>152748.72953999988</v>
      </c>
      <c r="H15" s="38">
        <v>172714.05904499989</v>
      </c>
      <c r="I15" s="38">
        <v>190709.89325437474</v>
      </c>
      <c r="J15" s="38">
        <v>206291.34275062478</v>
      </c>
      <c r="K15" s="38">
        <v>225693.39603937374</v>
      </c>
      <c r="L15" s="38">
        <v>242155.80235687378</v>
      </c>
      <c r="M15" s="38">
        <v>258762.47778562264</v>
      </c>
      <c r="N15" s="38">
        <v>288907.67323687411</v>
      </c>
      <c r="O15" s="38">
        <v>312610.44170812541</v>
      </c>
      <c r="P15" s="38">
        <v>333207.33267937507</v>
      </c>
      <c r="Q15" s="38">
        <v>353776.55711062468</v>
      </c>
      <c r="R15" s="38">
        <v>381461.64243000047</v>
      </c>
      <c r="S15" s="38">
        <v>427644.25295625202</v>
      </c>
      <c r="T15" s="38">
        <v>457395.65177625022</v>
      </c>
      <c r="U15" s="38">
        <v>477868.97948624979</v>
      </c>
      <c r="V15" s="38">
        <v>491407.55763687502</v>
      </c>
      <c r="W15" s="38">
        <v>519397.40014937572</v>
      </c>
      <c r="X15" s="38">
        <v>543482.32249437552</v>
      </c>
      <c r="Y15" s="38">
        <v>579579.88689562411</v>
      </c>
      <c r="Z15" s="38">
        <v>609215.82306749769</v>
      </c>
      <c r="AA15" s="38">
        <v>636843.3560362471</v>
      </c>
      <c r="AB15" s="38">
        <v>672291.24257624662</v>
      </c>
      <c r="AC15" s="38">
        <v>703489.71781687182</v>
      </c>
      <c r="AD15" s="38">
        <v>728565.86052937165</v>
      </c>
      <c r="AE15" s="38">
        <v>750102.67287999659</v>
      </c>
      <c r="AF15" s="38">
        <v>761555.56679124641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490.89715200000001</v>
      </c>
      <c r="N16" s="38">
        <v>1585.0567584</v>
      </c>
      <c r="O16" s="38">
        <v>2368.9086623999997</v>
      </c>
      <c r="P16" s="38">
        <v>3103.8248063999995</v>
      </c>
      <c r="Q16" s="38">
        <v>7035.4007424000047</v>
      </c>
      <c r="R16" s="38">
        <v>18289.96573439999</v>
      </c>
      <c r="S16" s="38">
        <v>31552.1486888</v>
      </c>
      <c r="T16" s="38">
        <v>51010.879069999915</v>
      </c>
      <c r="U16" s="38">
        <v>62749.039338799914</v>
      </c>
      <c r="V16" s="38">
        <v>75428.686974000011</v>
      </c>
      <c r="W16" s="38">
        <v>85723.002226000084</v>
      </c>
      <c r="X16" s="38">
        <v>97725.688686000227</v>
      </c>
      <c r="Y16" s="38">
        <v>110504.97832600033</v>
      </c>
      <c r="Z16" s="38">
        <v>121407.16919000045</v>
      </c>
      <c r="AA16" s="38">
        <v>148981.48940200076</v>
      </c>
      <c r="AB16" s="38">
        <v>180987.0434860005</v>
      </c>
      <c r="AC16" s="38">
        <v>211260.67014200045</v>
      </c>
      <c r="AD16" s="38">
        <v>251875.22489400013</v>
      </c>
      <c r="AE16" s="38">
        <v>278330.24498200003</v>
      </c>
      <c r="AF16" s="38">
        <v>295524.25496600068</v>
      </c>
    </row>
    <row r="17" spans="1:32" ht="25.15" customHeight="1">
      <c r="A17" s="35">
        <v>13</v>
      </c>
      <c r="B17" s="36" t="s">
        <v>44</v>
      </c>
      <c r="C17" s="37">
        <v>172421.69537932539</v>
      </c>
      <c r="D17" s="38">
        <v>188874.7956527255</v>
      </c>
      <c r="E17" s="38">
        <v>198795.06871560053</v>
      </c>
      <c r="F17" s="38">
        <v>208541.18858160067</v>
      </c>
      <c r="G17" s="38">
        <v>216511.01719065051</v>
      </c>
      <c r="H17" s="38">
        <v>224825.80244355038</v>
      </c>
      <c r="I17" s="38">
        <v>235246.61902035042</v>
      </c>
      <c r="J17" s="38">
        <v>239257.43755672537</v>
      </c>
      <c r="K17" s="38">
        <v>240253.27839555033</v>
      </c>
      <c r="L17" s="38">
        <v>242902.66769370029</v>
      </c>
      <c r="M17" s="38">
        <v>243659.31686197515</v>
      </c>
      <c r="N17" s="38">
        <v>247513.27922842515</v>
      </c>
      <c r="O17" s="38">
        <v>248535.00927780007</v>
      </c>
      <c r="P17" s="38">
        <v>249789.16765740013</v>
      </c>
      <c r="Q17" s="38">
        <v>247950.59433532506</v>
      </c>
      <c r="R17" s="38">
        <v>250689.07120845013</v>
      </c>
      <c r="S17" s="38">
        <v>253082.68532085008</v>
      </c>
      <c r="T17" s="38">
        <v>269334.52382579993</v>
      </c>
      <c r="U17" s="38">
        <v>269608.75267859991</v>
      </c>
      <c r="V17" s="38">
        <v>270739.04541839979</v>
      </c>
      <c r="W17" s="38">
        <v>272072.67398564966</v>
      </c>
      <c r="X17" s="38">
        <v>272976.46054274956</v>
      </c>
      <c r="Y17" s="38">
        <v>274225.72823742451</v>
      </c>
      <c r="Z17" s="38">
        <v>276839.12650077423</v>
      </c>
      <c r="AA17" s="38">
        <v>282438.17803842388</v>
      </c>
      <c r="AB17" s="38">
        <v>287718.35025112372</v>
      </c>
      <c r="AC17" s="38">
        <v>289422.8447011736</v>
      </c>
      <c r="AD17" s="38">
        <v>298039.07489892293</v>
      </c>
      <c r="AE17" s="38">
        <v>299007.53065607307</v>
      </c>
      <c r="AF17" s="38">
        <v>299727.54287364846</v>
      </c>
    </row>
    <row r="18" spans="1:32" ht="25.15" customHeight="1">
      <c r="A18" s="35" t="s">
        <v>49</v>
      </c>
      <c r="B18" s="36" t="s">
        <v>10</v>
      </c>
      <c r="C18" s="37">
        <v>48070.101232999987</v>
      </c>
      <c r="D18" s="38">
        <v>57521.178775500004</v>
      </c>
      <c r="E18" s="38">
        <v>69550.81749549997</v>
      </c>
      <c r="F18" s="38">
        <v>76700.151005499996</v>
      </c>
      <c r="G18" s="38">
        <v>89961.442703000008</v>
      </c>
      <c r="H18" s="38">
        <v>100770.16318050001</v>
      </c>
      <c r="I18" s="38">
        <v>112629.3090505</v>
      </c>
      <c r="J18" s="38">
        <v>123478.81099675008</v>
      </c>
      <c r="K18" s="38">
        <v>133084.77808725007</v>
      </c>
      <c r="L18" s="38">
        <v>143024.51124225018</v>
      </c>
      <c r="M18" s="38">
        <v>150205.73322975027</v>
      </c>
      <c r="N18" s="38">
        <v>154611.18427975033</v>
      </c>
      <c r="O18" s="38">
        <v>165217.13917225032</v>
      </c>
      <c r="P18" s="38">
        <v>171767.43237225022</v>
      </c>
      <c r="Q18" s="38">
        <v>181214.86216075017</v>
      </c>
      <c r="R18" s="38">
        <v>191984.90601950011</v>
      </c>
      <c r="S18" s="38">
        <v>207588.05382700011</v>
      </c>
      <c r="T18" s="38">
        <v>229374.39920450017</v>
      </c>
      <c r="U18" s="38">
        <v>247771.82594450001</v>
      </c>
      <c r="V18" s="38">
        <v>262210.52790074999</v>
      </c>
      <c r="W18" s="38">
        <v>270825.64223824983</v>
      </c>
      <c r="X18" s="38">
        <v>290981.8889807497</v>
      </c>
      <c r="Y18" s="38">
        <v>305527.45490574942</v>
      </c>
      <c r="Z18" s="38">
        <v>316253.91082908254</v>
      </c>
      <c r="AA18" s="38">
        <v>329313.94378574908</v>
      </c>
      <c r="AB18" s="38">
        <v>343476.7251978321</v>
      </c>
      <c r="AC18" s="38">
        <v>356651.61280283192</v>
      </c>
      <c r="AD18" s="38">
        <v>370565.82897033187</v>
      </c>
      <c r="AE18" s="38">
        <v>378044.60495449859</v>
      </c>
      <c r="AF18" s="38">
        <v>386083.68425824848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1372.1731199999999</v>
      </c>
      <c r="Q19" s="38">
        <v>1372.1731199999999</v>
      </c>
      <c r="R19" s="38">
        <v>3247.33608</v>
      </c>
      <c r="S19" s="38">
        <v>9486.8513856000009</v>
      </c>
      <c r="T19" s="38">
        <v>14073.424221599997</v>
      </c>
      <c r="U19" s="38">
        <v>23160.072477599999</v>
      </c>
      <c r="V19" s="38">
        <v>28840.1325984</v>
      </c>
      <c r="W19" s="38">
        <v>33169.212518400003</v>
      </c>
      <c r="X19" s="38">
        <v>40288.938998400001</v>
      </c>
      <c r="Y19" s="38">
        <v>41809.483598400002</v>
      </c>
      <c r="Z19" s="38">
        <v>42346.1463984</v>
      </c>
      <c r="AA19" s="38">
        <v>47605.441838399987</v>
      </c>
      <c r="AB19" s="38">
        <v>49573.205438399986</v>
      </c>
      <c r="AC19" s="38">
        <v>55912.385690399977</v>
      </c>
      <c r="AD19" s="38">
        <v>62030.341610399963</v>
      </c>
      <c r="AE19" s="38">
        <v>67200.491396399972</v>
      </c>
      <c r="AF19" s="38">
        <v>67200.491396399972</v>
      </c>
    </row>
    <row r="20" spans="1:32" ht="25.15" customHeight="1">
      <c r="A20" s="35">
        <v>15</v>
      </c>
      <c r="B20" s="36" t="s">
        <v>11</v>
      </c>
      <c r="C20" s="37">
        <v>78583.777798049996</v>
      </c>
      <c r="D20" s="38">
        <v>86759.270536049968</v>
      </c>
      <c r="E20" s="38">
        <v>95020.204428450001</v>
      </c>
      <c r="F20" s="38">
        <v>102750.58133985003</v>
      </c>
      <c r="G20" s="38">
        <v>106471.05692385003</v>
      </c>
      <c r="H20" s="38">
        <v>110607.92294385005</v>
      </c>
      <c r="I20" s="38">
        <v>111570.22497510008</v>
      </c>
      <c r="J20" s="38">
        <v>115691.09331060006</v>
      </c>
      <c r="K20" s="38">
        <v>114732.28373160004</v>
      </c>
      <c r="L20" s="38">
        <v>116624.48685000004</v>
      </c>
      <c r="M20" s="38">
        <v>118807.17937845008</v>
      </c>
      <c r="N20" s="38">
        <v>119930.87776755006</v>
      </c>
      <c r="O20" s="38">
        <v>120331.30056165006</v>
      </c>
      <c r="P20" s="38">
        <v>120799.81490865003</v>
      </c>
      <c r="Q20" s="38">
        <v>115116.75105945003</v>
      </c>
      <c r="R20" s="38">
        <v>115140.18428745003</v>
      </c>
      <c r="S20" s="38">
        <v>115384.61839170003</v>
      </c>
      <c r="T20" s="38">
        <v>115892.27824650002</v>
      </c>
      <c r="U20" s="38">
        <v>117698.43935850005</v>
      </c>
      <c r="V20" s="38">
        <v>116494.93280250004</v>
      </c>
      <c r="W20" s="38">
        <v>117068.22071700003</v>
      </c>
      <c r="X20" s="38">
        <v>119779.94089950001</v>
      </c>
      <c r="Y20" s="38">
        <v>119894.10277949998</v>
      </c>
      <c r="Z20" s="38">
        <v>120641.26224149998</v>
      </c>
      <c r="AA20" s="38">
        <v>121804.66659149996</v>
      </c>
      <c r="AB20" s="38">
        <v>120785.28362024997</v>
      </c>
      <c r="AC20" s="38">
        <v>121287.74610524994</v>
      </c>
      <c r="AD20" s="38">
        <v>122719.78494674993</v>
      </c>
      <c r="AE20" s="38">
        <v>127844.97693374992</v>
      </c>
      <c r="AF20" s="38">
        <v>127590.9066655499</v>
      </c>
    </row>
    <row r="21" spans="1:32" ht="25.15" customHeight="1">
      <c r="A21" s="35" t="s">
        <v>51</v>
      </c>
      <c r="B21" s="36" t="s">
        <v>12</v>
      </c>
      <c r="C21" s="37">
        <v>63251.734349374972</v>
      </c>
      <c r="D21" s="38">
        <v>84215.734411874975</v>
      </c>
      <c r="E21" s="38">
        <v>103166.06119187499</v>
      </c>
      <c r="F21" s="38">
        <v>114898.12796687501</v>
      </c>
      <c r="G21" s="38">
        <v>144190.45410687497</v>
      </c>
      <c r="H21" s="38">
        <v>220717.23204437495</v>
      </c>
      <c r="I21" s="38">
        <v>265128.72510437504</v>
      </c>
      <c r="J21" s="38">
        <v>307645.28044937481</v>
      </c>
      <c r="K21" s="38">
        <v>332063.69975625002</v>
      </c>
      <c r="L21" s="38">
        <v>362771.2462687504</v>
      </c>
      <c r="M21" s="38">
        <v>391488.20921375044</v>
      </c>
      <c r="N21" s="38">
        <v>398428.52377625066</v>
      </c>
      <c r="O21" s="38">
        <v>424954.8542937506</v>
      </c>
      <c r="P21" s="38">
        <v>455533.42979375052</v>
      </c>
      <c r="Q21" s="38">
        <v>495194.21766375063</v>
      </c>
      <c r="R21" s="38">
        <v>510375.15214125055</v>
      </c>
      <c r="S21" s="38">
        <v>579748.82619500079</v>
      </c>
      <c r="T21" s="38">
        <v>662817.38125625043</v>
      </c>
      <c r="U21" s="38">
        <v>758201.27293625055</v>
      </c>
      <c r="V21" s="38">
        <v>843255.53247375053</v>
      </c>
      <c r="W21" s="38">
        <v>891939.71684125077</v>
      </c>
      <c r="X21" s="38">
        <v>1010497.5407725013</v>
      </c>
      <c r="Y21" s="38">
        <v>1093751.8843350015</v>
      </c>
      <c r="Z21" s="38">
        <v>1188972.7578300012</v>
      </c>
      <c r="AA21" s="38">
        <v>1283428.4180025011</v>
      </c>
      <c r="AB21" s="38">
        <v>1376426.0449087515</v>
      </c>
      <c r="AC21" s="38">
        <v>1460604.663595001</v>
      </c>
      <c r="AD21" s="38">
        <v>1550814.2991962517</v>
      </c>
      <c r="AE21" s="38">
        <v>1572684.3906812514</v>
      </c>
      <c r="AF21" s="38">
        <v>1645299.1764000009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2146.1354879999999</v>
      </c>
      <c r="R22" s="38">
        <v>2146.1354879999999</v>
      </c>
      <c r="S22" s="38">
        <v>9388.9976879999995</v>
      </c>
      <c r="T22" s="38">
        <v>14880.029832</v>
      </c>
      <c r="U22" s="38">
        <v>19498.685831999999</v>
      </c>
      <c r="V22" s="38">
        <v>20688.099719999998</v>
      </c>
      <c r="W22" s="38">
        <v>20724.389159999999</v>
      </c>
      <c r="X22" s="38">
        <v>38086.961759999998</v>
      </c>
      <c r="Y22" s="38">
        <v>40629.421920000001</v>
      </c>
      <c r="Z22" s="38">
        <v>43340.133119999999</v>
      </c>
      <c r="AA22" s="38">
        <v>52854.885220000004</v>
      </c>
      <c r="AB22" s="38">
        <v>53976.558820000006</v>
      </c>
      <c r="AC22" s="38">
        <v>58905.37956400001</v>
      </c>
      <c r="AD22" s="38">
        <v>60870.177820000012</v>
      </c>
      <c r="AE22" s="38">
        <v>64099.663060000014</v>
      </c>
      <c r="AF22" s="38">
        <v>67703.039500000014</v>
      </c>
    </row>
    <row r="23" spans="1:32" ht="25.15" customHeight="1">
      <c r="A23" s="35">
        <v>17</v>
      </c>
      <c r="B23" s="36" t="s">
        <v>13</v>
      </c>
      <c r="C23" s="37">
        <v>258921.98404749998</v>
      </c>
      <c r="D23" s="38">
        <v>287552.92006000003</v>
      </c>
      <c r="E23" s="38">
        <v>309204.27900249994</v>
      </c>
      <c r="F23" s="38">
        <v>329835.35929374996</v>
      </c>
      <c r="G23" s="38">
        <v>382828.82629375003</v>
      </c>
      <c r="H23" s="38">
        <v>404902.73160624993</v>
      </c>
      <c r="I23" s="38">
        <v>425335.80247374991</v>
      </c>
      <c r="J23" s="38">
        <v>439006.32839874987</v>
      </c>
      <c r="K23" s="38">
        <v>443043.98386374995</v>
      </c>
      <c r="L23" s="38">
        <v>454809.25148124999</v>
      </c>
      <c r="M23" s="38">
        <v>481526.67213625001</v>
      </c>
      <c r="N23" s="38">
        <v>514107.62692375015</v>
      </c>
      <c r="O23" s="38">
        <v>536690.58869875013</v>
      </c>
      <c r="P23" s="38">
        <v>530612.33627874998</v>
      </c>
      <c r="Q23" s="38">
        <v>529461.10757875</v>
      </c>
      <c r="R23" s="38">
        <v>529449.03689124994</v>
      </c>
      <c r="S23" s="38">
        <v>534463.20047875005</v>
      </c>
      <c r="T23" s="38">
        <v>549476.11980625009</v>
      </c>
      <c r="U23" s="38">
        <v>540934.79636874993</v>
      </c>
      <c r="V23" s="38">
        <v>544117.78418124991</v>
      </c>
      <c r="W23" s="38">
        <v>566086.88327124994</v>
      </c>
      <c r="X23" s="38">
        <v>567651.13940874988</v>
      </c>
      <c r="Y23" s="38">
        <v>573661.92193374992</v>
      </c>
      <c r="Z23" s="38">
        <v>572184.4697837499</v>
      </c>
      <c r="AA23" s="38">
        <v>588078.06880374986</v>
      </c>
      <c r="AB23" s="38">
        <v>586602.87917874998</v>
      </c>
      <c r="AC23" s="38">
        <v>577996.25740375009</v>
      </c>
      <c r="AD23" s="38">
        <v>568872.32211625006</v>
      </c>
      <c r="AE23" s="38">
        <v>555001.93592874997</v>
      </c>
      <c r="AF23" s="38">
        <v>564714.46592874988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690.74207999999999</v>
      </c>
      <c r="I24" s="38">
        <v>4322.0718720000004</v>
      </c>
      <c r="J24" s="38">
        <v>18215.855423999998</v>
      </c>
      <c r="K24" s="38">
        <v>34920</v>
      </c>
      <c r="L24" s="38">
        <v>39370</v>
      </c>
      <c r="M24" s="38">
        <v>41370.300000000003</v>
      </c>
      <c r="N24" s="38">
        <v>34756</v>
      </c>
      <c r="O24" s="38">
        <v>27368</v>
      </c>
      <c r="P24" s="38">
        <v>18320.280000000002</v>
      </c>
      <c r="Q24" s="38">
        <v>19451.531999999999</v>
      </c>
      <c r="R24" s="38">
        <v>21323.464</v>
      </c>
      <c r="S24" s="38">
        <v>48321.377999999997</v>
      </c>
      <c r="T24" s="38">
        <v>95026.883000000002</v>
      </c>
      <c r="U24" s="38">
        <v>164232</v>
      </c>
      <c r="V24" s="38">
        <v>252120.20799999998</v>
      </c>
      <c r="W24" s="38">
        <v>362842.3823743363</v>
      </c>
      <c r="X24" s="38">
        <v>356555.12268899835</v>
      </c>
      <c r="Y24" s="38">
        <v>420656.54696760443</v>
      </c>
      <c r="Z24" s="38">
        <v>482314.96020122158</v>
      </c>
      <c r="AA24" s="38">
        <v>458137.13983473729</v>
      </c>
      <c r="AB24" s="38">
        <v>556490.20112331293</v>
      </c>
      <c r="AC24" s="38">
        <v>582493.1946040343</v>
      </c>
      <c r="AD24" s="38">
        <v>636156.45076353604</v>
      </c>
      <c r="AE24" s="38">
        <v>629040.13709733088</v>
      </c>
      <c r="AF24" s="38">
        <v>861183.01265216176</v>
      </c>
    </row>
    <row r="25" spans="1:32" ht="14.1" customHeight="1">
      <c r="A25" s="35">
        <v>19</v>
      </c>
      <c r="B25" s="36" t="s">
        <v>15</v>
      </c>
      <c r="C25" s="37">
        <v>180982.13699418661</v>
      </c>
      <c r="D25" s="38">
        <v>178932.99292595062</v>
      </c>
      <c r="E25" s="38">
        <v>210811.04964828456</v>
      </c>
      <c r="F25" s="38">
        <v>238339.90666516469</v>
      </c>
      <c r="G25" s="38">
        <v>283928.67056100583</v>
      </c>
      <c r="H25" s="38">
        <v>342144.28932980215</v>
      </c>
      <c r="I25" s="38">
        <v>489209.75011912338</v>
      </c>
      <c r="J25" s="38">
        <v>352233.64212579385</v>
      </c>
      <c r="K25" s="38">
        <v>315982.21416732424</v>
      </c>
      <c r="L25" s="38">
        <v>288563.01871120709</v>
      </c>
      <c r="M25" s="38">
        <v>407260.20212976041</v>
      </c>
      <c r="N25" s="38">
        <v>421482.82383998192</v>
      </c>
      <c r="O25" s="38">
        <v>451125.88650734996</v>
      </c>
      <c r="P25" s="38">
        <v>481101.04159353313</v>
      </c>
      <c r="Q25" s="38">
        <v>496477.30467714986</v>
      </c>
      <c r="R25" s="38">
        <v>509844.29987253435</v>
      </c>
      <c r="S25" s="38">
        <v>548325.85243722016</v>
      </c>
      <c r="T25" s="38">
        <v>660149.20914628776</v>
      </c>
      <c r="U25" s="38">
        <v>680835.00427878217</v>
      </c>
      <c r="V25" s="38">
        <v>764241.75378078874</v>
      </c>
      <c r="W25" s="38">
        <v>895340.94305859576</v>
      </c>
      <c r="X25" s="38">
        <v>956949.60112262983</v>
      </c>
      <c r="Y25" s="38">
        <v>1006073.9226851648</v>
      </c>
      <c r="Z25" s="38">
        <v>1107380.5633181457</v>
      </c>
      <c r="AA25" s="38">
        <v>1125613.3045300895</v>
      </c>
      <c r="AB25" s="38">
        <v>1137321.5251431845</v>
      </c>
      <c r="AC25" s="38">
        <v>1273612.1283830749</v>
      </c>
      <c r="AD25" s="38">
        <v>1379495.1240450921</v>
      </c>
      <c r="AE25" s="38">
        <v>1311612.8157097828</v>
      </c>
      <c r="AF25" s="38">
        <v>1293639.4534705863</v>
      </c>
    </row>
    <row r="26" spans="1:32" ht="14.1" customHeight="1">
      <c r="A26" s="39">
        <v>20</v>
      </c>
      <c r="B26" s="40" t="s">
        <v>16</v>
      </c>
      <c r="C26" s="41">
        <v>143855.48989573453</v>
      </c>
      <c r="D26" s="42">
        <v>160827.14270326792</v>
      </c>
      <c r="E26" s="42">
        <v>167246.15456991241</v>
      </c>
      <c r="F26" s="42">
        <v>168689.58708277222</v>
      </c>
      <c r="G26" s="42">
        <v>164129.52852958406</v>
      </c>
      <c r="H26" s="42">
        <v>175281.88128967729</v>
      </c>
      <c r="I26" s="42">
        <v>177879.05162023028</v>
      </c>
      <c r="J26" s="42">
        <v>175058.25292819086</v>
      </c>
      <c r="K26" s="42">
        <v>172638.71760787716</v>
      </c>
      <c r="L26" s="42">
        <v>184973.09243219561</v>
      </c>
      <c r="M26" s="42">
        <v>198426.47564948624</v>
      </c>
      <c r="N26" s="42">
        <v>201903.60893018841</v>
      </c>
      <c r="O26" s="42">
        <v>206566.55491135549</v>
      </c>
      <c r="P26" s="42">
        <v>219012.67732912349</v>
      </c>
      <c r="Q26" s="42">
        <v>234976.87581917644</v>
      </c>
      <c r="R26" s="42">
        <v>244278.8452520759</v>
      </c>
      <c r="S26" s="42">
        <v>259474.39993557511</v>
      </c>
      <c r="T26" s="42">
        <v>252911.85208736311</v>
      </c>
      <c r="U26" s="42">
        <v>260034.36643958199</v>
      </c>
      <c r="V26" s="42">
        <v>286169.86034077744</v>
      </c>
      <c r="W26" s="42">
        <v>313497.90078750264</v>
      </c>
      <c r="X26" s="42">
        <v>288493.55837681581</v>
      </c>
      <c r="Y26" s="42">
        <v>289140.45165520767</v>
      </c>
      <c r="Z26" s="42">
        <v>309300.99140102381</v>
      </c>
      <c r="AA26" s="42">
        <v>301603.46822344791</v>
      </c>
      <c r="AB26" s="42">
        <v>345049.27591047541</v>
      </c>
      <c r="AC26" s="42">
        <v>341959.43712067266</v>
      </c>
      <c r="AD26" s="42">
        <v>345408.63844298682</v>
      </c>
      <c r="AE26" s="42">
        <v>348211.91062546958</v>
      </c>
      <c r="AF26" s="42">
        <v>369557.13597290555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1836636.4553333954</v>
      </c>
      <c r="D28" s="50">
        <v>1798645.8979724767</v>
      </c>
      <c r="E28" s="50">
        <v>1751895.8663303461</v>
      </c>
      <c r="F28" s="50">
        <v>1697330.5891496907</v>
      </c>
      <c r="G28" s="50">
        <v>1648593.8828518279</v>
      </c>
      <c r="H28" s="50">
        <v>1579619.7226731754</v>
      </c>
      <c r="I28" s="50">
        <v>1552663.7407539848</v>
      </c>
      <c r="J28" s="50">
        <v>1517695.105725917</v>
      </c>
      <c r="K28" s="50">
        <v>1473309.3684131848</v>
      </c>
      <c r="L28" s="50">
        <v>1433200.4243923221</v>
      </c>
      <c r="M28" s="50">
        <v>1387381.7385293245</v>
      </c>
      <c r="N28" s="50">
        <v>1347698.702666665</v>
      </c>
      <c r="O28" s="50">
        <v>1342946.3606961381</v>
      </c>
      <c r="P28" s="50">
        <v>1345362.7382869907</v>
      </c>
      <c r="Q28" s="50">
        <v>1342540.9372734516</v>
      </c>
      <c r="R28" s="50">
        <v>1346219.6409523538</v>
      </c>
      <c r="S28" s="50">
        <v>1372247.4663254654</v>
      </c>
      <c r="T28" s="50">
        <v>1391113.540829052</v>
      </c>
      <c r="U28" s="50">
        <v>1416113.083519313</v>
      </c>
      <c r="V28" s="50">
        <v>1451910.9299988251</v>
      </c>
      <c r="W28" s="50">
        <v>1468114.684512137</v>
      </c>
      <c r="X28" s="50">
        <v>1487421.600653396</v>
      </c>
      <c r="Y28" s="50">
        <v>1523404.6997520211</v>
      </c>
      <c r="Z28" s="50">
        <v>1563074.5245339514</v>
      </c>
      <c r="AA28" s="50">
        <v>1592334.2606013205</v>
      </c>
      <c r="AB28" s="50">
        <v>1617485.9881084759</v>
      </c>
      <c r="AC28" s="50">
        <v>1596330.4156730953</v>
      </c>
      <c r="AD28" s="50">
        <v>1567859.7476584176</v>
      </c>
      <c r="AE28" s="50">
        <v>1541054.8874124121</v>
      </c>
      <c r="AF28" s="50">
        <v>1509032.6578209652</v>
      </c>
    </row>
    <row r="29" spans="1:32" ht="15.95" customHeight="1">
      <c r="A29" s="51" t="s">
        <v>19</v>
      </c>
      <c r="B29" s="52" t="s">
        <v>20</v>
      </c>
      <c r="C29" s="37">
        <v>2077648.7601430318</v>
      </c>
      <c r="D29" s="38">
        <v>2090159.7270460485</v>
      </c>
      <c r="E29" s="38">
        <v>2080589.4889721868</v>
      </c>
      <c r="F29" s="38">
        <v>2064663.9344056332</v>
      </c>
      <c r="G29" s="38">
        <v>2046525.1259143052</v>
      </c>
      <c r="H29" s="38">
        <v>2005991.7103168096</v>
      </c>
      <c r="I29" s="38">
        <v>1984034.762156165</v>
      </c>
      <c r="J29" s="38">
        <v>1957641.6849862514</v>
      </c>
      <c r="K29" s="38">
        <v>1920389.6847305188</v>
      </c>
      <c r="L29" s="38">
        <v>1879507.3113429586</v>
      </c>
      <c r="M29" s="38">
        <v>1848582.7643954223</v>
      </c>
      <c r="N29" s="38">
        <v>1840554.2104000803</v>
      </c>
      <c r="O29" s="38">
        <v>1831264.0319822545</v>
      </c>
      <c r="P29" s="38">
        <v>1814404.0376846779</v>
      </c>
      <c r="Q29" s="38">
        <v>1802823.4649392155</v>
      </c>
      <c r="R29" s="38">
        <v>1825703.879993791</v>
      </c>
      <c r="S29" s="38">
        <v>1874181.6616505887</v>
      </c>
      <c r="T29" s="38">
        <v>1856647.1297620577</v>
      </c>
      <c r="U29" s="38">
        <v>1871115.9509379435</v>
      </c>
      <c r="V29" s="38">
        <v>1871031.6367654416</v>
      </c>
      <c r="W29" s="38">
        <v>1813684.2644173261</v>
      </c>
      <c r="X29" s="38">
        <v>1709484.6445413714</v>
      </c>
      <c r="Y29" s="38">
        <v>1650834.1081797746</v>
      </c>
      <c r="Z29" s="38">
        <v>1601680.6008383934</v>
      </c>
      <c r="AA29" s="38">
        <v>1537997.4576949347</v>
      </c>
      <c r="AB29" s="38">
        <v>1527826.4532544264</v>
      </c>
      <c r="AC29" s="38">
        <v>1508380.1583577609</v>
      </c>
      <c r="AD29" s="38">
        <v>1494571.1985589731</v>
      </c>
      <c r="AE29" s="38">
        <v>1492695.6912028883</v>
      </c>
      <c r="AF29" s="38">
        <v>1491318.3246196629</v>
      </c>
    </row>
    <row r="30" spans="1:32" ht="15.95" customHeight="1">
      <c r="A30" s="51" t="s">
        <v>21</v>
      </c>
      <c r="B30" s="52" t="s">
        <v>22</v>
      </c>
      <c r="C30" s="37">
        <v>715174.81163037522</v>
      </c>
      <c r="D30" s="38">
        <v>812538.56783365039</v>
      </c>
      <c r="E30" s="38">
        <v>895972.06374142529</v>
      </c>
      <c r="F30" s="38">
        <v>968305.03414132562</v>
      </c>
      <c r="G30" s="38">
        <v>1092711.5267581255</v>
      </c>
      <c r="H30" s="38">
        <v>1235228.653343525</v>
      </c>
      <c r="I30" s="38">
        <v>1344942.6457504504</v>
      </c>
      <c r="J30" s="38">
        <v>1449586.148886825</v>
      </c>
      <c r="K30" s="38">
        <v>1523791.4198737741</v>
      </c>
      <c r="L30" s="38">
        <v>1601657.9658928246</v>
      </c>
      <c r="M30" s="38">
        <v>1686310.7857577985</v>
      </c>
      <c r="N30" s="38">
        <v>1759840.2219710005</v>
      </c>
      <c r="O30" s="38">
        <v>1838076.2423747266</v>
      </c>
      <c r="P30" s="38">
        <v>1884505.791616576</v>
      </c>
      <c r="Q30" s="38">
        <v>1952719.3312590506</v>
      </c>
      <c r="R30" s="38">
        <v>2024106.8942803012</v>
      </c>
      <c r="S30" s="38">
        <v>2216661.0129319536</v>
      </c>
      <c r="T30" s="38">
        <v>2459281.5702391504</v>
      </c>
      <c r="U30" s="38">
        <v>2681723.8644212503</v>
      </c>
      <c r="V30" s="38">
        <v>2905302.507705925</v>
      </c>
      <c r="W30" s="38">
        <v>3139849.5234815124</v>
      </c>
      <c r="X30" s="38">
        <v>3338026.0052320245</v>
      </c>
      <c r="Y30" s="38">
        <v>3560241.4098990541</v>
      </c>
      <c r="Z30" s="38">
        <v>3773515.7591622276</v>
      </c>
      <c r="AA30" s="38">
        <v>3949485.5875533097</v>
      </c>
      <c r="AB30" s="38">
        <v>4228327.5346006667</v>
      </c>
      <c r="AC30" s="38">
        <v>4418024.4724253127</v>
      </c>
      <c r="AD30" s="38">
        <v>4650509.3657458136</v>
      </c>
      <c r="AE30" s="38">
        <v>4721356.6485700505</v>
      </c>
      <c r="AF30" s="38">
        <v>5076582.1414320059</v>
      </c>
    </row>
    <row r="31" spans="1:32" ht="15.95" customHeight="1">
      <c r="A31" s="53" t="s">
        <v>23</v>
      </c>
      <c r="B31" s="54" t="s">
        <v>24</v>
      </c>
      <c r="C31" s="41">
        <v>324837.62688992114</v>
      </c>
      <c r="D31" s="42">
        <v>339760.13562921854</v>
      </c>
      <c r="E31" s="42">
        <v>378057.20421819697</v>
      </c>
      <c r="F31" s="42">
        <v>407029.49374793691</v>
      </c>
      <c r="G31" s="42">
        <v>448058.19909058989</v>
      </c>
      <c r="H31" s="42">
        <v>517426.17061947944</v>
      </c>
      <c r="I31" s="42">
        <v>667088.80173935369</v>
      </c>
      <c r="J31" s="42">
        <v>527291.89505398471</v>
      </c>
      <c r="K31" s="42">
        <v>488620.9317752014</v>
      </c>
      <c r="L31" s="42">
        <v>473536.1111434027</v>
      </c>
      <c r="M31" s="42">
        <v>605686.67777924659</v>
      </c>
      <c r="N31" s="42">
        <v>623386.43277017027</v>
      </c>
      <c r="O31" s="42">
        <v>657692.44141870551</v>
      </c>
      <c r="P31" s="42">
        <v>700113.71892265661</v>
      </c>
      <c r="Q31" s="42">
        <v>731454.1804963263</v>
      </c>
      <c r="R31" s="42">
        <v>754123.14512461028</v>
      </c>
      <c r="S31" s="42">
        <v>807800.25237279525</v>
      </c>
      <c r="T31" s="42">
        <v>913061.06123365089</v>
      </c>
      <c r="U31" s="42">
        <v>940869.37071836414</v>
      </c>
      <c r="V31" s="42">
        <v>1050411.6141215661</v>
      </c>
      <c r="W31" s="42">
        <v>1208838.8438460985</v>
      </c>
      <c r="X31" s="42">
        <v>1245443.1594994457</v>
      </c>
      <c r="Y31" s="42">
        <v>1295214.3743403726</v>
      </c>
      <c r="Z31" s="42">
        <v>1416681.5547191696</v>
      </c>
      <c r="AA31" s="42">
        <v>1427216.7727535374</v>
      </c>
      <c r="AB31" s="42">
        <v>1482370.80105366</v>
      </c>
      <c r="AC31" s="42">
        <v>1615571.5655037477</v>
      </c>
      <c r="AD31" s="42">
        <v>1724903.762488079</v>
      </c>
      <c r="AE31" s="42">
        <v>1659824.7263352524</v>
      </c>
      <c r="AF31" s="42">
        <v>1663196.5894434918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4954297.6539967237</v>
      </c>
      <c r="D33" s="57">
        <v>5041104.3284813929</v>
      </c>
      <c r="E33" s="57">
        <v>5106514.6232621549</v>
      </c>
      <c r="F33" s="57">
        <v>5137329.0514445864</v>
      </c>
      <c r="G33" s="57">
        <v>5235888.7346148482</v>
      </c>
      <c r="H33" s="57">
        <v>5338266.2569529889</v>
      </c>
      <c r="I33" s="57">
        <v>5548729.9503999539</v>
      </c>
      <c r="J33" s="57">
        <v>5452214.834652978</v>
      </c>
      <c r="K33" s="57">
        <v>5406111.4047926785</v>
      </c>
      <c r="L33" s="57">
        <v>5387901.8127715075</v>
      </c>
      <c r="M33" s="57">
        <v>5527961.9664617926</v>
      </c>
      <c r="N33" s="57">
        <v>5571479.5678079166</v>
      </c>
      <c r="O33" s="57">
        <v>5669979.0764718242</v>
      </c>
      <c r="P33" s="57">
        <v>5744386.2865109015</v>
      </c>
      <c r="Q33" s="57">
        <v>5829537.9139680443</v>
      </c>
      <c r="R33" s="57">
        <v>5950153.560351057</v>
      </c>
      <c r="S33" s="57">
        <v>6270890.3932808042</v>
      </c>
      <c r="T33" s="57">
        <v>6620103.3020639103</v>
      </c>
      <c r="U33" s="57">
        <v>6909822.269596871</v>
      </c>
      <c r="V33" s="57">
        <v>7278656.6885917578</v>
      </c>
      <c r="W33" s="57">
        <v>7630487.3162570735</v>
      </c>
      <c r="X33" s="57">
        <v>7780375.4099262375</v>
      </c>
      <c r="Y33" s="57">
        <v>8029694.592171222</v>
      </c>
      <c r="Z33" s="57">
        <v>8354952.4392537419</v>
      </c>
      <c r="AA33" s="57">
        <v>8507034.0786031019</v>
      </c>
      <c r="AB33" s="58">
        <v>8856010.7770172283</v>
      </c>
      <c r="AC33" s="58">
        <v>9138306.6119599175</v>
      </c>
      <c r="AD33" s="58">
        <v>9437844.0744512826</v>
      </c>
      <c r="AE33" s="58">
        <v>9414931.9535206035</v>
      </c>
      <c r="AF33" s="58">
        <v>9740129.7133161258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95" customHeight="1">
      <c r="A35" s="47" t="s">
        <v>25</v>
      </c>
      <c r="B35" s="60" t="s">
        <v>45</v>
      </c>
      <c r="C35" s="50">
        <v>4810442.1641009888</v>
      </c>
      <c r="D35" s="50">
        <v>4880277.1857781252</v>
      </c>
      <c r="E35" s="50">
        <v>4939268.4686922422</v>
      </c>
      <c r="F35" s="50">
        <v>4968639.4643618139</v>
      </c>
      <c r="G35" s="50">
        <v>5071759.2060852638</v>
      </c>
      <c r="H35" s="50">
        <v>5162984.3756633112</v>
      </c>
      <c r="I35" s="50">
        <v>5370850.8987797238</v>
      </c>
      <c r="J35" s="50">
        <v>5277156.5817247871</v>
      </c>
      <c r="K35" s="50">
        <v>5233472.6871848013</v>
      </c>
      <c r="L35" s="50">
        <v>5202928.7203393122</v>
      </c>
      <c r="M35" s="50">
        <v>5329535.4908123063</v>
      </c>
      <c r="N35" s="50">
        <v>5369575.9588777283</v>
      </c>
      <c r="O35" s="50">
        <v>5463412.5215604687</v>
      </c>
      <c r="P35" s="50">
        <v>5525373.6091817785</v>
      </c>
      <c r="Q35" s="50">
        <v>5594561.0381488679</v>
      </c>
      <c r="R35" s="50">
        <v>5705874.7150989808</v>
      </c>
      <c r="S35" s="50">
        <v>6011415.993345229</v>
      </c>
      <c r="T35" s="50">
        <v>6367191.4499765476</v>
      </c>
      <c r="U35" s="50">
        <v>6649787.9031572891</v>
      </c>
      <c r="V35" s="50">
        <v>6992486.82825098</v>
      </c>
      <c r="W35" s="50">
        <v>7316989.415469571</v>
      </c>
      <c r="X35" s="50">
        <v>7491881.8515494214</v>
      </c>
      <c r="Y35" s="50">
        <v>7740554.1405160148</v>
      </c>
      <c r="Z35" s="50">
        <v>8045651.4478527177</v>
      </c>
      <c r="AA35" s="50">
        <v>8205430.610379654</v>
      </c>
      <c r="AB35" s="61">
        <v>8510961.5011067521</v>
      </c>
      <c r="AC35" s="61">
        <v>8796347.1748392452</v>
      </c>
      <c r="AD35" s="61">
        <v>9092435.436008295</v>
      </c>
      <c r="AE35" s="61">
        <v>9066720.0428951345</v>
      </c>
      <c r="AF35" s="61">
        <v>9370572.5773432199</v>
      </c>
    </row>
    <row r="36" spans="1:32">
      <c r="P36" s="62"/>
    </row>
    <row r="39" spans="1:32">
      <c r="Y39" s="62"/>
      <c r="Z39" s="62"/>
      <c r="AA39" s="62"/>
    </row>
    <row r="40" spans="1:32">
      <c r="Y40" s="62"/>
      <c r="Z40" s="62"/>
      <c r="AA40" s="62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7" orientation="landscape" r:id="rId1"/>
  <headerFooter scaleWithDoc="0" alignWithMargins="0">
    <oddHeader>&amp;C&amp;"Arial,Fett"&amp;12Nutzenergie thermisch&amp;"Arial,Standard"
&amp;10(in MWh, witterungsbereinigt)&amp;R&amp;"Arial,Standard"Tabelle G&amp;LSchweizerische Holzenergiestatistik EJ2019</oddHeader>
    <oddFooter>&amp;RJuni 2020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AF40"/>
  <sheetViews>
    <sheetView zoomScale="75" zoomScaleNormal="75" zoomScaleSheetLayoutView="75" workbookViewId="0">
      <selection activeCell="O33" sqref="O33:AF33"/>
    </sheetView>
  </sheetViews>
  <sheetFormatPr baseColWidth="10" defaultColWidth="11.42578125" defaultRowHeight="12"/>
  <cols>
    <col min="1" max="1" width="5.28515625" style="30" customWidth="1"/>
    <col min="2" max="2" width="32.85546875" style="30" bestFit="1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69">
        <v>0</v>
      </c>
      <c r="D2" s="70">
        <v>0</v>
      </c>
      <c r="E2" s="70">
        <v>0</v>
      </c>
      <c r="F2" s="70">
        <v>0</v>
      </c>
      <c r="G2" s="70">
        <v>0</v>
      </c>
      <c r="H2" s="70">
        <v>0</v>
      </c>
      <c r="I2" s="70">
        <v>0</v>
      </c>
      <c r="J2" s="70">
        <v>0</v>
      </c>
      <c r="K2" s="70">
        <v>0</v>
      </c>
      <c r="L2" s="70">
        <v>0</v>
      </c>
      <c r="M2" s="70">
        <v>0</v>
      </c>
      <c r="N2" s="70">
        <v>0</v>
      </c>
      <c r="O2" s="70">
        <v>0</v>
      </c>
      <c r="P2" s="70">
        <v>0</v>
      </c>
      <c r="Q2" s="70">
        <v>0</v>
      </c>
      <c r="R2" s="70">
        <v>0</v>
      </c>
      <c r="S2" s="70">
        <v>0</v>
      </c>
      <c r="T2" s="70">
        <v>0</v>
      </c>
      <c r="U2" s="70">
        <v>0</v>
      </c>
      <c r="V2" s="70">
        <v>0</v>
      </c>
      <c r="W2" s="70">
        <v>0</v>
      </c>
      <c r="X2" s="70">
        <v>0</v>
      </c>
      <c r="Y2" s="70">
        <v>0</v>
      </c>
      <c r="Z2" s="70">
        <v>0</v>
      </c>
      <c r="AA2" s="70">
        <v>0</v>
      </c>
      <c r="AB2" s="70">
        <v>0</v>
      </c>
      <c r="AC2" s="70">
        <v>0</v>
      </c>
      <c r="AD2" s="70">
        <v>0</v>
      </c>
      <c r="AE2" s="70">
        <v>0</v>
      </c>
      <c r="AF2" s="70">
        <v>0</v>
      </c>
    </row>
    <row r="3" spans="1:32" ht="14.1" customHeight="1">
      <c r="A3" s="35">
        <v>2</v>
      </c>
      <c r="B3" s="36" t="s">
        <v>3</v>
      </c>
      <c r="C3" s="71">
        <v>0</v>
      </c>
      <c r="D3" s="72">
        <v>0</v>
      </c>
      <c r="E3" s="72">
        <v>0</v>
      </c>
      <c r="F3" s="72">
        <v>0</v>
      </c>
      <c r="G3" s="72">
        <v>0</v>
      </c>
      <c r="H3" s="72">
        <v>0</v>
      </c>
      <c r="I3" s="72">
        <v>0</v>
      </c>
      <c r="J3" s="72">
        <v>0</v>
      </c>
      <c r="K3" s="72">
        <v>0</v>
      </c>
      <c r="L3" s="72">
        <v>0</v>
      </c>
      <c r="M3" s="72">
        <v>0</v>
      </c>
      <c r="N3" s="72">
        <v>0</v>
      </c>
      <c r="O3" s="72">
        <v>0</v>
      </c>
      <c r="P3" s="72">
        <v>0</v>
      </c>
      <c r="Q3" s="72">
        <v>0</v>
      </c>
      <c r="R3" s="72">
        <v>0</v>
      </c>
      <c r="S3" s="72">
        <v>0</v>
      </c>
      <c r="T3" s="72">
        <v>0</v>
      </c>
      <c r="U3" s="72">
        <v>0</v>
      </c>
      <c r="V3" s="72">
        <v>0</v>
      </c>
      <c r="W3" s="72">
        <v>0</v>
      </c>
      <c r="X3" s="72">
        <v>0</v>
      </c>
      <c r="Y3" s="72">
        <v>0</v>
      </c>
      <c r="Z3" s="72">
        <v>0</v>
      </c>
      <c r="AA3" s="72">
        <v>0</v>
      </c>
      <c r="AB3" s="72">
        <v>0</v>
      </c>
      <c r="AC3" s="72">
        <v>0</v>
      </c>
      <c r="AD3" s="72">
        <v>0</v>
      </c>
      <c r="AE3" s="72">
        <v>0</v>
      </c>
      <c r="AF3" s="72">
        <v>0</v>
      </c>
    </row>
    <row r="4" spans="1:32" ht="14.1" customHeight="1">
      <c r="A4" s="35">
        <v>3</v>
      </c>
      <c r="B4" s="36" t="s">
        <v>4</v>
      </c>
      <c r="C4" s="71">
        <v>0</v>
      </c>
      <c r="D4" s="72">
        <v>0</v>
      </c>
      <c r="E4" s="72">
        <v>0</v>
      </c>
      <c r="F4" s="72">
        <v>0</v>
      </c>
      <c r="G4" s="72">
        <v>0</v>
      </c>
      <c r="H4" s="72">
        <v>0</v>
      </c>
      <c r="I4" s="72">
        <v>0</v>
      </c>
      <c r="J4" s="72">
        <v>0</v>
      </c>
      <c r="K4" s="72">
        <v>0</v>
      </c>
      <c r="L4" s="72">
        <v>0</v>
      </c>
      <c r="M4" s="72">
        <v>0</v>
      </c>
      <c r="N4" s="72">
        <v>0</v>
      </c>
      <c r="O4" s="72">
        <v>0</v>
      </c>
      <c r="P4" s="72">
        <v>0</v>
      </c>
      <c r="Q4" s="72">
        <v>0</v>
      </c>
      <c r="R4" s="72">
        <v>0</v>
      </c>
      <c r="S4" s="72">
        <v>0</v>
      </c>
      <c r="T4" s="72">
        <v>0</v>
      </c>
      <c r="U4" s="72">
        <v>0</v>
      </c>
      <c r="V4" s="72">
        <v>0</v>
      </c>
      <c r="W4" s="72">
        <v>0</v>
      </c>
      <c r="X4" s="72">
        <v>0</v>
      </c>
      <c r="Y4" s="72">
        <v>0</v>
      </c>
      <c r="Z4" s="72">
        <v>0</v>
      </c>
      <c r="AA4" s="72">
        <v>0</v>
      </c>
      <c r="AB4" s="72">
        <v>0</v>
      </c>
      <c r="AC4" s="72">
        <v>0</v>
      </c>
      <c r="AD4" s="72">
        <v>0</v>
      </c>
      <c r="AE4" s="72">
        <v>0</v>
      </c>
      <c r="AF4" s="72">
        <v>0</v>
      </c>
    </row>
    <row r="5" spans="1:32" ht="14.1" customHeight="1">
      <c r="A5" s="35" t="s">
        <v>36</v>
      </c>
      <c r="B5" s="36" t="s">
        <v>5</v>
      </c>
      <c r="C5" s="71">
        <v>0</v>
      </c>
      <c r="D5" s="72">
        <v>0</v>
      </c>
      <c r="E5" s="72">
        <v>0</v>
      </c>
      <c r="F5" s="72">
        <v>0</v>
      </c>
      <c r="G5" s="72">
        <v>0</v>
      </c>
      <c r="H5" s="72">
        <v>0</v>
      </c>
      <c r="I5" s="72">
        <v>0</v>
      </c>
      <c r="J5" s="72">
        <v>0</v>
      </c>
      <c r="K5" s="72">
        <v>0</v>
      </c>
      <c r="L5" s="72">
        <v>0</v>
      </c>
      <c r="M5" s="72">
        <v>0</v>
      </c>
      <c r="N5" s="72">
        <v>0</v>
      </c>
      <c r="O5" s="72">
        <v>0</v>
      </c>
      <c r="P5" s="72">
        <v>0</v>
      </c>
      <c r="Q5" s="72">
        <v>0</v>
      </c>
      <c r="R5" s="72">
        <v>0</v>
      </c>
      <c r="S5" s="72">
        <v>0</v>
      </c>
      <c r="T5" s="72">
        <v>0</v>
      </c>
      <c r="U5" s="72">
        <v>0</v>
      </c>
      <c r="V5" s="72">
        <v>0</v>
      </c>
      <c r="W5" s="72">
        <v>0</v>
      </c>
      <c r="X5" s="72">
        <v>0</v>
      </c>
      <c r="Y5" s="72">
        <v>0</v>
      </c>
      <c r="Z5" s="72">
        <v>0</v>
      </c>
      <c r="AA5" s="72">
        <v>0</v>
      </c>
      <c r="AB5" s="72">
        <v>0</v>
      </c>
      <c r="AC5" s="72">
        <v>0</v>
      </c>
      <c r="AD5" s="72">
        <v>0</v>
      </c>
      <c r="AE5" s="72">
        <v>0</v>
      </c>
      <c r="AF5" s="72">
        <v>0</v>
      </c>
    </row>
    <row r="6" spans="1:32" ht="14.1" customHeight="1">
      <c r="A6" s="35" t="s">
        <v>35</v>
      </c>
      <c r="B6" s="36" t="s">
        <v>107</v>
      </c>
      <c r="C6" s="71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0</v>
      </c>
      <c r="J6" s="72">
        <v>0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0</v>
      </c>
      <c r="T6" s="72">
        <v>0</v>
      </c>
      <c r="U6" s="72">
        <v>0</v>
      </c>
      <c r="V6" s="72">
        <v>0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</row>
    <row r="7" spans="1:32" ht="14.1" customHeight="1">
      <c r="A7" s="35">
        <v>5</v>
      </c>
      <c r="B7" s="36" t="s">
        <v>6</v>
      </c>
      <c r="C7" s="71">
        <v>0</v>
      </c>
      <c r="D7" s="72">
        <v>0</v>
      </c>
      <c r="E7" s="72">
        <v>0</v>
      </c>
      <c r="F7" s="72">
        <v>0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  <c r="V7" s="72">
        <v>0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</row>
    <row r="8" spans="1:32" ht="14.1" customHeight="1">
      <c r="A8" s="35">
        <v>6</v>
      </c>
      <c r="B8" s="36" t="s">
        <v>7</v>
      </c>
      <c r="C8" s="71">
        <v>0</v>
      </c>
      <c r="D8" s="72">
        <v>0</v>
      </c>
      <c r="E8" s="72">
        <v>0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  <c r="V8" s="72">
        <v>0</v>
      </c>
      <c r="W8" s="72">
        <v>0</v>
      </c>
      <c r="X8" s="72">
        <v>0</v>
      </c>
      <c r="Y8" s="72">
        <v>0</v>
      </c>
      <c r="Z8" s="72">
        <v>0</v>
      </c>
      <c r="AA8" s="72">
        <v>0</v>
      </c>
      <c r="AB8" s="72">
        <v>0</v>
      </c>
      <c r="AC8" s="72">
        <v>0</v>
      </c>
      <c r="AD8" s="72">
        <v>0</v>
      </c>
      <c r="AE8" s="72">
        <v>0</v>
      </c>
      <c r="AF8" s="72">
        <v>0</v>
      </c>
    </row>
    <row r="9" spans="1:32" ht="14.1" customHeight="1">
      <c r="A9" s="35">
        <v>7</v>
      </c>
      <c r="B9" s="36" t="s">
        <v>8</v>
      </c>
      <c r="C9" s="71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  <c r="R9" s="72">
        <v>0</v>
      </c>
      <c r="S9" s="72">
        <v>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2">
        <v>0</v>
      </c>
      <c r="AD9" s="72">
        <v>0</v>
      </c>
      <c r="AE9" s="72">
        <v>0</v>
      </c>
      <c r="AF9" s="72">
        <v>0</v>
      </c>
    </row>
    <row r="10" spans="1:32" ht="14.1" customHeight="1">
      <c r="A10" s="35">
        <v>8</v>
      </c>
      <c r="B10" s="36" t="s">
        <v>39</v>
      </c>
      <c r="C10" s="71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0</v>
      </c>
      <c r="T10" s="72">
        <v>0</v>
      </c>
      <c r="U10" s="72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2">
        <v>0</v>
      </c>
      <c r="AD10" s="72">
        <v>0</v>
      </c>
      <c r="AE10" s="72">
        <v>0</v>
      </c>
      <c r="AF10" s="72">
        <v>0</v>
      </c>
    </row>
    <row r="11" spans="1:32" ht="14.1" customHeight="1">
      <c r="A11" s="35">
        <v>9</v>
      </c>
      <c r="B11" s="36" t="s">
        <v>40</v>
      </c>
      <c r="C11" s="71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0</v>
      </c>
      <c r="T11" s="72">
        <v>0</v>
      </c>
      <c r="U11" s="72">
        <v>0</v>
      </c>
      <c r="V11" s="72">
        <v>0</v>
      </c>
      <c r="W11" s="72">
        <v>0</v>
      </c>
      <c r="X11" s="72">
        <v>0</v>
      </c>
      <c r="Y11" s="72">
        <v>0</v>
      </c>
      <c r="Z11" s="72">
        <v>0</v>
      </c>
      <c r="AA11" s="72">
        <v>0</v>
      </c>
      <c r="AB11" s="72">
        <v>0</v>
      </c>
      <c r="AC11" s="72">
        <v>0</v>
      </c>
      <c r="AD11" s="72">
        <v>0</v>
      </c>
      <c r="AE11" s="72">
        <v>0</v>
      </c>
      <c r="AF11" s="72">
        <v>0</v>
      </c>
    </row>
    <row r="12" spans="1:32" ht="14.1" customHeight="1">
      <c r="A12" s="35">
        <v>10</v>
      </c>
      <c r="B12" s="36" t="s">
        <v>9</v>
      </c>
      <c r="C12" s="71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</row>
    <row r="13" spans="1:32">
      <c r="A13" s="35" t="s">
        <v>38</v>
      </c>
      <c r="B13" s="36" t="s">
        <v>41</v>
      </c>
      <c r="C13" s="71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2">
        <v>0</v>
      </c>
      <c r="Z13" s="72">
        <v>0</v>
      </c>
      <c r="AA13" s="72">
        <v>0</v>
      </c>
      <c r="AB13" s="72">
        <v>0</v>
      </c>
      <c r="AC13" s="72">
        <v>0</v>
      </c>
      <c r="AD13" s="72">
        <v>0</v>
      </c>
      <c r="AE13" s="72">
        <v>0</v>
      </c>
      <c r="AF13" s="72">
        <v>0</v>
      </c>
    </row>
    <row r="14" spans="1:32" ht="13.5" customHeight="1">
      <c r="A14" s="35" t="s">
        <v>37</v>
      </c>
      <c r="B14" s="36" t="s">
        <v>42</v>
      </c>
      <c r="C14" s="71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0</v>
      </c>
      <c r="T14" s="72">
        <v>0</v>
      </c>
      <c r="U14" s="72">
        <v>0</v>
      </c>
      <c r="V14" s="72">
        <v>0</v>
      </c>
      <c r="W14" s="72">
        <v>0</v>
      </c>
      <c r="X14" s="72">
        <v>0</v>
      </c>
      <c r="Y14" s="72">
        <v>0</v>
      </c>
      <c r="Z14" s="72">
        <v>0</v>
      </c>
      <c r="AA14" s="72">
        <v>0</v>
      </c>
      <c r="AB14" s="72">
        <v>0</v>
      </c>
      <c r="AC14" s="72">
        <v>0</v>
      </c>
      <c r="AD14" s="72">
        <v>0</v>
      </c>
      <c r="AE14" s="72">
        <v>0</v>
      </c>
      <c r="AF14" s="72">
        <v>0</v>
      </c>
    </row>
    <row r="15" spans="1:32" ht="25.15" customHeight="1">
      <c r="A15" s="35" t="s">
        <v>47</v>
      </c>
      <c r="B15" s="36" t="s">
        <v>43</v>
      </c>
      <c r="C15" s="71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</row>
    <row r="16" spans="1:32" ht="13.5" customHeight="1">
      <c r="A16" s="35" t="s">
        <v>48</v>
      </c>
      <c r="B16" s="36" t="s">
        <v>53</v>
      </c>
      <c r="C16" s="71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2">
        <v>0</v>
      </c>
      <c r="T16" s="72">
        <v>0</v>
      </c>
      <c r="U16" s="72">
        <v>0</v>
      </c>
      <c r="V16" s="72">
        <v>0</v>
      </c>
      <c r="W16" s="72">
        <v>0</v>
      </c>
      <c r="X16" s="72">
        <v>0</v>
      </c>
      <c r="Y16" s="72">
        <v>0</v>
      </c>
      <c r="Z16" s="72">
        <v>0</v>
      </c>
      <c r="AA16" s="72">
        <v>0</v>
      </c>
      <c r="AB16" s="72">
        <v>0</v>
      </c>
      <c r="AC16" s="72">
        <v>0</v>
      </c>
      <c r="AD16" s="72">
        <v>0</v>
      </c>
      <c r="AE16" s="72">
        <v>0</v>
      </c>
      <c r="AF16" s="72">
        <v>0</v>
      </c>
    </row>
    <row r="17" spans="1:32" ht="25.15" customHeight="1">
      <c r="A17" s="35">
        <v>13</v>
      </c>
      <c r="B17" s="36" t="s">
        <v>44</v>
      </c>
      <c r="C17" s="71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</row>
    <row r="18" spans="1:32" ht="25.15" customHeight="1">
      <c r="A18" s="35" t="s">
        <v>49</v>
      </c>
      <c r="B18" s="36" t="s">
        <v>10</v>
      </c>
      <c r="C18" s="71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</row>
    <row r="19" spans="1:32" ht="13.5" customHeight="1">
      <c r="A19" s="35" t="s">
        <v>50</v>
      </c>
      <c r="B19" s="36" t="s">
        <v>54</v>
      </c>
      <c r="C19" s="71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</row>
    <row r="20" spans="1:32" ht="25.15" customHeight="1">
      <c r="A20" s="35">
        <v>15</v>
      </c>
      <c r="B20" s="36" t="s">
        <v>11</v>
      </c>
      <c r="C20" s="71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</row>
    <row r="21" spans="1:32" ht="25.15" customHeight="1">
      <c r="A21" s="35" t="s">
        <v>51</v>
      </c>
      <c r="B21" s="36" t="s">
        <v>12</v>
      </c>
      <c r="C21" s="71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</row>
    <row r="22" spans="1:32" ht="13.5" customHeight="1">
      <c r="A22" s="35" t="s">
        <v>52</v>
      </c>
      <c r="B22" s="36" t="s">
        <v>55</v>
      </c>
      <c r="C22" s="71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</row>
    <row r="23" spans="1:32" ht="25.15" customHeight="1">
      <c r="A23" s="35">
        <v>17</v>
      </c>
      <c r="B23" s="36" t="s">
        <v>13</v>
      </c>
      <c r="C23" s="71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2">
        <v>0</v>
      </c>
      <c r="AD23" s="72">
        <v>0</v>
      </c>
      <c r="AE23" s="72">
        <v>0</v>
      </c>
      <c r="AF23" s="72">
        <v>0</v>
      </c>
    </row>
    <row r="24" spans="1:32" ht="14.1" customHeight="1">
      <c r="A24" s="35">
        <v>18</v>
      </c>
      <c r="B24" s="36" t="s">
        <v>14</v>
      </c>
      <c r="C24" s="71">
        <v>0</v>
      </c>
      <c r="D24" s="72">
        <v>0</v>
      </c>
      <c r="E24" s="72">
        <v>0</v>
      </c>
      <c r="F24" s="72">
        <v>0</v>
      </c>
      <c r="G24" s="72">
        <v>0</v>
      </c>
      <c r="H24" s="72">
        <v>76.749120000000005</v>
      </c>
      <c r="I24" s="72">
        <v>480.23020800000006</v>
      </c>
      <c r="J24" s="72">
        <v>2023.9839359999999</v>
      </c>
      <c r="K24" s="72">
        <v>2640</v>
      </c>
      <c r="L24" s="72">
        <v>2360</v>
      </c>
      <c r="M24" s="72">
        <v>3214</v>
      </c>
      <c r="N24" s="72">
        <v>2676</v>
      </c>
      <c r="O24" s="72">
        <v>1930</v>
      </c>
      <c r="P24" s="72">
        <v>2267.1999999999998</v>
      </c>
      <c r="Q24" s="72">
        <v>2190.1</v>
      </c>
      <c r="R24" s="72">
        <v>1979.18</v>
      </c>
      <c r="S24" s="72">
        <v>1998.3</v>
      </c>
      <c r="T24" s="72">
        <v>43823.067999999999</v>
      </c>
      <c r="U24" s="72">
        <v>81958</v>
      </c>
      <c r="V24" s="72">
        <v>105567.14387499998</v>
      </c>
      <c r="W24" s="72">
        <v>84085.851579540322</v>
      </c>
      <c r="X24" s="72">
        <v>147049.79454556855</v>
      </c>
      <c r="Y24" s="72">
        <v>205351.08576316282</v>
      </c>
      <c r="Z24" s="72">
        <v>223912.19127775176</v>
      </c>
      <c r="AA24" s="72">
        <v>225738.61864129256</v>
      </c>
      <c r="AB24" s="72">
        <v>125691.38434312496</v>
      </c>
      <c r="AC24" s="72">
        <v>123103.78609938276</v>
      </c>
      <c r="AD24" s="72">
        <v>207175.8</v>
      </c>
      <c r="AE24" s="72">
        <v>190647</v>
      </c>
      <c r="AF24" s="72">
        <v>217260</v>
      </c>
    </row>
    <row r="25" spans="1:32" ht="14.1" customHeight="1">
      <c r="A25" s="35">
        <v>19</v>
      </c>
      <c r="B25" s="36" t="s">
        <v>15</v>
      </c>
      <c r="C25" s="71">
        <v>5700.0556625277377</v>
      </c>
      <c r="D25" s="72">
        <v>6017.8202216605541</v>
      </c>
      <c r="E25" s="72">
        <v>10655.872729116467</v>
      </c>
      <c r="F25" s="72">
        <v>7786.2660873705572</v>
      </c>
      <c r="G25" s="72">
        <v>10424.984422469186</v>
      </c>
      <c r="H25" s="72">
        <v>9258.7310750450451</v>
      </c>
      <c r="I25" s="72">
        <v>13488.273210852616</v>
      </c>
      <c r="J25" s="72">
        <v>8223.3484605846406</v>
      </c>
      <c r="K25" s="72">
        <v>9888.5438147575405</v>
      </c>
      <c r="L25" s="72">
        <v>10769.686701047862</v>
      </c>
      <c r="M25" s="72">
        <v>10470.485240574901</v>
      </c>
      <c r="N25" s="72">
        <v>11125.31689066314</v>
      </c>
      <c r="O25" s="72">
        <v>20444.619130180916</v>
      </c>
      <c r="P25" s="72">
        <v>25008.074396441818</v>
      </c>
      <c r="Q25" s="72">
        <v>26880.626955870655</v>
      </c>
      <c r="R25" s="72">
        <v>30599.376046546073</v>
      </c>
      <c r="S25" s="72">
        <v>41977.263673999994</v>
      </c>
      <c r="T25" s="72">
        <v>48475.57710680001</v>
      </c>
      <c r="U25" s="72">
        <v>49414.660571220003</v>
      </c>
      <c r="V25" s="72">
        <v>48612.092795249991</v>
      </c>
      <c r="W25" s="72">
        <v>50481.393748849994</v>
      </c>
      <c r="X25" s="72">
        <v>45587.607739644598</v>
      </c>
      <c r="Y25" s="72">
        <v>46183.323546984604</v>
      </c>
      <c r="Z25" s="72">
        <v>53678.002817132096</v>
      </c>
      <c r="AA25" s="72">
        <v>47584.937851989605</v>
      </c>
      <c r="AB25" s="72">
        <v>57865.141845271974</v>
      </c>
      <c r="AC25" s="72">
        <v>99706.147278700431</v>
      </c>
      <c r="AD25" s="72">
        <v>114599.59149619262</v>
      </c>
      <c r="AE25" s="72">
        <v>99239.133689441849</v>
      </c>
      <c r="AF25" s="72">
        <v>95558.077546354849</v>
      </c>
    </row>
    <row r="26" spans="1:32" ht="14.1" customHeight="1">
      <c r="A26" s="39">
        <v>20</v>
      </c>
      <c r="B26" s="40" t="s">
        <v>16</v>
      </c>
      <c r="C26" s="63">
        <v>52466.669156398086</v>
      </c>
      <c r="D26" s="64">
        <v>50855.400418300633</v>
      </c>
      <c r="E26" s="64">
        <v>57551.447746882463</v>
      </c>
      <c r="F26" s="64">
        <v>58909.709045544543</v>
      </c>
      <c r="G26" s="64">
        <v>64107.381019332162</v>
      </c>
      <c r="H26" s="64">
        <v>67854.204777596446</v>
      </c>
      <c r="I26" s="64">
        <v>75337.401237594837</v>
      </c>
      <c r="J26" s="64">
        <v>80886.272678885492</v>
      </c>
      <c r="K26" s="64">
        <v>82583.165797856927</v>
      </c>
      <c r="L26" s="64">
        <v>91290.651565648019</v>
      </c>
      <c r="M26" s="64">
        <v>104433.27541558765</v>
      </c>
      <c r="N26" s="64">
        <v>110400.05924355955</v>
      </c>
      <c r="O26" s="64">
        <v>115937.09471411076</v>
      </c>
      <c r="P26" s="64">
        <v>119220.31353095947</v>
      </c>
      <c r="Q26" s="64">
        <v>130854.57105288412</v>
      </c>
      <c r="R26" s="64">
        <v>136337.76765971954</v>
      </c>
      <c r="S26" s="64">
        <v>154045.76535325448</v>
      </c>
      <c r="T26" s="64">
        <v>150149.68656399366</v>
      </c>
      <c r="U26" s="64">
        <v>149035.44346370452</v>
      </c>
      <c r="V26" s="64">
        <v>147254.96755825367</v>
      </c>
      <c r="W26" s="64">
        <v>152979.49460068569</v>
      </c>
      <c r="X26" s="64">
        <v>155559.77502625738</v>
      </c>
      <c r="Y26" s="64">
        <v>164566.96935779284</v>
      </c>
      <c r="Z26" s="64">
        <v>184549.01518967451</v>
      </c>
      <c r="AA26" s="64">
        <v>191342.93995852713</v>
      </c>
      <c r="AB26" s="64">
        <v>200957.97359379512</v>
      </c>
      <c r="AC26" s="64">
        <v>201003.91421472642</v>
      </c>
      <c r="AD26" s="64">
        <v>200083.2787977737</v>
      </c>
      <c r="AE26" s="64">
        <v>197793.37955620507</v>
      </c>
      <c r="AF26" s="64">
        <v>200018.35739960076</v>
      </c>
    </row>
    <row r="27" spans="1:32" ht="3.2" customHeight="1">
      <c r="A27" s="43"/>
      <c r="B27" s="44"/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</row>
    <row r="28" spans="1:32" ht="15.95" customHeight="1">
      <c r="A28" s="47" t="s">
        <v>17</v>
      </c>
      <c r="B28" s="48" t="s">
        <v>18</v>
      </c>
      <c r="C28" s="75">
        <v>0</v>
      </c>
      <c r="D28" s="76">
        <v>0</v>
      </c>
      <c r="E28" s="76">
        <v>0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76">
        <v>0</v>
      </c>
      <c r="AE28" s="76">
        <v>0</v>
      </c>
      <c r="AF28" s="76">
        <v>0</v>
      </c>
    </row>
    <row r="29" spans="1:32" ht="15.95" customHeight="1">
      <c r="A29" s="51" t="s">
        <v>19</v>
      </c>
      <c r="B29" s="52" t="s">
        <v>20</v>
      </c>
      <c r="C29" s="71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</v>
      </c>
      <c r="O29" s="72">
        <v>0</v>
      </c>
      <c r="P29" s="72">
        <v>0</v>
      </c>
      <c r="Q29" s="72">
        <v>0</v>
      </c>
      <c r="R29" s="72">
        <v>0</v>
      </c>
      <c r="S29" s="72">
        <v>0</v>
      </c>
      <c r="T29" s="72">
        <v>0</v>
      </c>
      <c r="U29" s="72">
        <v>0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A29" s="72">
        <v>0</v>
      </c>
      <c r="AB29" s="72">
        <v>0</v>
      </c>
      <c r="AC29" s="72">
        <v>0</v>
      </c>
      <c r="AD29" s="72">
        <v>0</v>
      </c>
      <c r="AE29" s="72">
        <v>0</v>
      </c>
      <c r="AF29" s="72">
        <v>0</v>
      </c>
    </row>
    <row r="30" spans="1:32" ht="15.95" customHeight="1">
      <c r="A30" s="51" t="s">
        <v>21</v>
      </c>
      <c r="B30" s="52" t="s">
        <v>22</v>
      </c>
      <c r="C30" s="37">
        <v>0</v>
      </c>
      <c r="D30" s="38">
        <v>0</v>
      </c>
      <c r="E30" s="38">
        <v>0</v>
      </c>
      <c r="F30" s="38">
        <v>0</v>
      </c>
      <c r="G30" s="38">
        <v>0</v>
      </c>
      <c r="H30" s="38">
        <v>76.749120000000005</v>
      </c>
      <c r="I30" s="38">
        <v>480.23020800000006</v>
      </c>
      <c r="J30" s="38">
        <v>2023.9839359999999</v>
      </c>
      <c r="K30" s="38">
        <v>2640</v>
      </c>
      <c r="L30" s="38">
        <v>2360</v>
      </c>
      <c r="M30" s="38">
        <v>3214</v>
      </c>
      <c r="N30" s="38">
        <v>2676</v>
      </c>
      <c r="O30" s="38">
        <v>1930</v>
      </c>
      <c r="P30" s="38">
        <v>2267.1999999999998</v>
      </c>
      <c r="Q30" s="38">
        <v>2190.1</v>
      </c>
      <c r="R30" s="38">
        <v>1979.18</v>
      </c>
      <c r="S30" s="38">
        <v>1998.3</v>
      </c>
      <c r="T30" s="38">
        <v>43823.067999999999</v>
      </c>
      <c r="U30" s="38">
        <v>81958</v>
      </c>
      <c r="V30" s="38">
        <v>105567.14387499998</v>
      </c>
      <c r="W30" s="38">
        <v>84085.851579540322</v>
      </c>
      <c r="X30" s="38">
        <v>147049.79454556855</v>
      </c>
      <c r="Y30" s="38">
        <v>205351.08576316282</v>
      </c>
      <c r="Z30" s="38">
        <v>223912.19127775176</v>
      </c>
      <c r="AA30" s="38">
        <v>225738.61864129256</v>
      </c>
      <c r="AB30" s="38">
        <v>125691.38434312496</v>
      </c>
      <c r="AC30" s="38">
        <v>123103.78609938276</v>
      </c>
      <c r="AD30" s="38">
        <v>207175.8</v>
      </c>
      <c r="AE30" s="38">
        <v>190647</v>
      </c>
      <c r="AF30" s="38">
        <v>217260</v>
      </c>
    </row>
    <row r="31" spans="1:32" ht="15.95" customHeight="1">
      <c r="A31" s="53" t="s">
        <v>23</v>
      </c>
      <c r="B31" s="54" t="s">
        <v>24</v>
      </c>
      <c r="C31" s="41">
        <v>58166.724818925824</v>
      </c>
      <c r="D31" s="42">
        <v>56873.22063996119</v>
      </c>
      <c r="E31" s="42">
        <v>68207.320475998931</v>
      </c>
      <c r="F31" s="42">
        <v>66695.975132915104</v>
      </c>
      <c r="G31" s="42">
        <v>74532.365441801347</v>
      </c>
      <c r="H31" s="42">
        <v>77112.935852641487</v>
      </c>
      <c r="I31" s="42">
        <v>88825.674448447448</v>
      </c>
      <c r="J31" s="42">
        <v>89109.621139470139</v>
      </c>
      <c r="K31" s="42">
        <v>92471.709612614475</v>
      </c>
      <c r="L31" s="42">
        <v>102060.33826669588</v>
      </c>
      <c r="M31" s="42">
        <v>114903.76065616254</v>
      </c>
      <c r="N31" s="42">
        <v>121525.37613422269</v>
      </c>
      <c r="O31" s="42">
        <v>136381.71384429169</v>
      </c>
      <c r="P31" s="42">
        <v>144228.38792740129</v>
      </c>
      <c r="Q31" s="42">
        <v>157735.19800875476</v>
      </c>
      <c r="R31" s="42">
        <v>166937.1437062656</v>
      </c>
      <c r="S31" s="42">
        <v>196023.02902725447</v>
      </c>
      <c r="T31" s="42">
        <v>198625.26367079368</v>
      </c>
      <c r="U31" s="42">
        <v>198450.10403492453</v>
      </c>
      <c r="V31" s="42">
        <v>195867.06035350368</v>
      </c>
      <c r="W31" s="42">
        <v>203460.8883495357</v>
      </c>
      <c r="X31" s="42">
        <v>201147.38276590197</v>
      </c>
      <c r="Y31" s="42">
        <v>210750.29290477745</v>
      </c>
      <c r="Z31" s="42">
        <v>238227.01800680661</v>
      </c>
      <c r="AA31" s="42">
        <v>238927.87781051674</v>
      </c>
      <c r="AB31" s="42">
        <v>258823.1154390671</v>
      </c>
      <c r="AC31" s="42">
        <v>300710.06149342685</v>
      </c>
      <c r="AD31" s="42">
        <v>314682.87029396632</v>
      </c>
      <c r="AE31" s="42">
        <v>297032.5132456469</v>
      </c>
      <c r="AF31" s="42">
        <v>295576.43494595564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58166.724818925824</v>
      </c>
      <c r="D33" s="57">
        <v>56873.22063996119</v>
      </c>
      <c r="E33" s="57">
        <v>68207.320475998931</v>
      </c>
      <c r="F33" s="57">
        <v>66695.975132915104</v>
      </c>
      <c r="G33" s="57">
        <v>74532.365441801347</v>
      </c>
      <c r="H33" s="57">
        <v>77189.68497264148</v>
      </c>
      <c r="I33" s="57">
        <v>89305.904656447441</v>
      </c>
      <c r="J33" s="57">
        <v>91133.605075470143</v>
      </c>
      <c r="K33" s="57">
        <v>95111.709612614475</v>
      </c>
      <c r="L33" s="57">
        <v>104420.33826669588</v>
      </c>
      <c r="M33" s="57">
        <v>118117.76065616254</v>
      </c>
      <c r="N33" s="57">
        <v>124201.37613422269</v>
      </c>
      <c r="O33" s="57">
        <v>138311.71384429169</v>
      </c>
      <c r="P33" s="57">
        <v>146495.5879274013</v>
      </c>
      <c r="Q33" s="57">
        <v>159925.29800875476</v>
      </c>
      <c r="R33" s="57">
        <v>168916.3237062656</v>
      </c>
      <c r="S33" s="57">
        <v>198021.32902725445</v>
      </c>
      <c r="T33" s="57">
        <v>242448.33167079368</v>
      </c>
      <c r="U33" s="57">
        <v>280408.10403492453</v>
      </c>
      <c r="V33" s="57">
        <v>301434.20422850363</v>
      </c>
      <c r="W33" s="57">
        <v>287546.73992907605</v>
      </c>
      <c r="X33" s="57">
        <v>348197.1773114705</v>
      </c>
      <c r="Y33" s="57">
        <v>416101.37866794027</v>
      </c>
      <c r="Z33" s="57">
        <v>462139.20928455837</v>
      </c>
      <c r="AA33" s="57">
        <v>464666.4964518093</v>
      </c>
      <c r="AB33" s="58">
        <v>384514.49978219206</v>
      </c>
      <c r="AC33" s="58">
        <v>423813.84759280959</v>
      </c>
      <c r="AD33" s="58">
        <v>521858.67029396631</v>
      </c>
      <c r="AE33" s="58">
        <v>487679.5132456469</v>
      </c>
      <c r="AF33" s="58">
        <v>512836.43494595564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95" customHeight="1">
      <c r="A35" s="47" t="s">
        <v>25</v>
      </c>
      <c r="B35" s="60" t="s">
        <v>45</v>
      </c>
      <c r="C35" s="50">
        <v>5700.0556625277386</v>
      </c>
      <c r="D35" s="50">
        <v>6017.8202216605569</v>
      </c>
      <c r="E35" s="50">
        <v>10655.872729116469</v>
      </c>
      <c r="F35" s="50">
        <v>7786.2660873705609</v>
      </c>
      <c r="G35" s="50">
        <v>10424.984422469184</v>
      </c>
      <c r="H35" s="50">
        <v>9335.4801950450346</v>
      </c>
      <c r="I35" s="50">
        <v>13968.503418852604</v>
      </c>
      <c r="J35" s="50">
        <v>10247.33239658465</v>
      </c>
      <c r="K35" s="50">
        <v>12528.543814757548</v>
      </c>
      <c r="L35" s="50">
        <v>13129.68670104786</v>
      </c>
      <c r="M35" s="50">
        <v>13684.485240574897</v>
      </c>
      <c r="N35" s="50">
        <v>13801.316890663147</v>
      </c>
      <c r="O35" s="50">
        <v>22374.61913018093</v>
      </c>
      <c r="P35" s="50">
        <v>27275.274396441833</v>
      </c>
      <c r="Q35" s="50">
        <v>29070.726955870647</v>
      </c>
      <c r="R35" s="50">
        <v>32578.556046546058</v>
      </c>
      <c r="S35" s="50">
        <v>43975.563673999975</v>
      </c>
      <c r="T35" s="50">
        <v>92298.645106800017</v>
      </c>
      <c r="U35" s="50">
        <v>131372.66057122001</v>
      </c>
      <c r="V35" s="50">
        <v>154179.23667024996</v>
      </c>
      <c r="W35" s="50">
        <v>134567.24532839036</v>
      </c>
      <c r="X35" s="50">
        <v>192637.40228521312</v>
      </c>
      <c r="Y35" s="50">
        <v>251534.40931014743</v>
      </c>
      <c r="Z35" s="50">
        <v>277590.19409488386</v>
      </c>
      <c r="AA35" s="50">
        <v>273323.5564932822</v>
      </c>
      <c r="AB35" s="61">
        <v>183556.52618839694</v>
      </c>
      <c r="AC35" s="61">
        <v>222809.93337808317</v>
      </c>
      <c r="AD35" s="61">
        <v>321775.39149619261</v>
      </c>
      <c r="AE35" s="61">
        <v>289886.13368944183</v>
      </c>
      <c r="AF35" s="61">
        <v>312818.07754635485</v>
      </c>
    </row>
    <row r="36" spans="1:32">
      <c r="P36" s="62"/>
    </row>
    <row r="39" spans="1:32">
      <c r="Y39" s="62"/>
      <c r="Z39" s="62"/>
      <c r="AA39" s="62"/>
    </row>
    <row r="40" spans="1:32">
      <c r="Y40" s="62"/>
      <c r="Z40" s="62"/>
      <c r="AA40" s="62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7" orientation="landscape" r:id="rId1"/>
  <headerFooter scaleWithDoc="0" alignWithMargins="0">
    <oddHeader>&amp;C&amp;"Arial,Fett"&amp;12Nutzenergie elektrisch&amp;"Arial,Standard"
&amp;10(in MWh)&amp;R&amp;"Arial,Standard"Tabelle H&amp;LSchweizerische Holzenergiestatistik EJ2019</oddHeader>
    <oddFooter>&amp;RJuni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1">
    <pageSetUpPr fitToPage="1"/>
  </sheetPr>
  <dimension ref="A1:AF46"/>
  <sheetViews>
    <sheetView zoomScale="75" zoomScaleNormal="75" zoomScaleSheetLayoutView="75" workbookViewId="0">
      <selection activeCell="C2" sqref="C2:AF46"/>
    </sheetView>
  </sheetViews>
  <sheetFormatPr baseColWidth="10" defaultColWidth="11.42578125" defaultRowHeight="12"/>
  <cols>
    <col min="1" max="1" width="5.28515625" style="96" customWidth="1"/>
    <col min="2" max="2" width="31.5703125" style="96" customWidth="1"/>
    <col min="3" max="27" width="8.7109375" style="98" customWidth="1"/>
    <col min="28" max="32" width="8.7109375" style="96" customWidth="1"/>
    <col min="33" max="16384" width="11.42578125" style="96"/>
  </cols>
  <sheetData>
    <row r="1" spans="1:32" s="30" customFormat="1" ht="15.75">
      <c r="A1" s="7" t="s">
        <v>108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32" s="30" customFormat="1" ht="18.75" customHeight="1">
      <c r="A2" s="1" t="s">
        <v>0</v>
      </c>
      <c r="B2" s="1" t="s">
        <v>65</v>
      </c>
      <c r="C2" s="29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  <c r="AC2" s="10">
        <v>2016</v>
      </c>
      <c r="AD2" s="10">
        <v>2017</v>
      </c>
      <c r="AE2" s="10">
        <v>2018</v>
      </c>
      <c r="AF2" s="10">
        <v>2019</v>
      </c>
    </row>
    <row r="3" spans="1:32" s="30" customFormat="1" ht="14.1" customHeight="1">
      <c r="A3" s="79" t="s">
        <v>60</v>
      </c>
      <c r="B3" s="79" t="s">
        <v>31</v>
      </c>
      <c r="C3" s="80">
        <v>21599.529925072748</v>
      </c>
      <c r="D3" s="81">
        <v>21498.647774642814</v>
      </c>
      <c r="E3" s="81">
        <v>21290.340401295034</v>
      </c>
      <c r="F3" s="81">
        <v>20932.105570390293</v>
      </c>
      <c r="G3" s="81">
        <v>20653.258547896698</v>
      </c>
      <c r="H3" s="81">
        <v>20256.877118485299</v>
      </c>
      <c r="I3" s="81">
        <v>20158.059906134051</v>
      </c>
      <c r="J3" s="81">
        <v>19868.267602083557</v>
      </c>
      <c r="K3" s="81">
        <v>19622.057462569956</v>
      </c>
      <c r="L3" s="81">
        <v>19366.982356959277</v>
      </c>
      <c r="M3" s="81">
        <v>19186.503566133113</v>
      </c>
      <c r="N3" s="81">
        <v>18951.990414421129</v>
      </c>
      <c r="O3" s="81">
        <v>19048.952215929668</v>
      </c>
      <c r="P3" s="81">
        <v>18986.482516604548</v>
      </c>
      <c r="Q3" s="81">
        <v>18882.581090981919</v>
      </c>
      <c r="R3" s="81">
        <v>18973.309310618857</v>
      </c>
      <c r="S3" s="81">
        <v>19361.740185364499</v>
      </c>
      <c r="T3" s="81">
        <v>19459.798934471</v>
      </c>
      <c r="U3" s="81">
        <v>19670.074503576743</v>
      </c>
      <c r="V3" s="81">
        <v>19860.73752193699</v>
      </c>
      <c r="W3" s="81">
        <v>19838.590972845319</v>
      </c>
      <c r="X3" s="81">
        <v>19710.376545864787</v>
      </c>
      <c r="Y3" s="81">
        <v>19689.39729459208</v>
      </c>
      <c r="Z3" s="81">
        <v>20033.050586126879</v>
      </c>
      <c r="AA3" s="81">
        <v>20005.192138382707</v>
      </c>
      <c r="AB3" s="81">
        <v>20300.970188734176</v>
      </c>
      <c r="AC3" s="81">
        <v>20571.718452898465</v>
      </c>
      <c r="AD3" s="81">
        <v>20744.388532744008</v>
      </c>
      <c r="AE3" s="81">
        <v>20776.62338047829</v>
      </c>
      <c r="AF3" s="81">
        <v>20883.183284695933</v>
      </c>
    </row>
    <row r="4" spans="1:32" s="30" customFormat="1" ht="14.1" customHeight="1">
      <c r="A4" s="82" t="s">
        <v>66</v>
      </c>
      <c r="B4" s="82" t="s">
        <v>33</v>
      </c>
      <c r="C4" s="83">
        <v>443.53553935500304</v>
      </c>
      <c r="D4" s="84">
        <v>469.35259842501</v>
      </c>
      <c r="E4" s="84">
        <v>479.5300379815842</v>
      </c>
      <c r="F4" s="84">
        <v>486.3540612069279</v>
      </c>
      <c r="G4" s="84">
        <v>478.69079754099391</v>
      </c>
      <c r="H4" s="84">
        <v>578.01626574460522</v>
      </c>
      <c r="I4" s="84">
        <v>594.63628735218322</v>
      </c>
      <c r="J4" s="84">
        <v>591.57131634673533</v>
      </c>
      <c r="K4" s="84">
        <v>592.4778011512866</v>
      </c>
      <c r="L4" s="84">
        <v>593.19781322748099</v>
      </c>
      <c r="M4" s="84">
        <v>593.94467588849329</v>
      </c>
      <c r="N4" s="84">
        <v>625.8260771322374</v>
      </c>
      <c r="O4" s="84">
        <v>638.26562793041569</v>
      </c>
      <c r="P4" s="84">
        <v>630.3211187786651</v>
      </c>
      <c r="Q4" s="84">
        <v>622.60232485713868</v>
      </c>
      <c r="R4" s="84">
        <v>618.90449730206683</v>
      </c>
      <c r="S4" s="84">
        <v>628.10542245768954</v>
      </c>
      <c r="T4" s="84">
        <v>651.48278337293505</v>
      </c>
      <c r="U4" s="84">
        <v>676.04218985213174</v>
      </c>
      <c r="V4" s="84">
        <v>696.8043414633654</v>
      </c>
      <c r="W4" s="84">
        <v>695.43571877837041</v>
      </c>
      <c r="X4" s="84">
        <v>707.49241841682885</v>
      </c>
      <c r="Y4" s="84">
        <v>798.60451620325694</v>
      </c>
      <c r="Z4" s="84">
        <v>671.64695961449104</v>
      </c>
      <c r="AA4" s="84">
        <v>672.68047963013476</v>
      </c>
      <c r="AB4" s="84">
        <v>666.73077615943953</v>
      </c>
      <c r="AC4" s="84">
        <v>943.7660625563293</v>
      </c>
      <c r="AD4" s="84">
        <v>953.35046211616486</v>
      </c>
      <c r="AE4" s="84">
        <v>946.67273706955734</v>
      </c>
      <c r="AF4" s="84">
        <v>953.23542165563765</v>
      </c>
    </row>
    <row r="5" spans="1:32" s="30" customFormat="1" ht="14.1" customHeight="1">
      <c r="A5" s="82" t="s">
        <v>61</v>
      </c>
      <c r="B5" s="82" t="s">
        <v>34</v>
      </c>
      <c r="C5" s="83">
        <v>4674.4230641410586</v>
      </c>
      <c r="D5" s="84">
        <v>4821.8343941011299</v>
      </c>
      <c r="E5" s="84">
        <v>5077.6144884901623</v>
      </c>
      <c r="F5" s="84">
        <v>5333.0862852305627</v>
      </c>
      <c r="G5" s="84">
        <v>5665.1096967969315</v>
      </c>
      <c r="H5" s="84">
        <v>5745.2499789983249</v>
      </c>
      <c r="I5" s="84">
        <v>6295.9256374639717</v>
      </c>
      <c r="J5" s="84">
        <v>5877.8561776530223</v>
      </c>
      <c r="K5" s="84">
        <v>5667.3689812033517</v>
      </c>
      <c r="L5" s="84">
        <v>5474.3679474891806</v>
      </c>
      <c r="M5" s="84">
        <v>5858.797723836301</v>
      </c>
      <c r="N5" s="84">
        <v>6021.6539715751205</v>
      </c>
      <c r="O5" s="84">
        <v>6259.0546580895789</v>
      </c>
      <c r="P5" s="84">
        <v>6394.9075462313622</v>
      </c>
      <c r="Q5" s="84">
        <v>6418.0976285431634</v>
      </c>
      <c r="R5" s="84">
        <v>6497.2528765076386</v>
      </c>
      <c r="S5" s="84">
        <v>6947.8753421404535</v>
      </c>
      <c r="T5" s="84">
        <v>8230.459842097378</v>
      </c>
      <c r="U5" s="84">
        <v>8911.1886269550196</v>
      </c>
      <c r="V5" s="84">
        <v>9287.7709638784818</v>
      </c>
      <c r="W5" s="84">
        <v>9855.0805009764099</v>
      </c>
      <c r="X5" s="84">
        <v>10117.701139410976</v>
      </c>
      <c r="Y5" s="84">
        <v>10464.995560599928</v>
      </c>
      <c r="Z5" s="84">
        <v>10916.504963669198</v>
      </c>
      <c r="AA5" s="84">
        <v>11296.42426162847</v>
      </c>
      <c r="AB5" s="84">
        <v>11091.810913657797</v>
      </c>
      <c r="AC5" s="84">
        <v>11387.837814534683</v>
      </c>
      <c r="AD5" s="84">
        <v>12079.586270281647</v>
      </c>
      <c r="AE5" s="84">
        <v>11658.481116011599</v>
      </c>
      <c r="AF5" s="84">
        <v>12191.866435666991</v>
      </c>
    </row>
    <row r="6" spans="1:32" s="30" customFormat="1" ht="14.1" customHeight="1">
      <c r="A6" s="85" t="s">
        <v>62</v>
      </c>
      <c r="B6" s="85" t="s">
        <v>32</v>
      </c>
      <c r="C6" s="83">
        <v>2743.9788374461691</v>
      </c>
      <c r="D6" s="84">
        <v>2976.8063757422751</v>
      </c>
      <c r="E6" s="84">
        <v>3170.2810945087945</v>
      </c>
      <c r="F6" s="84">
        <v>3317.4015239293235</v>
      </c>
      <c r="G6" s="84">
        <v>3524.4180078148934</v>
      </c>
      <c r="H6" s="84">
        <v>3711.0530670783246</v>
      </c>
      <c r="I6" s="84">
        <v>3908.5538800713457</v>
      </c>
      <c r="J6" s="84">
        <v>3968.1370405272164</v>
      </c>
      <c r="K6" s="84">
        <v>3992.9176465643536</v>
      </c>
      <c r="L6" s="84">
        <v>4105.1054487418305</v>
      </c>
      <c r="M6" s="84">
        <v>4203.4003314873153</v>
      </c>
      <c r="N6" s="84">
        <v>4278.860731086028</v>
      </c>
      <c r="O6" s="84">
        <v>4381.234950842967</v>
      </c>
      <c r="P6" s="84">
        <v>4539.9813225310454</v>
      </c>
      <c r="Q6" s="84">
        <v>4794.1235785121207</v>
      </c>
      <c r="R6" s="84">
        <v>5024.9043052669585</v>
      </c>
      <c r="S6" s="84">
        <v>5544.978216487616</v>
      </c>
      <c r="T6" s="84">
        <v>5960.0995991635873</v>
      </c>
      <c r="U6" s="84">
        <v>6446.3175345929321</v>
      </c>
      <c r="V6" s="84">
        <v>6890.8020983307233</v>
      </c>
      <c r="W6" s="84">
        <v>7145.4724325128182</v>
      </c>
      <c r="X6" s="84">
        <v>7455.9976981269037</v>
      </c>
      <c r="Y6" s="84">
        <v>7837.1313065482764</v>
      </c>
      <c r="Z6" s="84">
        <v>8183.7855949669047</v>
      </c>
      <c r="AA6" s="84">
        <v>8524.0074277125077</v>
      </c>
      <c r="AB6" s="84">
        <v>8866.7163917065063</v>
      </c>
      <c r="AC6" s="84">
        <v>9084.0652807135739</v>
      </c>
      <c r="AD6" s="84">
        <v>9403.7189692725024</v>
      </c>
      <c r="AE6" s="84">
        <v>9467.9678835121631</v>
      </c>
      <c r="AF6" s="84">
        <v>9792.1871681396242</v>
      </c>
    </row>
    <row r="7" spans="1:32" s="30" customFormat="1" ht="14.1" customHeight="1">
      <c r="A7" s="82" t="s">
        <v>63</v>
      </c>
      <c r="B7" s="82" t="s">
        <v>57</v>
      </c>
      <c r="C7" s="83">
        <v>630.3915027272559</v>
      </c>
      <c r="D7" s="84">
        <v>576.63453933210883</v>
      </c>
      <c r="E7" s="84">
        <v>643.65885645167248</v>
      </c>
      <c r="F7" s="84">
        <v>632.81721387176049</v>
      </c>
      <c r="G7" s="84">
        <v>676.84821055359203</v>
      </c>
      <c r="H7" s="84">
        <v>668.83917160306896</v>
      </c>
      <c r="I7" s="84">
        <v>737.62061210670822</v>
      </c>
      <c r="J7" s="84">
        <v>780.27792374160038</v>
      </c>
      <c r="K7" s="84">
        <v>838.85214937391208</v>
      </c>
      <c r="L7" s="84">
        <v>917.35881163986346</v>
      </c>
      <c r="M7" s="84">
        <v>1030.4905130696436</v>
      </c>
      <c r="N7" s="84">
        <v>1104.1157108068421</v>
      </c>
      <c r="O7" s="84">
        <v>1211.7008829468923</v>
      </c>
      <c r="P7" s="84">
        <v>1222.1674228466647</v>
      </c>
      <c r="Q7" s="84">
        <v>1309.8280501285662</v>
      </c>
      <c r="R7" s="84">
        <v>1373.3493592115267</v>
      </c>
      <c r="S7" s="84">
        <v>1617.7954927818714</v>
      </c>
      <c r="T7" s="84">
        <v>1938.3470233531582</v>
      </c>
      <c r="U7" s="84">
        <v>2413.1668897441236</v>
      </c>
      <c r="V7" s="84">
        <v>2493.8128221567445</v>
      </c>
      <c r="W7" s="84">
        <v>2002.6685588190833</v>
      </c>
      <c r="X7" s="84">
        <v>2651.0542285560423</v>
      </c>
      <c r="Y7" s="84">
        <v>3239.4633790115126</v>
      </c>
      <c r="Z7" s="84">
        <v>3455.5100733008649</v>
      </c>
      <c r="AA7" s="84">
        <v>3528.8753028074962</v>
      </c>
      <c r="AB7" s="84">
        <v>2466.9031155036118</v>
      </c>
      <c r="AC7" s="84">
        <v>2722.1942369194248</v>
      </c>
      <c r="AD7" s="84">
        <v>3278.3542248374301</v>
      </c>
      <c r="AE7" s="84">
        <v>3084.788890385656</v>
      </c>
      <c r="AF7" s="84">
        <v>3120.8318713246658</v>
      </c>
    </row>
    <row r="8" spans="1:32" s="30" customFormat="1" ht="14.1" customHeight="1">
      <c r="A8" s="86" t="s">
        <v>64</v>
      </c>
      <c r="B8" s="86" t="s">
        <v>56</v>
      </c>
      <c r="C8" s="87">
        <v>1632.9658300094638</v>
      </c>
      <c r="D8" s="88">
        <v>1707.9976515687174</v>
      </c>
      <c r="E8" s="88">
        <v>1679.8154738814123</v>
      </c>
      <c r="F8" s="88">
        <v>1673.456669848739</v>
      </c>
      <c r="G8" s="88">
        <v>1581.4974404125574</v>
      </c>
      <c r="H8" s="88">
        <v>1670.6132009215469</v>
      </c>
      <c r="I8" s="88">
        <v>1740.5729942029693</v>
      </c>
      <c r="J8" s="88">
        <v>1770.0392880748825</v>
      </c>
      <c r="K8" s="88">
        <v>1815.2992673385586</v>
      </c>
      <c r="L8" s="88">
        <v>1903.9446708241185</v>
      </c>
      <c r="M8" s="88">
        <v>1987.8210120801407</v>
      </c>
      <c r="N8" s="88">
        <v>2037.0312738506825</v>
      </c>
      <c r="O8" s="88">
        <v>2113.9487293433035</v>
      </c>
      <c r="P8" s="88">
        <v>2206.367301447608</v>
      </c>
      <c r="Q8" s="88">
        <v>2331.0158588131276</v>
      </c>
      <c r="R8" s="88">
        <v>2400.5170456413466</v>
      </c>
      <c r="S8" s="88">
        <v>2534.1169129118148</v>
      </c>
      <c r="T8" s="88">
        <v>2458.3865379237668</v>
      </c>
      <c r="U8" s="88">
        <v>2918.7982415896399</v>
      </c>
      <c r="V8" s="88">
        <v>3756.6832791297475</v>
      </c>
      <c r="W8" s="88">
        <v>3760.7403019358776</v>
      </c>
      <c r="X8" s="88">
        <v>4017.6628848624523</v>
      </c>
      <c r="Y8" s="88">
        <v>4467.3452273686235</v>
      </c>
      <c r="Z8" s="88">
        <v>4891.0588414074682</v>
      </c>
      <c r="AA8" s="88">
        <v>4694.8634273486578</v>
      </c>
      <c r="AB8" s="88">
        <v>4579.9204419820162</v>
      </c>
      <c r="AC8" s="88">
        <v>4777.0676069972906</v>
      </c>
      <c r="AD8" s="88">
        <v>4837.8914710341514</v>
      </c>
      <c r="AE8" s="88">
        <v>4764.7027447098171</v>
      </c>
      <c r="AF8" s="88">
        <v>5054.4281437141344</v>
      </c>
    </row>
    <row r="9" spans="1:32" s="30" customFormat="1" ht="3.2" customHeight="1">
      <c r="A9" s="1"/>
      <c r="B9" s="1"/>
      <c r="C9" s="5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</row>
    <row r="10" spans="1:32" s="30" customFormat="1" ht="15.95" customHeight="1">
      <c r="A10" s="90" t="s">
        <v>25</v>
      </c>
      <c r="B10" s="91" t="s">
        <v>26</v>
      </c>
      <c r="C10" s="92">
        <v>31724.824698751694</v>
      </c>
      <c r="D10" s="92">
        <v>32051.273333812052</v>
      </c>
      <c r="E10" s="92">
        <v>32341.24035260866</v>
      </c>
      <c r="F10" s="92">
        <v>32375.221324477603</v>
      </c>
      <c r="G10" s="92">
        <v>32579.822701015662</v>
      </c>
      <c r="H10" s="92">
        <v>32630.648802831169</v>
      </c>
      <c r="I10" s="92">
        <v>33435.369317331235</v>
      </c>
      <c r="J10" s="92">
        <v>32856.149348427018</v>
      </c>
      <c r="K10" s="92">
        <v>32528.973308201421</v>
      </c>
      <c r="L10" s="92">
        <v>32360.957048881752</v>
      </c>
      <c r="M10" s="92">
        <v>32860.957822495009</v>
      </c>
      <c r="N10" s="92">
        <v>33019.478178872043</v>
      </c>
      <c r="O10" s="92">
        <v>33653.157065082829</v>
      </c>
      <c r="P10" s="92">
        <v>33980.227228439893</v>
      </c>
      <c r="Q10" s="92">
        <v>34358.248531836041</v>
      </c>
      <c r="R10" s="92">
        <v>34888.237394548392</v>
      </c>
      <c r="S10" s="92">
        <v>36634.611572143942</v>
      </c>
      <c r="T10" s="92">
        <v>38698.574720381825</v>
      </c>
      <c r="U10" s="92">
        <v>41035.587986310595</v>
      </c>
      <c r="V10" s="92">
        <v>42986.611026896055</v>
      </c>
      <c r="W10" s="92">
        <v>43297.988485867878</v>
      </c>
      <c r="X10" s="92">
        <v>44660.284915237993</v>
      </c>
      <c r="Y10" s="92">
        <v>46496.937284323678</v>
      </c>
      <c r="Z10" s="92">
        <v>48151.557019085805</v>
      </c>
      <c r="AA10" s="92">
        <v>48722.043037509975</v>
      </c>
      <c r="AB10" s="92">
        <v>47973.051827743548</v>
      </c>
      <c r="AC10" s="92">
        <v>49486.649454619765</v>
      </c>
      <c r="AD10" s="92">
        <v>51297.2899302859</v>
      </c>
      <c r="AE10" s="92">
        <v>50699.236752167082</v>
      </c>
      <c r="AF10" s="92">
        <v>51995.732325196979</v>
      </c>
    </row>
    <row r="11" spans="1:32" s="30" customFormat="1">
      <c r="A11" s="93"/>
      <c r="B11" s="9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</row>
    <row r="12" spans="1:32" s="30" customFormat="1">
      <c r="A12" s="96"/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s="30" customFormat="1" ht="15.75">
      <c r="A13" s="7" t="s">
        <v>109</v>
      </c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spans="1:32" s="30" customFormat="1" ht="18.75" customHeight="1">
      <c r="A14" s="1" t="s">
        <v>0</v>
      </c>
      <c r="B14" s="1" t="s">
        <v>65</v>
      </c>
      <c r="C14" s="29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  <c r="AC14" s="10">
        <v>2016</v>
      </c>
      <c r="AD14" s="10">
        <v>2017</v>
      </c>
      <c r="AE14" s="10">
        <v>2018</v>
      </c>
      <c r="AF14" s="10">
        <v>2019</v>
      </c>
    </row>
    <row r="15" spans="1:32" s="30" customFormat="1" ht="14.1" customHeight="1">
      <c r="A15" s="79" t="s">
        <v>60</v>
      </c>
      <c r="B15" s="79" t="s">
        <v>31</v>
      </c>
      <c r="C15" s="80">
        <v>21599.529925072748</v>
      </c>
      <c r="D15" s="81">
        <v>21498.647774642814</v>
      </c>
      <c r="E15" s="81">
        <v>21290.340401295034</v>
      </c>
      <c r="F15" s="81">
        <v>20932.105570390293</v>
      </c>
      <c r="G15" s="81">
        <v>20653.258547896698</v>
      </c>
      <c r="H15" s="81">
        <v>20256.877118485299</v>
      </c>
      <c r="I15" s="81">
        <v>20158.059906134051</v>
      </c>
      <c r="J15" s="81">
        <v>19868.267602083557</v>
      </c>
      <c r="K15" s="81">
        <v>19622.057462569956</v>
      </c>
      <c r="L15" s="81">
        <v>19366.982356959277</v>
      </c>
      <c r="M15" s="81">
        <v>19186.503566133113</v>
      </c>
      <c r="N15" s="81">
        <v>18951.990414421129</v>
      </c>
      <c r="O15" s="81">
        <v>19048.952215929668</v>
      </c>
      <c r="P15" s="81">
        <v>18986.482516604548</v>
      </c>
      <c r="Q15" s="81">
        <v>18882.581090981919</v>
      </c>
      <c r="R15" s="81">
        <v>18973.309310618857</v>
      </c>
      <c r="S15" s="81">
        <v>19361.740185364499</v>
      </c>
      <c r="T15" s="81">
        <v>19459.798934471</v>
      </c>
      <c r="U15" s="81">
        <v>19670.074503576743</v>
      </c>
      <c r="V15" s="81">
        <v>19860.73752193699</v>
      </c>
      <c r="W15" s="81">
        <v>19838.590972845319</v>
      </c>
      <c r="X15" s="81">
        <v>19710.376545864787</v>
      </c>
      <c r="Y15" s="81">
        <v>19689.39729459208</v>
      </c>
      <c r="Z15" s="81">
        <v>20033.050586126879</v>
      </c>
      <c r="AA15" s="81">
        <v>20005.192138382707</v>
      </c>
      <c r="AB15" s="81">
        <v>20300.970188734176</v>
      </c>
      <c r="AC15" s="81">
        <v>20571.718452898465</v>
      </c>
      <c r="AD15" s="81">
        <v>20744.388532744008</v>
      </c>
      <c r="AE15" s="81">
        <v>20776.62338047829</v>
      </c>
      <c r="AF15" s="81">
        <v>20883.183284695933</v>
      </c>
    </row>
    <row r="16" spans="1:32" s="30" customFormat="1" ht="14.1" customHeight="1">
      <c r="A16" s="82" t="s">
        <v>66</v>
      </c>
      <c r="B16" s="82" t="s">
        <v>33</v>
      </c>
      <c r="C16" s="83">
        <v>443.53553935500304</v>
      </c>
      <c r="D16" s="84">
        <v>469.35259842501</v>
      </c>
      <c r="E16" s="84">
        <v>479.5300379815842</v>
      </c>
      <c r="F16" s="84">
        <v>486.3540612069279</v>
      </c>
      <c r="G16" s="84">
        <v>478.69079754099391</v>
      </c>
      <c r="H16" s="84">
        <v>578.01626574460522</v>
      </c>
      <c r="I16" s="84">
        <v>594.63628735218322</v>
      </c>
      <c r="J16" s="84">
        <v>591.57131634673533</v>
      </c>
      <c r="K16" s="84">
        <v>592.4778011512866</v>
      </c>
      <c r="L16" s="84">
        <v>593.19781322748099</v>
      </c>
      <c r="M16" s="84">
        <v>593.94467588849329</v>
      </c>
      <c r="N16" s="84">
        <v>625.8260771322374</v>
      </c>
      <c r="O16" s="84">
        <v>638.26562793041569</v>
      </c>
      <c r="P16" s="84">
        <v>630.3211187786651</v>
      </c>
      <c r="Q16" s="84">
        <v>622.60232485713868</v>
      </c>
      <c r="R16" s="84">
        <v>618.90449730206683</v>
      </c>
      <c r="S16" s="84">
        <v>628.10542245768954</v>
      </c>
      <c r="T16" s="84">
        <v>651.48278337293505</v>
      </c>
      <c r="U16" s="84">
        <v>676.04218985213174</v>
      </c>
      <c r="V16" s="84">
        <v>696.8043414633654</v>
      </c>
      <c r="W16" s="84">
        <v>695.43571877837041</v>
      </c>
      <c r="X16" s="84">
        <v>707.49241841682885</v>
      </c>
      <c r="Y16" s="84">
        <v>798.60451620325694</v>
      </c>
      <c r="Z16" s="84">
        <v>671.64695961449104</v>
      </c>
      <c r="AA16" s="84">
        <v>672.68047963013476</v>
      </c>
      <c r="AB16" s="84">
        <v>666.73077615943953</v>
      </c>
      <c r="AC16" s="84">
        <v>943.7660625563293</v>
      </c>
      <c r="AD16" s="84">
        <v>953.35046211616486</v>
      </c>
      <c r="AE16" s="84">
        <v>946.67273706955734</v>
      </c>
      <c r="AF16" s="84">
        <v>953.23542165563765</v>
      </c>
    </row>
    <row r="17" spans="1:32" s="30" customFormat="1" ht="14.1" customHeight="1">
      <c r="A17" s="82" t="s">
        <v>61</v>
      </c>
      <c r="B17" s="82" t="s">
        <v>34</v>
      </c>
      <c r="C17" s="83">
        <v>4674.4230641410586</v>
      </c>
      <c r="D17" s="84">
        <v>4821.8343941011299</v>
      </c>
      <c r="E17" s="84">
        <v>5077.6144884901623</v>
      </c>
      <c r="F17" s="84">
        <v>5333.0862852305627</v>
      </c>
      <c r="G17" s="84">
        <v>5665.1096967969315</v>
      </c>
      <c r="H17" s="84">
        <v>5745.2499789983249</v>
      </c>
      <c r="I17" s="84">
        <v>6295.9256374639717</v>
      </c>
      <c r="J17" s="84">
        <v>5877.8561776530223</v>
      </c>
      <c r="K17" s="84">
        <v>5667.3689812033517</v>
      </c>
      <c r="L17" s="84">
        <v>5474.3679474891806</v>
      </c>
      <c r="M17" s="84">
        <v>5858.797723836301</v>
      </c>
      <c r="N17" s="84">
        <v>6021.6539715751205</v>
      </c>
      <c r="O17" s="84">
        <v>6259.0546580895789</v>
      </c>
      <c r="P17" s="84">
        <v>6394.9075462313622</v>
      </c>
      <c r="Q17" s="84">
        <v>6418.0976285431634</v>
      </c>
      <c r="R17" s="84">
        <v>6497.2528765076386</v>
      </c>
      <c r="S17" s="84">
        <v>6947.8753421404535</v>
      </c>
      <c r="T17" s="84">
        <v>8230.459842097378</v>
      </c>
      <c r="U17" s="84">
        <v>8911.1886269550196</v>
      </c>
      <c r="V17" s="84">
        <v>9287.7709638784818</v>
      </c>
      <c r="W17" s="84">
        <v>9855.0805009764099</v>
      </c>
      <c r="X17" s="84">
        <v>10117.701139410976</v>
      </c>
      <c r="Y17" s="84">
        <v>10464.995560599928</v>
      </c>
      <c r="Z17" s="84">
        <v>10916.504963669198</v>
      </c>
      <c r="AA17" s="84">
        <v>11296.42426162847</v>
      </c>
      <c r="AB17" s="84">
        <v>11091.810913657797</v>
      </c>
      <c r="AC17" s="84">
        <v>11387.837814534683</v>
      </c>
      <c r="AD17" s="84">
        <v>12079.586270281647</v>
      </c>
      <c r="AE17" s="84">
        <v>11658.481116011599</v>
      </c>
      <c r="AF17" s="84">
        <v>12191.866435666991</v>
      </c>
    </row>
    <row r="18" spans="1:32" s="30" customFormat="1" ht="14.1" customHeight="1">
      <c r="A18" s="85" t="s">
        <v>62</v>
      </c>
      <c r="B18" s="85" t="s">
        <v>32</v>
      </c>
      <c r="C18" s="83">
        <v>2743.9788374461691</v>
      </c>
      <c r="D18" s="84">
        <v>2976.8063757422751</v>
      </c>
      <c r="E18" s="84">
        <v>3170.2810945087945</v>
      </c>
      <c r="F18" s="84">
        <v>3317.4015239293235</v>
      </c>
      <c r="G18" s="84">
        <v>3524.4180078148934</v>
      </c>
      <c r="H18" s="84">
        <v>3711.0530670783246</v>
      </c>
      <c r="I18" s="84">
        <v>3908.5538800713457</v>
      </c>
      <c r="J18" s="84">
        <v>3968.1370405272164</v>
      </c>
      <c r="K18" s="84">
        <v>3992.9176465643536</v>
      </c>
      <c r="L18" s="84">
        <v>4105.1054487418305</v>
      </c>
      <c r="M18" s="84">
        <v>4203.4003314873153</v>
      </c>
      <c r="N18" s="84">
        <v>4278.860731086028</v>
      </c>
      <c r="O18" s="84">
        <v>4381.234950842967</v>
      </c>
      <c r="P18" s="84">
        <v>4539.9813225310454</v>
      </c>
      <c r="Q18" s="84">
        <v>4794.1235785121207</v>
      </c>
      <c r="R18" s="84">
        <v>5024.9043052669585</v>
      </c>
      <c r="S18" s="84">
        <v>5544.978216487616</v>
      </c>
      <c r="T18" s="84">
        <v>5960.0995991635873</v>
      </c>
      <c r="U18" s="84">
        <v>6446.3175345929321</v>
      </c>
      <c r="V18" s="84">
        <v>6890.8020983307233</v>
      </c>
      <c r="W18" s="84">
        <v>7145.4724325128182</v>
      </c>
      <c r="X18" s="84">
        <v>7455.9976981269037</v>
      </c>
      <c r="Y18" s="84">
        <v>7837.1313065482764</v>
      </c>
      <c r="Z18" s="84">
        <v>8183.7855949669047</v>
      </c>
      <c r="AA18" s="84">
        <v>8524.0074277125077</v>
      </c>
      <c r="AB18" s="84">
        <v>8866.7163917065063</v>
      </c>
      <c r="AC18" s="84">
        <v>9084.0652807135739</v>
      </c>
      <c r="AD18" s="84">
        <v>9403.7189692725024</v>
      </c>
      <c r="AE18" s="84">
        <v>9467.9678835121631</v>
      </c>
      <c r="AF18" s="84">
        <v>9792.1871681396242</v>
      </c>
    </row>
    <row r="19" spans="1:32" s="30" customFormat="1" ht="14.1" customHeight="1">
      <c r="A19" s="82" t="s">
        <v>63</v>
      </c>
      <c r="B19" s="82" t="s">
        <v>57</v>
      </c>
      <c r="C19" s="83">
        <v>34.819668736720601</v>
      </c>
      <c r="D19" s="84">
        <v>36.545950900827158</v>
      </c>
      <c r="E19" s="84">
        <v>65.613802333084919</v>
      </c>
      <c r="F19" s="84">
        <v>48.4133557205</v>
      </c>
      <c r="G19" s="84">
        <v>59.130850966149943</v>
      </c>
      <c r="H19" s="84">
        <v>46.809778301772255</v>
      </c>
      <c r="I19" s="84">
        <v>66.621426750135399</v>
      </c>
      <c r="J19" s="84">
        <v>48.683500319543484</v>
      </c>
      <c r="K19" s="84">
        <v>60.70182350694234</v>
      </c>
      <c r="L19" s="84">
        <v>64.315332424122545</v>
      </c>
      <c r="M19" s="84">
        <v>63.863652244901374</v>
      </c>
      <c r="N19" s="84">
        <v>67.629668509902856</v>
      </c>
      <c r="O19" s="84">
        <v>120.35376846844559</v>
      </c>
      <c r="P19" s="84">
        <v>156.08796887062837</v>
      </c>
      <c r="Q19" s="84">
        <v>168.71729199595217</v>
      </c>
      <c r="R19" s="84">
        <v>189.51909226926267</v>
      </c>
      <c r="S19" s="84">
        <v>256.704385563404</v>
      </c>
      <c r="T19" s="84">
        <v>611.68021972346446</v>
      </c>
      <c r="U19" s="84">
        <v>1105.6461182782411</v>
      </c>
      <c r="V19" s="84">
        <v>1282.7134684207194</v>
      </c>
      <c r="W19" s="84">
        <v>802.42176923439581</v>
      </c>
      <c r="X19" s="84">
        <v>1380.2914378254391</v>
      </c>
      <c r="Y19" s="84">
        <v>1885.0358379785853</v>
      </c>
      <c r="Z19" s="84">
        <v>2004.3942986884949</v>
      </c>
      <c r="AA19" s="84">
        <v>2012.6784207556796</v>
      </c>
      <c r="AB19" s="84">
        <v>1001.991025222095</v>
      </c>
      <c r="AC19" s="84">
        <v>1202.9491944716615</v>
      </c>
      <c r="AD19" s="84">
        <v>1772.6951287563493</v>
      </c>
      <c r="AE19" s="84">
        <v>1586.3940186511768</v>
      </c>
      <c r="AF19" s="84">
        <v>1661.9288130092023</v>
      </c>
    </row>
    <row r="20" spans="1:32" s="30" customFormat="1" ht="14.1" customHeight="1">
      <c r="A20" s="86" t="s">
        <v>64</v>
      </c>
      <c r="B20" s="86" t="s">
        <v>56</v>
      </c>
      <c r="C20" s="87">
        <v>0</v>
      </c>
      <c r="D20" s="88">
        <v>-1.5968922910722933E-13</v>
      </c>
      <c r="E20" s="88">
        <v>2.2709968956009522E-13</v>
      </c>
      <c r="F20" s="88">
        <v>-1.4866612665920266E-13</v>
      </c>
      <c r="G20" s="88">
        <v>-2.0853113135735901E-13</v>
      </c>
      <c r="H20" s="88">
        <v>63.778626222843641</v>
      </c>
      <c r="I20" s="88">
        <v>156.27758755954267</v>
      </c>
      <c r="J20" s="88">
        <v>186.68481549693982</v>
      </c>
      <c r="K20" s="88">
        <v>188.58911320552892</v>
      </c>
      <c r="L20" s="88">
        <v>175.50821403986001</v>
      </c>
      <c r="M20" s="88">
        <v>151.19987290488294</v>
      </c>
      <c r="N20" s="88">
        <v>141.4682281476224</v>
      </c>
      <c r="O20" s="88">
        <v>169.48208382175076</v>
      </c>
      <c r="P20" s="88">
        <v>247.93497942364482</v>
      </c>
      <c r="Q20" s="88">
        <v>281.91173694574189</v>
      </c>
      <c r="R20" s="88">
        <v>279.42693578361116</v>
      </c>
      <c r="S20" s="88">
        <v>241.49758973028327</v>
      </c>
      <c r="T20" s="88">
        <v>223.75144752146085</v>
      </c>
      <c r="U20" s="88">
        <v>637.45947067152338</v>
      </c>
      <c r="V20" s="88">
        <v>1403.0775660977724</v>
      </c>
      <c r="W20" s="88">
        <v>1301.0979168965659</v>
      </c>
      <c r="X20" s="88">
        <v>1660.968300489056</v>
      </c>
      <c r="Y20" s="88">
        <v>2087.6466008655507</v>
      </c>
      <c r="Z20" s="88">
        <v>2459.0136350758394</v>
      </c>
      <c r="AA20" s="88">
        <v>2304.9647551764738</v>
      </c>
      <c r="AB20" s="88">
        <v>2064.6340515755323</v>
      </c>
      <c r="AC20" s="88">
        <v>2192.4404289970562</v>
      </c>
      <c r="AD20" s="88">
        <v>2238.6354939152329</v>
      </c>
      <c r="AE20" s="88">
        <v>2126.8038305562964</v>
      </c>
      <c r="AF20" s="88">
        <v>2358.9353754375979</v>
      </c>
    </row>
    <row r="21" spans="1:32" s="30" customFormat="1" ht="3.2" customHeight="1">
      <c r="A21" s="1"/>
      <c r="B21" s="1"/>
      <c r="C21" s="5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</row>
    <row r="22" spans="1:32" s="30" customFormat="1" ht="24">
      <c r="A22" s="90" t="s">
        <v>25</v>
      </c>
      <c r="B22" s="99" t="s">
        <v>46</v>
      </c>
      <c r="C22" s="92">
        <v>29496.287034751695</v>
      </c>
      <c r="D22" s="92">
        <v>29803.187093812056</v>
      </c>
      <c r="E22" s="92">
        <v>30083.379824608663</v>
      </c>
      <c r="F22" s="92">
        <v>30117.360796477602</v>
      </c>
      <c r="G22" s="92">
        <v>30380.607901015665</v>
      </c>
      <c r="H22" s="92">
        <v>30401.784834831171</v>
      </c>
      <c r="I22" s="92">
        <v>31180.074725331233</v>
      </c>
      <c r="J22" s="92">
        <v>30541.20045242702</v>
      </c>
      <c r="K22" s="92">
        <v>30124.112828201418</v>
      </c>
      <c r="L22" s="92">
        <v>29779.477112881748</v>
      </c>
      <c r="M22" s="92">
        <v>30057.70982249501</v>
      </c>
      <c r="N22" s="92">
        <v>30087.429090872043</v>
      </c>
      <c r="O22" s="92">
        <v>30617.343305082828</v>
      </c>
      <c r="P22" s="92">
        <v>30955.715452439897</v>
      </c>
      <c r="Q22" s="92">
        <v>31168.033651836038</v>
      </c>
      <c r="R22" s="92">
        <v>31583.317017748399</v>
      </c>
      <c r="S22" s="92">
        <v>32980.901141743947</v>
      </c>
      <c r="T22" s="92">
        <v>35137.272826349828</v>
      </c>
      <c r="U22" s="92">
        <v>37446.728443926593</v>
      </c>
      <c r="V22" s="92">
        <v>39421.905960128053</v>
      </c>
      <c r="W22" s="92">
        <v>39638.099311243881</v>
      </c>
      <c r="X22" s="92">
        <v>41032.827540133992</v>
      </c>
      <c r="Y22" s="92">
        <v>42762.81111678767</v>
      </c>
      <c r="Z22" s="92">
        <v>44268.396038141807</v>
      </c>
      <c r="AA22" s="92">
        <v>44815.947483285971</v>
      </c>
      <c r="AB22" s="92">
        <v>43992.853347055541</v>
      </c>
      <c r="AC22" s="92">
        <v>45382.777234171772</v>
      </c>
      <c r="AD22" s="92">
        <v>47192.374857085902</v>
      </c>
      <c r="AE22" s="92">
        <v>46562.942966279079</v>
      </c>
      <c r="AF22" s="92">
        <v>47841.336498604986</v>
      </c>
    </row>
    <row r="23" spans="1:32" s="30" customFormat="1">
      <c r="A23" s="93"/>
      <c r="B23" s="93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</row>
    <row r="24" spans="1:32" s="30" customFormat="1">
      <c r="A24" s="96"/>
      <c r="B24" s="96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1:32" s="30" customFormat="1" ht="15.75">
      <c r="A25" s="7" t="s">
        <v>110</v>
      </c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</row>
    <row r="26" spans="1:32" s="30" customFormat="1" ht="18.75" customHeight="1">
      <c r="A26" s="1" t="s">
        <v>0</v>
      </c>
      <c r="B26" s="1" t="s">
        <v>65</v>
      </c>
      <c r="C26" s="29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  <c r="AC26" s="10">
        <v>2016</v>
      </c>
      <c r="AD26" s="10">
        <v>2017</v>
      </c>
      <c r="AE26" s="10">
        <v>2018</v>
      </c>
      <c r="AF26" s="10">
        <v>2019</v>
      </c>
    </row>
    <row r="27" spans="1:32" s="30" customFormat="1" ht="14.1" customHeight="1">
      <c r="A27" s="79" t="s">
        <v>60</v>
      </c>
      <c r="B27" s="79" t="s">
        <v>31</v>
      </c>
      <c r="C27" s="80">
        <v>12593.894104107942</v>
      </c>
      <c r="D27" s="81">
        <v>12550.872297137526</v>
      </c>
      <c r="E27" s="81">
        <v>12459.535916127561</v>
      </c>
      <c r="F27" s="81">
        <v>12283.022714717466</v>
      </c>
      <c r="G27" s="81">
        <v>12175.549527710917</v>
      </c>
      <c r="H27" s="81">
        <v>12018.603741555213</v>
      </c>
      <c r="I27" s="81">
        <v>12033.409749737413</v>
      </c>
      <c r="J27" s="81">
        <v>11924.067292990816</v>
      </c>
      <c r="K27" s="81">
        <v>11824.729478211455</v>
      </c>
      <c r="L27" s="81">
        <v>11730.746071115756</v>
      </c>
      <c r="M27" s="81">
        <v>11704.981309748087</v>
      </c>
      <c r="N27" s="81">
        <v>11666.004430483967</v>
      </c>
      <c r="O27" s="81">
        <v>11822.773003995604</v>
      </c>
      <c r="P27" s="81">
        <v>11856.272988228862</v>
      </c>
      <c r="Q27" s="81">
        <v>11882.664865910861</v>
      </c>
      <c r="R27" s="81">
        <v>12046.399656082989</v>
      </c>
      <c r="S27" s="81">
        <v>12437.794186325993</v>
      </c>
      <c r="T27" s="81">
        <v>12605.253522164361</v>
      </c>
      <c r="U27" s="81">
        <v>12844.198175473501</v>
      </c>
      <c r="V27" s="81">
        <v>13073.018634286373</v>
      </c>
      <c r="W27" s="81">
        <v>13212.938297458431</v>
      </c>
      <c r="X27" s="81">
        <v>13273.175118021036</v>
      </c>
      <c r="Y27" s="81">
        <v>13369.910198243795</v>
      </c>
      <c r="Z27" s="81">
        <v>13754.569279078692</v>
      </c>
      <c r="AA27" s="81">
        <v>13861.237410646609</v>
      </c>
      <c r="AB27" s="81">
        <v>14173.48140428134</v>
      </c>
      <c r="AC27" s="81">
        <v>14467.518262462634</v>
      </c>
      <c r="AD27" s="81">
        <v>14687.991860325008</v>
      </c>
      <c r="AE27" s="81">
        <v>14791.110239813366</v>
      </c>
      <c r="AF27" s="81">
        <v>14952.528575942655</v>
      </c>
    </row>
    <row r="28" spans="1:32" s="30" customFormat="1" ht="14.1" customHeight="1">
      <c r="A28" s="82" t="s">
        <v>66</v>
      </c>
      <c r="B28" s="82" t="s">
        <v>33</v>
      </c>
      <c r="C28" s="83">
        <v>240.73655915835874</v>
      </c>
      <c r="D28" s="84">
        <v>258.69071785781358</v>
      </c>
      <c r="E28" s="84">
        <v>267.47971360491863</v>
      </c>
      <c r="F28" s="84">
        <v>274.67773022349058</v>
      </c>
      <c r="G28" s="84">
        <v>272.40603675138652</v>
      </c>
      <c r="H28" s="84">
        <v>351.22759675175104</v>
      </c>
      <c r="I28" s="84">
        <v>368.01220700482588</v>
      </c>
      <c r="J28" s="84">
        <v>369.52953206989861</v>
      </c>
      <c r="K28" s="84">
        <v>375.14438199691273</v>
      </c>
      <c r="L28" s="84">
        <v>380.48678867136965</v>
      </c>
      <c r="M28" s="84">
        <v>386.96954669160789</v>
      </c>
      <c r="N28" s="84">
        <v>416.39030027056924</v>
      </c>
      <c r="O28" s="84">
        <v>429.68205424714461</v>
      </c>
      <c r="P28" s="84">
        <v>427.50489433362981</v>
      </c>
      <c r="Q28" s="84">
        <v>426.11020595615139</v>
      </c>
      <c r="R28" s="84">
        <v>426.1315688005015</v>
      </c>
      <c r="S28" s="84">
        <v>437.34463770733362</v>
      </c>
      <c r="T28" s="84">
        <v>460.73200162539268</v>
      </c>
      <c r="U28" s="84">
        <v>484.20374067021572</v>
      </c>
      <c r="V28" s="84">
        <v>504.65888374727206</v>
      </c>
      <c r="W28" s="84">
        <v>508.57379519107491</v>
      </c>
      <c r="X28" s="84">
        <v>524.99110671219967</v>
      </c>
      <c r="Y28" s="84">
        <v>604.17430801543094</v>
      </c>
      <c r="Z28" s="84">
        <v>506.53737143247321</v>
      </c>
      <c r="AA28" s="84">
        <v>512.48949105855365</v>
      </c>
      <c r="AB28" s="84">
        <v>510.50385122868317</v>
      </c>
      <c r="AC28" s="84">
        <v>713.82938376369395</v>
      </c>
      <c r="AD28" s="84">
        <v>725.88994612644694</v>
      </c>
      <c r="AE28" s="84">
        <v>723.84391878056852</v>
      </c>
      <c r="AF28" s="84">
        <v>732.13207766272387</v>
      </c>
    </row>
    <row r="29" spans="1:32" s="30" customFormat="1" ht="14.1" customHeight="1">
      <c r="A29" s="82" t="s">
        <v>61</v>
      </c>
      <c r="B29" s="82" t="s">
        <v>34</v>
      </c>
      <c r="C29" s="83">
        <v>2823.8054257479139</v>
      </c>
      <c r="D29" s="84">
        <v>2938.5972096901123</v>
      </c>
      <c r="E29" s="84">
        <v>3101.6236343226319</v>
      </c>
      <c r="F29" s="84">
        <v>3268.1626157608398</v>
      </c>
      <c r="G29" s="84">
        <v>3576.0025144076467</v>
      </c>
      <c r="H29" s="84">
        <v>3762.505074374777</v>
      </c>
      <c r="I29" s="84">
        <v>4237.5278580605227</v>
      </c>
      <c r="J29" s="84">
        <v>3928.8095395433324</v>
      </c>
      <c r="K29" s="84">
        <v>3825.1607088234095</v>
      </c>
      <c r="L29" s="84">
        <v>3717.9853131966329</v>
      </c>
      <c r="M29" s="84">
        <v>4102.2196035965508</v>
      </c>
      <c r="N29" s="84">
        <v>4199.6914859510252</v>
      </c>
      <c r="O29" s="84">
        <v>4286.0221155570634</v>
      </c>
      <c r="P29" s="84">
        <v>4320.6358416679141</v>
      </c>
      <c r="Q29" s="84">
        <v>4327.1861607563842</v>
      </c>
      <c r="R29" s="84">
        <v>4382.4103120894306</v>
      </c>
      <c r="S29" s="84">
        <v>4692.454878983126</v>
      </c>
      <c r="T29" s="84">
        <v>5468.5624497857707</v>
      </c>
      <c r="U29" s="84">
        <v>5706.0757159348022</v>
      </c>
      <c r="V29" s="84">
        <v>6041.7785273998252</v>
      </c>
      <c r="W29" s="84">
        <v>6654.6965484743132</v>
      </c>
      <c r="X29" s="84">
        <v>6917.9882848270163</v>
      </c>
      <c r="Y29" s="84">
        <v>7157.9784513327277</v>
      </c>
      <c r="Z29" s="84">
        <v>7476.7867025852174</v>
      </c>
      <c r="AA29" s="84">
        <v>7716.5991033640112</v>
      </c>
      <c r="AB29" s="84">
        <v>7920.9556676395705</v>
      </c>
      <c r="AC29" s="84">
        <v>8176.7793352369417</v>
      </c>
      <c r="AD29" s="84">
        <v>8730.9743619824494</v>
      </c>
      <c r="AE29" s="84">
        <v>8516.0851834979221</v>
      </c>
      <c r="AF29" s="84">
        <v>8948.7153096931561</v>
      </c>
    </row>
    <row r="30" spans="1:32" s="30" customFormat="1" ht="14.1" customHeight="1">
      <c r="A30" s="85" t="s">
        <v>62</v>
      </c>
      <c r="B30" s="85" t="s">
        <v>32</v>
      </c>
      <c r="C30" s="83">
        <v>1659.1557017493476</v>
      </c>
      <c r="D30" s="84">
        <v>1820.8376441158027</v>
      </c>
      <c r="E30" s="84">
        <v>1952.7272232369621</v>
      </c>
      <c r="F30" s="84">
        <v>2061.2390110007314</v>
      </c>
      <c r="G30" s="84">
        <v>2234.3750630370032</v>
      </c>
      <c r="H30" s="84">
        <v>2408.6554823168763</v>
      </c>
      <c r="I30" s="84">
        <v>2578.3900688976341</v>
      </c>
      <c r="J30" s="84">
        <v>2635.7098885112023</v>
      </c>
      <c r="K30" s="84">
        <v>2675.0201761005965</v>
      </c>
      <c r="L30" s="84">
        <v>2775.46466908405</v>
      </c>
      <c r="M30" s="84">
        <v>2879.1475761252755</v>
      </c>
      <c r="N30" s="84">
        <v>2946.1348568852886</v>
      </c>
      <c r="O30" s="84">
        <v>3017.5709581589449</v>
      </c>
      <c r="P30" s="84">
        <v>3130.8916506932324</v>
      </c>
      <c r="Q30" s="84">
        <v>3329.7820767125258</v>
      </c>
      <c r="R30" s="84">
        <v>3513.9996373834056</v>
      </c>
      <c r="S30" s="84">
        <v>3925.8004065473574</v>
      </c>
      <c r="T30" s="84">
        <v>4246.8197821743797</v>
      </c>
      <c r="U30" s="84">
        <v>4612.3624090055737</v>
      </c>
      <c r="V30" s="84">
        <v>4968.3481438787221</v>
      </c>
      <c r="W30" s="84">
        <v>5192.7877498232001</v>
      </c>
      <c r="X30" s="84">
        <v>5445.3691072660877</v>
      </c>
      <c r="Y30" s="84">
        <v>5756.5534777057692</v>
      </c>
      <c r="Z30" s="84">
        <v>6034.4839966952577</v>
      </c>
      <c r="AA30" s="84">
        <v>6346.8143366160657</v>
      </c>
      <c r="AB30" s="84">
        <v>6691.6571560424827</v>
      </c>
      <c r="AC30" s="84">
        <v>6885.9694689291518</v>
      </c>
      <c r="AD30" s="84">
        <v>7175.8171332958491</v>
      </c>
      <c r="AE30" s="84">
        <v>7261.2553881486665</v>
      </c>
      <c r="AF30" s="84">
        <v>7547.3549348124561</v>
      </c>
    </row>
    <row r="31" spans="1:32" s="30" customFormat="1" ht="14.1" customHeight="1">
      <c r="A31" s="82" t="s">
        <v>63</v>
      </c>
      <c r="B31" s="82" t="s">
        <v>57</v>
      </c>
      <c r="C31" s="83">
        <v>209.40020934813299</v>
      </c>
      <c r="D31" s="84">
        <v>204.74359430386031</v>
      </c>
      <c r="E31" s="84">
        <v>245.54635371359615</v>
      </c>
      <c r="F31" s="84">
        <v>240.10551047849438</v>
      </c>
      <c r="G31" s="84">
        <v>268.31651559048481</v>
      </c>
      <c r="H31" s="84">
        <v>277.88286590150943</v>
      </c>
      <c r="I31" s="84">
        <v>321.50125676321085</v>
      </c>
      <c r="J31" s="84">
        <v>328.08097827169246</v>
      </c>
      <c r="K31" s="84">
        <v>342.40215460541208</v>
      </c>
      <c r="L31" s="84">
        <v>375.91321776010517</v>
      </c>
      <c r="M31" s="84">
        <v>425.22393836218515</v>
      </c>
      <c r="N31" s="84">
        <v>447.12495408320171</v>
      </c>
      <c r="O31" s="84">
        <v>497.92216983945008</v>
      </c>
      <c r="P31" s="84">
        <v>527.38411653864466</v>
      </c>
      <c r="Q31" s="84">
        <v>575.73107283151717</v>
      </c>
      <c r="R31" s="84">
        <v>608.09876534255613</v>
      </c>
      <c r="S31" s="84">
        <v>712.87678449811608</v>
      </c>
      <c r="T31" s="84">
        <v>872.81399401485726</v>
      </c>
      <c r="U31" s="84">
        <v>1009.4691745257284</v>
      </c>
      <c r="V31" s="84">
        <v>1085.1631352226132</v>
      </c>
      <c r="W31" s="84">
        <v>1035.1682637446738</v>
      </c>
      <c r="X31" s="84">
        <v>1253.509838321294</v>
      </c>
      <c r="Y31" s="84">
        <v>1497.964963204585</v>
      </c>
      <c r="Z31" s="84">
        <v>1663.70115342441</v>
      </c>
      <c r="AA31" s="84">
        <v>1672.7993872265135</v>
      </c>
      <c r="AB31" s="84">
        <v>1384.2521992158916</v>
      </c>
      <c r="AC31" s="84">
        <v>1525.7298513341145</v>
      </c>
      <c r="AD31" s="84">
        <v>1878.6912130582787</v>
      </c>
      <c r="AE31" s="84">
        <v>1755.6462476843287</v>
      </c>
      <c r="AF31" s="84">
        <v>1846.2111658054405</v>
      </c>
    </row>
    <row r="32" spans="1:32" s="30" customFormat="1" ht="13.5" customHeight="1">
      <c r="A32" s="86" t="s">
        <v>64</v>
      </c>
      <c r="B32" s="86" t="s">
        <v>56</v>
      </c>
      <c r="C32" s="87">
        <v>517.8797636246444</v>
      </c>
      <c r="D32" s="88">
        <v>578.97771373176431</v>
      </c>
      <c r="E32" s="88">
        <v>602.08615645168493</v>
      </c>
      <c r="F32" s="88">
        <v>607.28251349797995</v>
      </c>
      <c r="G32" s="88">
        <v>590.86630270650232</v>
      </c>
      <c r="H32" s="88">
        <v>676.76663003214458</v>
      </c>
      <c r="I32" s="88">
        <v>758.08793773943466</v>
      </c>
      <c r="J32" s="88">
        <v>769.85715163547161</v>
      </c>
      <c r="K32" s="88">
        <v>761.94631212127115</v>
      </c>
      <c r="L32" s="88">
        <v>791.76368390961909</v>
      </c>
      <c r="M32" s="88">
        <v>827.34504310093064</v>
      </c>
      <c r="N32" s="88">
        <v>829.10537051764959</v>
      </c>
      <c r="O32" s="88">
        <v>855.87654333981095</v>
      </c>
      <c r="P32" s="88">
        <v>944.48525651560487</v>
      </c>
      <c r="Q32" s="88">
        <v>1020.5931809490355</v>
      </c>
      <c r="R32" s="88">
        <v>1051.6116429074734</v>
      </c>
      <c r="S32" s="88">
        <v>1081.8113062470791</v>
      </c>
      <c r="T32" s="88">
        <v>1051.0041316801764</v>
      </c>
      <c r="U32" s="88">
        <v>1228.5201294646438</v>
      </c>
      <c r="V32" s="88">
        <v>1615.3598896181409</v>
      </c>
      <c r="W32" s="88">
        <v>1900.7579475784496</v>
      </c>
      <c r="X32" s="88">
        <v>1847.8278589081149</v>
      </c>
      <c r="Y32" s="88">
        <v>2018.2840965186788</v>
      </c>
      <c r="Z32" s="88">
        <v>2305.4514315218262</v>
      </c>
      <c r="AA32" s="88">
        <v>2188.1823412859317</v>
      </c>
      <c r="AB32" s="88">
        <v>2585.0407180699517</v>
      </c>
      <c r="AC32" s="88">
        <v>2653.8073526632788</v>
      </c>
      <c r="AD32" s="88">
        <v>2655.565366294868</v>
      </c>
      <c r="AE32" s="88">
        <v>2601.4603024336493</v>
      </c>
      <c r="AF32" s="88">
        <v>2883.7360698270672</v>
      </c>
    </row>
    <row r="33" spans="1:32" s="30" customFormat="1" ht="3.2" customHeight="1">
      <c r="A33" s="1"/>
      <c r="B33" s="1"/>
      <c r="C33" s="5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</row>
    <row r="34" spans="1:32" s="30" customFormat="1" ht="16.149999999999999" customHeight="1">
      <c r="A34" s="90" t="s">
        <v>25</v>
      </c>
      <c r="B34" s="91" t="s">
        <v>26</v>
      </c>
      <c r="C34" s="92">
        <v>18044.871763736341</v>
      </c>
      <c r="D34" s="92">
        <v>18352.719176836883</v>
      </c>
      <c r="E34" s="92">
        <v>18628.998997457355</v>
      </c>
      <c r="F34" s="92">
        <v>18734.490095679004</v>
      </c>
      <c r="G34" s="92">
        <v>19117.515960203938</v>
      </c>
      <c r="H34" s="92">
        <v>19495.641390932269</v>
      </c>
      <c r="I34" s="92">
        <v>20296.929078203044</v>
      </c>
      <c r="J34" s="92">
        <v>19956.054383022412</v>
      </c>
      <c r="K34" s="92">
        <v>19804.403211859059</v>
      </c>
      <c r="L34" s="92">
        <v>19772.359743737532</v>
      </c>
      <c r="M34" s="92">
        <v>20325.887017624638</v>
      </c>
      <c r="N34" s="92">
        <v>20504.451398191701</v>
      </c>
      <c r="O34" s="92">
        <v>20909.846845138018</v>
      </c>
      <c r="P34" s="92">
        <v>21207.174747977886</v>
      </c>
      <c r="Q34" s="92">
        <v>21562.067563116478</v>
      </c>
      <c r="R34" s="92">
        <v>22028.651582606351</v>
      </c>
      <c r="S34" s="92">
        <v>23288.082200309007</v>
      </c>
      <c r="T34" s="92">
        <v>24705.185881444937</v>
      </c>
      <c r="U34" s="92">
        <v>25884.829345074468</v>
      </c>
      <c r="V34" s="92">
        <v>27288.327214152945</v>
      </c>
      <c r="W34" s="92">
        <v>28504.922602270148</v>
      </c>
      <c r="X34" s="92">
        <v>29262.86131405575</v>
      </c>
      <c r="Y34" s="92">
        <v>30404.865495020982</v>
      </c>
      <c r="Z34" s="92">
        <v>31741.529934737875</v>
      </c>
      <c r="AA34" s="92">
        <v>32298.122070197685</v>
      </c>
      <c r="AB34" s="92">
        <v>33265.890996477916</v>
      </c>
      <c r="AC34" s="92">
        <v>34423.633654389814</v>
      </c>
      <c r="AD34" s="92">
        <v>35854.929881082899</v>
      </c>
      <c r="AE34" s="92">
        <v>35649.401280358499</v>
      </c>
      <c r="AF34" s="92">
        <v>36910.678133743495</v>
      </c>
    </row>
    <row r="35" spans="1:32" s="30" customFormat="1">
      <c r="A35" s="93"/>
      <c r="B35" s="93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</row>
    <row r="36" spans="1:32" s="30" customFormat="1">
      <c r="A36" s="96"/>
      <c r="B36" s="96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</row>
    <row r="37" spans="1:32" s="30" customFormat="1" ht="15.75">
      <c r="A37" s="7" t="s">
        <v>111</v>
      </c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</row>
    <row r="38" spans="1:32" s="30" customFormat="1" ht="15.95" customHeight="1">
      <c r="A38" s="1" t="s">
        <v>0</v>
      </c>
      <c r="B38" s="1" t="s">
        <v>65</v>
      </c>
      <c r="C38" s="29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  <c r="AC38" s="10">
        <v>2016</v>
      </c>
      <c r="AD38" s="10">
        <v>2017</v>
      </c>
      <c r="AE38" s="10">
        <v>2018</v>
      </c>
      <c r="AF38" s="10">
        <v>2019</v>
      </c>
    </row>
    <row r="39" spans="1:32" s="30" customFormat="1" ht="14.1" customHeight="1">
      <c r="A39" s="79" t="s">
        <v>60</v>
      </c>
      <c r="B39" s="79" t="s">
        <v>31</v>
      </c>
      <c r="C39" s="80">
        <v>12593.894104107942</v>
      </c>
      <c r="D39" s="81">
        <v>12550.872297137526</v>
      </c>
      <c r="E39" s="81">
        <v>12459.535916127561</v>
      </c>
      <c r="F39" s="81">
        <v>12283.022714717466</v>
      </c>
      <c r="G39" s="81">
        <v>12175.549527710917</v>
      </c>
      <c r="H39" s="81">
        <v>12018.603741555213</v>
      </c>
      <c r="I39" s="81">
        <v>12033.409749737413</v>
      </c>
      <c r="J39" s="81">
        <v>11924.067292990816</v>
      </c>
      <c r="K39" s="81">
        <v>11824.729478211455</v>
      </c>
      <c r="L39" s="81">
        <v>11730.746071115756</v>
      </c>
      <c r="M39" s="81">
        <v>11704.981309748087</v>
      </c>
      <c r="N39" s="81">
        <v>11666.004430483967</v>
      </c>
      <c r="O39" s="81">
        <v>11822.773003995604</v>
      </c>
      <c r="P39" s="81">
        <v>11856.272988228862</v>
      </c>
      <c r="Q39" s="81">
        <v>11882.664865910861</v>
      </c>
      <c r="R39" s="81">
        <v>12046.399656082989</v>
      </c>
      <c r="S39" s="81">
        <v>12437.794186325993</v>
      </c>
      <c r="T39" s="81">
        <v>12605.253522164361</v>
      </c>
      <c r="U39" s="81">
        <v>12844.198175473501</v>
      </c>
      <c r="V39" s="81">
        <v>13073.018634286373</v>
      </c>
      <c r="W39" s="81">
        <v>13212.938297458431</v>
      </c>
      <c r="X39" s="81">
        <v>13273.175118021036</v>
      </c>
      <c r="Y39" s="81">
        <v>13369.910198243795</v>
      </c>
      <c r="Z39" s="81">
        <v>13754.569279078692</v>
      </c>
      <c r="AA39" s="81">
        <v>13861.237410646609</v>
      </c>
      <c r="AB39" s="81">
        <v>14173.48140428134</v>
      </c>
      <c r="AC39" s="81">
        <v>14467.518262462634</v>
      </c>
      <c r="AD39" s="81">
        <v>14687.991860325008</v>
      </c>
      <c r="AE39" s="81">
        <v>14791.110239813366</v>
      </c>
      <c r="AF39" s="81">
        <v>14952.528575942655</v>
      </c>
    </row>
    <row r="40" spans="1:32" s="30" customFormat="1" ht="14.1" customHeight="1">
      <c r="A40" s="82" t="s">
        <v>66</v>
      </c>
      <c r="B40" s="82" t="s">
        <v>33</v>
      </c>
      <c r="C40" s="83">
        <v>240.73655915835874</v>
      </c>
      <c r="D40" s="84">
        <v>258.69071785781358</v>
      </c>
      <c r="E40" s="84">
        <v>267.47971360491863</v>
      </c>
      <c r="F40" s="84">
        <v>274.67773022349058</v>
      </c>
      <c r="G40" s="84">
        <v>272.40603675138652</v>
      </c>
      <c r="H40" s="84">
        <v>351.22759675175104</v>
      </c>
      <c r="I40" s="84">
        <v>368.01220700482588</v>
      </c>
      <c r="J40" s="84">
        <v>369.52953206989861</v>
      </c>
      <c r="K40" s="84">
        <v>375.14438199691273</v>
      </c>
      <c r="L40" s="84">
        <v>380.48678867136965</v>
      </c>
      <c r="M40" s="84">
        <v>386.96954669160789</v>
      </c>
      <c r="N40" s="84">
        <v>416.39030027056924</v>
      </c>
      <c r="O40" s="84">
        <v>429.68205424714461</v>
      </c>
      <c r="P40" s="84">
        <v>427.50489433362981</v>
      </c>
      <c r="Q40" s="84">
        <v>426.11020595615139</v>
      </c>
      <c r="R40" s="84">
        <v>426.1315688005015</v>
      </c>
      <c r="S40" s="84">
        <v>437.34463770733362</v>
      </c>
      <c r="T40" s="84">
        <v>460.73200162539268</v>
      </c>
      <c r="U40" s="84">
        <v>484.20374067021572</v>
      </c>
      <c r="V40" s="84">
        <v>504.65888374727206</v>
      </c>
      <c r="W40" s="84">
        <v>508.57379519107491</v>
      </c>
      <c r="X40" s="84">
        <v>524.99110671219967</v>
      </c>
      <c r="Y40" s="84">
        <v>604.17430801543094</v>
      </c>
      <c r="Z40" s="84">
        <v>506.53737143247321</v>
      </c>
      <c r="AA40" s="84">
        <v>512.48949105855365</v>
      </c>
      <c r="AB40" s="84">
        <v>510.50385122868317</v>
      </c>
      <c r="AC40" s="84">
        <v>713.82938376369395</v>
      </c>
      <c r="AD40" s="84">
        <v>725.88994612644694</v>
      </c>
      <c r="AE40" s="84">
        <v>723.84391878056852</v>
      </c>
      <c r="AF40" s="84">
        <v>732.13207766272387</v>
      </c>
    </row>
    <row r="41" spans="1:32" s="30" customFormat="1" ht="14.1" customHeight="1">
      <c r="A41" s="82" t="s">
        <v>61</v>
      </c>
      <c r="B41" s="82" t="s">
        <v>34</v>
      </c>
      <c r="C41" s="83">
        <v>2823.8054257479139</v>
      </c>
      <c r="D41" s="84">
        <v>2938.5972096901123</v>
      </c>
      <c r="E41" s="84">
        <v>3101.6236343226319</v>
      </c>
      <c r="F41" s="84">
        <v>3268.1626157608398</v>
      </c>
      <c r="G41" s="84">
        <v>3576.0025144076467</v>
      </c>
      <c r="H41" s="84">
        <v>3762.505074374777</v>
      </c>
      <c r="I41" s="84">
        <v>4237.5278580605227</v>
      </c>
      <c r="J41" s="84">
        <v>3928.8095395433324</v>
      </c>
      <c r="K41" s="84">
        <v>3825.1607088234095</v>
      </c>
      <c r="L41" s="84">
        <v>3717.9853131966329</v>
      </c>
      <c r="M41" s="84">
        <v>4102.2196035965508</v>
      </c>
      <c r="N41" s="84">
        <v>4199.6914859510252</v>
      </c>
      <c r="O41" s="84">
        <v>4286.0221155570634</v>
      </c>
      <c r="P41" s="84">
        <v>4320.6358416679141</v>
      </c>
      <c r="Q41" s="84">
        <v>4327.1861607563842</v>
      </c>
      <c r="R41" s="84">
        <v>4382.4103120894306</v>
      </c>
      <c r="S41" s="84">
        <v>4692.454878983126</v>
      </c>
      <c r="T41" s="84">
        <v>5468.5624497857707</v>
      </c>
      <c r="U41" s="84">
        <v>5706.0757159348022</v>
      </c>
      <c r="V41" s="84">
        <v>6041.7785273998252</v>
      </c>
      <c r="W41" s="84">
        <v>6654.6965484743132</v>
      </c>
      <c r="X41" s="84">
        <v>6917.9882848270163</v>
      </c>
      <c r="Y41" s="84">
        <v>7157.9784513327277</v>
      </c>
      <c r="Z41" s="84">
        <v>7476.7867025852174</v>
      </c>
      <c r="AA41" s="84">
        <v>7716.5991033640112</v>
      </c>
      <c r="AB41" s="84">
        <v>7920.9556676395705</v>
      </c>
      <c r="AC41" s="84">
        <v>8176.7793352369417</v>
      </c>
      <c r="AD41" s="84">
        <v>8730.9743619824494</v>
      </c>
      <c r="AE41" s="84">
        <v>8516.0851834979221</v>
      </c>
      <c r="AF41" s="84">
        <v>8948.7153096931561</v>
      </c>
    </row>
    <row r="42" spans="1:32" s="30" customFormat="1" ht="14.1" customHeight="1">
      <c r="A42" s="85" t="s">
        <v>62</v>
      </c>
      <c r="B42" s="85" t="s">
        <v>32</v>
      </c>
      <c r="C42" s="83">
        <v>1659.1557017493476</v>
      </c>
      <c r="D42" s="84">
        <v>1820.8376441158027</v>
      </c>
      <c r="E42" s="84">
        <v>1952.7272232369621</v>
      </c>
      <c r="F42" s="84">
        <v>2061.2390110007314</v>
      </c>
      <c r="G42" s="84">
        <v>2234.3750630370032</v>
      </c>
      <c r="H42" s="84">
        <v>2408.6554823168763</v>
      </c>
      <c r="I42" s="84">
        <v>2578.3900688976341</v>
      </c>
      <c r="J42" s="84">
        <v>2635.7098885112023</v>
      </c>
      <c r="K42" s="84">
        <v>2675.0201761005965</v>
      </c>
      <c r="L42" s="84">
        <v>2775.46466908405</v>
      </c>
      <c r="M42" s="84">
        <v>2879.1475761252755</v>
      </c>
      <c r="N42" s="84">
        <v>2946.1348568852886</v>
      </c>
      <c r="O42" s="84">
        <v>3017.5709581589449</v>
      </c>
      <c r="P42" s="84">
        <v>3130.8916506932324</v>
      </c>
      <c r="Q42" s="84">
        <v>3329.7820767125258</v>
      </c>
      <c r="R42" s="84">
        <v>3513.9996373834056</v>
      </c>
      <c r="S42" s="84">
        <v>3925.8004065473574</v>
      </c>
      <c r="T42" s="84">
        <v>4246.8197821743797</v>
      </c>
      <c r="U42" s="84">
        <v>4612.3624090055737</v>
      </c>
      <c r="V42" s="84">
        <v>4968.3481438787221</v>
      </c>
      <c r="W42" s="84">
        <v>5192.7877498232001</v>
      </c>
      <c r="X42" s="84">
        <v>5445.3691072660877</v>
      </c>
      <c r="Y42" s="84">
        <v>5756.5534777057692</v>
      </c>
      <c r="Z42" s="84">
        <v>6034.4839966952577</v>
      </c>
      <c r="AA42" s="84">
        <v>6346.8143366160657</v>
      </c>
      <c r="AB42" s="84">
        <v>6691.6571560424827</v>
      </c>
      <c r="AC42" s="84">
        <v>6885.9694689291518</v>
      </c>
      <c r="AD42" s="84">
        <v>7175.8171332958491</v>
      </c>
      <c r="AE42" s="84">
        <v>7261.2553881486665</v>
      </c>
      <c r="AF42" s="84">
        <v>7547.3549348124561</v>
      </c>
    </row>
    <row r="43" spans="1:32" s="30" customFormat="1" ht="14.1" customHeight="1">
      <c r="A43" s="82" t="s">
        <v>63</v>
      </c>
      <c r="B43" s="82" t="s">
        <v>57</v>
      </c>
      <c r="C43" s="83">
        <v>20.520200385099855</v>
      </c>
      <c r="D43" s="84">
        <v>21.664152797978002</v>
      </c>
      <c r="E43" s="84">
        <v>38.361141824819278</v>
      </c>
      <c r="F43" s="84">
        <v>28.030557914534004</v>
      </c>
      <c r="G43" s="84">
        <v>37.529943920889075</v>
      </c>
      <c r="H43" s="84">
        <v>33.60772870216217</v>
      </c>
      <c r="I43" s="84">
        <v>50.286612307869419</v>
      </c>
      <c r="J43" s="84">
        <v>36.89039662770471</v>
      </c>
      <c r="K43" s="84">
        <v>45.102757733127149</v>
      </c>
      <c r="L43" s="84">
        <v>47.266872123772302</v>
      </c>
      <c r="M43" s="84">
        <v>49.264146866069638</v>
      </c>
      <c r="N43" s="84">
        <v>49.68474080638731</v>
      </c>
      <c r="O43" s="84">
        <v>80.548628868651306</v>
      </c>
      <c r="P43" s="84">
        <v>98.190987827190554</v>
      </c>
      <c r="Q43" s="84">
        <v>104.65461704113436</v>
      </c>
      <c r="R43" s="84">
        <v>117.28280176756586</v>
      </c>
      <c r="S43" s="84">
        <v>158.31202922639997</v>
      </c>
      <c r="T43" s="84">
        <v>332.27512238448008</v>
      </c>
      <c r="U43" s="84">
        <v>472.94157805639202</v>
      </c>
      <c r="V43" s="84">
        <v>555.04525201289982</v>
      </c>
      <c r="W43" s="84">
        <v>484.44208318220524</v>
      </c>
      <c r="X43" s="84">
        <v>693.49464822676714</v>
      </c>
      <c r="Y43" s="84">
        <v>905.52387351653078</v>
      </c>
      <c r="Z43" s="84">
        <v>999.32469874158176</v>
      </c>
      <c r="AA43" s="84">
        <v>983.96480337581579</v>
      </c>
      <c r="AB43" s="84">
        <v>660.80349427822898</v>
      </c>
      <c r="AC43" s="84">
        <v>802.11576016109939</v>
      </c>
      <c r="AD43" s="84">
        <v>1158.3914093862934</v>
      </c>
      <c r="AE43" s="84">
        <v>1043.5900812819907</v>
      </c>
      <c r="AF43" s="84">
        <v>1126.1450791668776</v>
      </c>
    </row>
    <row r="44" spans="1:32" s="30" customFormat="1" ht="14.1" customHeight="1">
      <c r="A44" s="86" t="s">
        <v>64</v>
      </c>
      <c r="B44" s="86" t="s">
        <v>56</v>
      </c>
      <c r="C44" s="87">
        <v>0</v>
      </c>
      <c r="D44" s="88">
        <v>-1.0226361990562121E-13</v>
      </c>
      <c r="E44" s="88">
        <v>1.3277394526478197E-13</v>
      </c>
      <c r="F44" s="88">
        <v>-8.6075307345111049E-14</v>
      </c>
      <c r="G44" s="88">
        <v>-1.3235327308381547E-13</v>
      </c>
      <c r="H44" s="88">
        <v>45.751857389306274</v>
      </c>
      <c r="I44" s="88">
        <v>117.72335190660563</v>
      </c>
      <c r="J44" s="88">
        <v>139.6474410939845</v>
      </c>
      <c r="K44" s="88">
        <v>140.44692873291339</v>
      </c>
      <c r="L44" s="88">
        <v>125.86055115371491</v>
      </c>
      <c r="M44" s="88">
        <v>113.00973076278018</v>
      </c>
      <c r="N44" s="88">
        <v>102.25237836897128</v>
      </c>
      <c r="O44" s="88">
        <v>112.23694565893105</v>
      </c>
      <c r="P44" s="88">
        <v>156.03961813076026</v>
      </c>
      <c r="Q44" s="88">
        <v>174.67642800000024</v>
      </c>
      <c r="R44" s="88">
        <v>172.20780000000011</v>
      </c>
      <c r="S44" s="88">
        <v>147.70346647900888</v>
      </c>
      <c r="T44" s="88">
        <v>140.52146416566936</v>
      </c>
      <c r="U44" s="88">
        <v>292.39641028214851</v>
      </c>
      <c r="V44" s="88">
        <v>585.14839239134233</v>
      </c>
      <c r="W44" s="88">
        <v>772.1655047434399</v>
      </c>
      <c r="X44" s="88">
        <v>809.25104875157786</v>
      </c>
      <c r="Y44" s="88">
        <v>977.3784705599312</v>
      </c>
      <c r="Z44" s="88">
        <v>1191.9678624781402</v>
      </c>
      <c r="AA44" s="88">
        <v>1102.409855681519</v>
      </c>
      <c r="AB44" s="88">
        <v>1342.8633247922405</v>
      </c>
      <c r="AC44" s="88">
        <v>1422.7533790288571</v>
      </c>
      <c r="AD44" s="88">
        <v>1412.094267900115</v>
      </c>
      <c r="AE44" s="88">
        <v>1347.8974241819587</v>
      </c>
      <c r="AF44" s="88">
        <v>1553.3303803246069</v>
      </c>
    </row>
    <row r="45" spans="1:32" s="30" customFormat="1" ht="3.2" customHeight="1">
      <c r="A45" s="1"/>
      <c r="B45" s="1"/>
      <c r="C45" s="5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</row>
    <row r="46" spans="1:32" s="30" customFormat="1" ht="16.149999999999999" customHeight="1">
      <c r="A46" s="90" t="s">
        <v>25</v>
      </c>
      <c r="B46" s="91" t="s">
        <v>67</v>
      </c>
      <c r="C46" s="92">
        <v>17338.111991148664</v>
      </c>
      <c r="D46" s="92">
        <v>17590.662021599233</v>
      </c>
      <c r="E46" s="92">
        <v>17819.727629116893</v>
      </c>
      <c r="F46" s="92">
        <v>17915.132629617066</v>
      </c>
      <c r="G46" s="92">
        <v>18295.863085827841</v>
      </c>
      <c r="H46" s="92">
        <v>18620.351481090085</v>
      </c>
      <c r="I46" s="92">
        <v>19385.349847914877</v>
      </c>
      <c r="J46" s="92">
        <v>19034.654090836935</v>
      </c>
      <c r="K46" s="92">
        <v>18885.604431598411</v>
      </c>
      <c r="L46" s="92">
        <v>18777.810265345292</v>
      </c>
      <c r="M46" s="92">
        <v>19235.591913790373</v>
      </c>
      <c r="N46" s="92">
        <v>19380.158192766208</v>
      </c>
      <c r="O46" s="92">
        <v>19748.833706486337</v>
      </c>
      <c r="P46" s="92">
        <v>19989.535980881588</v>
      </c>
      <c r="Q46" s="92">
        <v>20245.074354377059</v>
      </c>
      <c r="R46" s="92">
        <v>20658.431776123893</v>
      </c>
      <c r="S46" s="92">
        <v>21799.409605269218</v>
      </c>
      <c r="T46" s="92">
        <v>23254.16434230005</v>
      </c>
      <c r="U46" s="92">
        <v>24412.178029422634</v>
      </c>
      <c r="V46" s="92">
        <v>25727.997833716436</v>
      </c>
      <c r="W46" s="92">
        <v>26825.603978872667</v>
      </c>
      <c r="X46" s="92">
        <v>27664.269313804685</v>
      </c>
      <c r="Y46" s="92">
        <v>28771.518779374182</v>
      </c>
      <c r="Z46" s="92">
        <v>29963.669911011362</v>
      </c>
      <c r="AA46" s="92">
        <v>30523.515000742576</v>
      </c>
      <c r="AB46" s="92">
        <v>31300.264898262543</v>
      </c>
      <c r="AC46" s="92">
        <v>32468.965589582374</v>
      </c>
      <c r="AD46" s="92">
        <v>33891.15897901616</v>
      </c>
      <c r="AE46" s="92">
        <v>33683.782235704472</v>
      </c>
      <c r="AF46" s="92">
        <v>34860.206357602474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5" orientation="landscape" r:id="rId1"/>
  <headerFooter scaleWithDoc="0" alignWithMargins="0">
    <oddHeader>&amp;C&amp;"Arial,Fett"&amp;12Endenergie, witterungsbereinigt und 
Nutzenergie nach Verbrauchergruppen&amp;"Arial,Standard"
&amp;"Arial,Fett"&amp;10(in TJ, witterungsbereinigte Jahreswerte)&amp;R&amp;"Arial,Standard"Tabelle I&amp;LSchweizerische Holzenergiestatistik EJ2019</oddHeader>
    <oddFooter>&amp;RJuni 2020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F35"/>
  <sheetViews>
    <sheetView zoomScale="75" zoomScaleNormal="75" zoomScaleSheetLayoutView="75" workbookViewId="0">
      <selection activeCell="C1" sqref="C1:AF35"/>
    </sheetView>
  </sheetViews>
  <sheetFormatPr baseColWidth="10" defaultColWidth="11.42578125" defaultRowHeight="12"/>
  <cols>
    <col min="1" max="1" width="5.28515625" style="30" customWidth="1"/>
    <col min="2" max="2" width="32.85546875" style="30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21733.169521405081</v>
      </c>
      <c r="D2" s="34">
        <v>25502.910208290457</v>
      </c>
      <c r="E2" s="34">
        <v>25415.0885841825</v>
      </c>
      <c r="F2" s="34">
        <v>26051.807841782858</v>
      </c>
      <c r="G2" s="34">
        <v>24200.19679477912</v>
      </c>
      <c r="H2" s="34">
        <v>25941.047318122641</v>
      </c>
      <c r="I2" s="34">
        <v>27167.451146484724</v>
      </c>
      <c r="J2" s="34">
        <v>22998.989640845852</v>
      </c>
      <c r="K2" s="34">
        <v>22533.822845775394</v>
      </c>
      <c r="L2" s="34">
        <v>21476.952841567672</v>
      </c>
      <c r="M2" s="34">
        <v>18743.987071858115</v>
      </c>
      <c r="N2" s="34">
        <v>19355.002560816116</v>
      </c>
      <c r="O2" s="34">
        <v>17883.692595211756</v>
      </c>
      <c r="P2" s="34">
        <v>18319.988540379665</v>
      </c>
      <c r="Q2" s="34">
        <v>17391.036246369062</v>
      </c>
      <c r="R2" s="34">
        <v>17323.518160345709</v>
      </c>
      <c r="S2" s="34">
        <v>16878.860583419199</v>
      </c>
      <c r="T2" s="34">
        <v>15280.982159142337</v>
      </c>
      <c r="U2" s="34">
        <v>15856.526790727434</v>
      </c>
      <c r="V2" s="34">
        <v>13733.396465177208</v>
      </c>
      <c r="W2" s="34">
        <v>11850.990127009669</v>
      </c>
      <c r="X2" s="34">
        <v>8310.5969041589778</v>
      </c>
      <c r="Y2" s="34">
        <v>8094.8854899192338</v>
      </c>
      <c r="Z2" s="34">
        <v>8018.6420591345604</v>
      </c>
      <c r="AA2" s="34">
        <v>5905.7829889013528</v>
      </c>
      <c r="AB2" s="34">
        <v>6163.4665717190846</v>
      </c>
      <c r="AC2" s="34">
        <v>6571.5074390330838</v>
      </c>
      <c r="AD2" s="34">
        <v>6396.227825655892</v>
      </c>
      <c r="AE2" s="34">
        <v>5968.0875775194218</v>
      </c>
      <c r="AF2" s="34">
        <v>5985.8904125725794</v>
      </c>
    </row>
    <row r="3" spans="1:32" ht="14.1" customHeight="1">
      <c r="A3" s="35">
        <v>2</v>
      </c>
      <c r="B3" s="36" t="s">
        <v>3</v>
      </c>
      <c r="C3" s="37">
        <v>24781.784768803915</v>
      </c>
      <c r="D3" s="38">
        <v>33807.167934855541</v>
      </c>
      <c r="E3" s="38">
        <v>38199.640744213662</v>
      </c>
      <c r="F3" s="38">
        <v>43429.568241794739</v>
      </c>
      <c r="G3" s="38">
        <v>44272.741769267981</v>
      </c>
      <c r="H3" s="38">
        <v>52320.168676621295</v>
      </c>
      <c r="I3" s="38">
        <v>62997.161006488641</v>
      </c>
      <c r="J3" s="38">
        <v>61315.737057652157</v>
      </c>
      <c r="K3" s="38">
        <v>69243.344993093473</v>
      </c>
      <c r="L3" s="38">
        <v>74584.07811667498</v>
      </c>
      <c r="M3" s="38">
        <v>73464.095608070347</v>
      </c>
      <c r="N3" s="38">
        <v>81151.483010534561</v>
      </c>
      <c r="O3" s="38">
        <v>78836.894890349766</v>
      </c>
      <c r="P3" s="38">
        <v>86108.118192085836</v>
      </c>
      <c r="Q3" s="38">
        <v>87064.491351127523</v>
      </c>
      <c r="R3" s="38">
        <v>91436.188498209609</v>
      </c>
      <c r="S3" s="38">
        <v>94325.521971407041</v>
      </c>
      <c r="T3" s="38">
        <v>89214.473950966014</v>
      </c>
      <c r="U3" s="38">
        <v>101788.80091582669</v>
      </c>
      <c r="V3" s="38">
        <v>105137.32036191018</v>
      </c>
      <c r="W3" s="38">
        <v>116245.7479671958</v>
      </c>
      <c r="X3" s="38">
        <v>93012.389966661329</v>
      </c>
      <c r="Y3" s="38">
        <v>101717.22057731783</v>
      </c>
      <c r="Z3" s="38">
        <v>109992.81028342705</v>
      </c>
      <c r="AA3" s="38">
        <v>85140.456248087343</v>
      </c>
      <c r="AB3" s="38">
        <v>89554.603507014355</v>
      </c>
      <c r="AC3" s="38">
        <v>90307.291748765434</v>
      </c>
      <c r="AD3" s="38">
        <v>82963.428995405324</v>
      </c>
      <c r="AE3" s="38">
        <v>72820.366340523542</v>
      </c>
      <c r="AF3" s="38">
        <v>70526.19203919085</v>
      </c>
    </row>
    <row r="4" spans="1:32" ht="14.1" customHeight="1">
      <c r="A4" s="35">
        <v>3</v>
      </c>
      <c r="B4" s="36" t="s">
        <v>4</v>
      </c>
      <c r="C4" s="37">
        <v>109770.1491938292</v>
      </c>
      <c r="D4" s="38">
        <v>133880.08579276528</v>
      </c>
      <c r="E4" s="38">
        <v>139624.98401470634</v>
      </c>
      <c r="F4" s="38">
        <v>148785.77746951306</v>
      </c>
      <c r="G4" s="38">
        <v>147784.68495982297</v>
      </c>
      <c r="H4" s="38">
        <v>169796.61503375942</v>
      </c>
      <c r="I4" s="38">
        <v>195001.39707320544</v>
      </c>
      <c r="J4" s="38">
        <v>184900.07995809676</v>
      </c>
      <c r="K4" s="38">
        <v>205402.95455611951</v>
      </c>
      <c r="L4" s="38">
        <v>216885.51315505142</v>
      </c>
      <c r="M4" s="38">
        <v>206104.22706424815</v>
      </c>
      <c r="N4" s="38">
        <v>215729.61894085398</v>
      </c>
      <c r="O4" s="38">
        <v>212313.81860960255</v>
      </c>
      <c r="P4" s="38">
        <v>238152.05279633484</v>
      </c>
      <c r="Q4" s="38">
        <v>246290.24960843517</v>
      </c>
      <c r="R4" s="38">
        <v>267663.62318966031</v>
      </c>
      <c r="S4" s="38">
        <v>281785.63450359256</v>
      </c>
      <c r="T4" s="38">
        <v>271120.49417799129</v>
      </c>
      <c r="U4" s="38">
        <v>313052.13171642774</v>
      </c>
      <c r="V4" s="38">
        <v>325919.15247159149</v>
      </c>
      <c r="W4" s="38">
        <v>372254.08644848369</v>
      </c>
      <c r="X4" s="38">
        <v>304558.17753582465</v>
      </c>
      <c r="Y4" s="38">
        <v>340362.8860988571</v>
      </c>
      <c r="Z4" s="38">
        <v>376540.20732056838</v>
      </c>
      <c r="AA4" s="38">
        <v>296936.53288778593</v>
      </c>
      <c r="AB4" s="38">
        <v>323402.57201246999</v>
      </c>
      <c r="AC4" s="38">
        <v>342731.40850445942</v>
      </c>
      <c r="AD4" s="38">
        <v>329058.61396130163</v>
      </c>
      <c r="AE4" s="38">
        <v>300460.21217864729</v>
      </c>
      <c r="AF4" s="38">
        <v>297791.92246704694</v>
      </c>
    </row>
    <row r="5" spans="1:32" ht="14.1" customHeight="1">
      <c r="A5" s="35" t="s">
        <v>36</v>
      </c>
      <c r="B5" s="36" t="s">
        <v>5</v>
      </c>
      <c r="C5" s="37">
        <v>182454.43200602406</v>
      </c>
      <c r="D5" s="38">
        <v>196412.00894155694</v>
      </c>
      <c r="E5" s="38">
        <v>183134.45930672568</v>
      </c>
      <c r="F5" s="38">
        <v>179345.84637052755</v>
      </c>
      <c r="G5" s="38">
        <v>160313.28775981034</v>
      </c>
      <c r="H5" s="38">
        <v>154780.53579400392</v>
      </c>
      <c r="I5" s="38">
        <v>164760.21557458988</v>
      </c>
      <c r="J5" s="38">
        <v>139344.5725878345</v>
      </c>
      <c r="K5" s="38">
        <v>131840.79218379728</v>
      </c>
      <c r="L5" s="38">
        <v>120809.67420047427</v>
      </c>
      <c r="M5" s="38">
        <v>100895.93064157548</v>
      </c>
      <c r="N5" s="38">
        <v>88154.151364728052</v>
      </c>
      <c r="O5" s="38">
        <v>72528.832093564328</v>
      </c>
      <c r="P5" s="38">
        <v>70008.168360918906</v>
      </c>
      <c r="Q5" s="38">
        <v>62817.776625508704</v>
      </c>
      <c r="R5" s="38">
        <v>58228.982509315661</v>
      </c>
      <c r="S5" s="38">
        <v>50695.757261232502</v>
      </c>
      <c r="T5" s="38">
        <v>39723.773010548299</v>
      </c>
      <c r="U5" s="38">
        <v>35528.033982373687</v>
      </c>
      <c r="V5" s="38">
        <v>28915.160165820122</v>
      </c>
      <c r="W5" s="38">
        <v>25346.036264641454</v>
      </c>
      <c r="X5" s="38">
        <v>18693.397344078621</v>
      </c>
      <c r="Y5" s="38">
        <v>18918.090023136519</v>
      </c>
      <c r="Z5" s="38">
        <v>18405.935483460464</v>
      </c>
      <c r="AA5" s="38">
        <v>12682.05045076949</v>
      </c>
      <c r="AB5" s="38">
        <v>12059.07164440907</v>
      </c>
      <c r="AC5" s="38">
        <v>11000.509276645631</v>
      </c>
      <c r="AD5" s="38">
        <v>8650.6695512764454</v>
      </c>
      <c r="AE5" s="38">
        <v>7862.0803375647665</v>
      </c>
      <c r="AF5" s="38">
        <v>7898.6311462952226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243.88615788585903</v>
      </c>
      <c r="L6" s="38">
        <v>409.16831976858867</v>
      </c>
      <c r="M6" s="38">
        <v>699.30255909684058</v>
      </c>
      <c r="N6" s="38">
        <v>1254.5313744569746</v>
      </c>
      <c r="O6" s="38">
        <v>2038.2809956036813</v>
      </c>
      <c r="P6" s="38">
        <v>2915.9136384032195</v>
      </c>
      <c r="Q6" s="38">
        <v>3807.3638579064755</v>
      </c>
      <c r="R6" s="38">
        <v>5064.86875903499</v>
      </c>
      <c r="S6" s="38">
        <v>7076.3725177371762</v>
      </c>
      <c r="T6" s="38">
        <v>8075.8034722943366</v>
      </c>
      <c r="U6" s="38">
        <v>10772.725420535533</v>
      </c>
      <c r="V6" s="38">
        <v>12542.224479789102</v>
      </c>
      <c r="W6" s="38">
        <v>16023.948434929205</v>
      </c>
      <c r="X6" s="38">
        <v>14553.184468797077</v>
      </c>
      <c r="Y6" s="38">
        <v>17865.656208526572</v>
      </c>
      <c r="Z6" s="38">
        <v>21113.880096862413</v>
      </c>
      <c r="AA6" s="38">
        <v>17876.04587921761</v>
      </c>
      <c r="AB6" s="38">
        <v>20680.565283827615</v>
      </c>
      <c r="AC6" s="38">
        <v>22651.547135069693</v>
      </c>
      <c r="AD6" s="38">
        <v>22314.324157329112</v>
      </c>
      <c r="AE6" s="38">
        <v>21223.100238452309</v>
      </c>
      <c r="AF6" s="38">
        <v>21330.047799182597</v>
      </c>
    </row>
    <row r="7" spans="1:32" ht="14.1" customHeight="1">
      <c r="A7" s="35">
        <v>5</v>
      </c>
      <c r="B7" s="36" t="s">
        <v>6</v>
      </c>
      <c r="C7" s="37">
        <v>402958.29186234053</v>
      </c>
      <c r="D7" s="38">
        <v>423416.97234520013</v>
      </c>
      <c r="E7" s="38">
        <v>385707.49883957341</v>
      </c>
      <c r="F7" s="38">
        <v>367933.09443176346</v>
      </c>
      <c r="G7" s="38">
        <v>321611.80675268616</v>
      </c>
      <c r="H7" s="38">
        <v>329070.03426134423</v>
      </c>
      <c r="I7" s="38">
        <v>343906.44327796489</v>
      </c>
      <c r="J7" s="38">
        <v>293437.18525627622</v>
      </c>
      <c r="K7" s="38">
        <v>291970.92697903351</v>
      </c>
      <c r="L7" s="38">
        <v>285323.53239309951</v>
      </c>
      <c r="M7" s="38">
        <v>255395.42035291702</v>
      </c>
      <c r="N7" s="38">
        <v>272903.65059744113</v>
      </c>
      <c r="O7" s="38">
        <v>256657.81975589876</v>
      </c>
      <c r="P7" s="38">
        <v>271945.67643780989</v>
      </c>
      <c r="Q7" s="38">
        <v>266178.00969934033</v>
      </c>
      <c r="R7" s="38">
        <v>270231.51622580161</v>
      </c>
      <c r="S7" s="38">
        <v>268050.14957726712</v>
      </c>
      <c r="T7" s="38">
        <v>244250.86591358754</v>
      </c>
      <c r="U7" s="38">
        <v>271117.87228857417</v>
      </c>
      <c r="V7" s="38">
        <v>276099.1009583032</v>
      </c>
      <c r="W7" s="38">
        <v>316679.70660241065</v>
      </c>
      <c r="X7" s="38">
        <v>271054.11350842589</v>
      </c>
      <c r="Y7" s="38">
        <v>318047.61379485042</v>
      </c>
      <c r="Z7" s="38">
        <v>366678.79073272337</v>
      </c>
      <c r="AA7" s="38">
        <v>305510.31256172195</v>
      </c>
      <c r="AB7" s="38">
        <v>348640.6040053023</v>
      </c>
      <c r="AC7" s="38">
        <v>368523.91316468123</v>
      </c>
      <c r="AD7" s="38">
        <v>354468.98959178402</v>
      </c>
      <c r="AE7" s="38">
        <v>327238.58403847407</v>
      </c>
      <c r="AF7" s="38">
        <v>330166.32035125291</v>
      </c>
    </row>
    <row r="8" spans="1:32" ht="14.1" customHeight="1">
      <c r="A8" s="35">
        <v>6</v>
      </c>
      <c r="B8" s="36" t="s">
        <v>7</v>
      </c>
      <c r="C8" s="37">
        <v>386658.6014988774</v>
      </c>
      <c r="D8" s="38">
        <v>402671.47235637414</v>
      </c>
      <c r="E8" s="38">
        <v>360966.92281964066</v>
      </c>
      <c r="F8" s="38">
        <v>336294.72403125535</v>
      </c>
      <c r="G8" s="38">
        <v>287759.54936306603</v>
      </c>
      <c r="H8" s="38">
        <v>283262.79886271706</v>
      </c>
      <c r="I8" s="38">
        <v>285705.54584233527</v>
      </c>
      <c r="J8" s="38">
        <v>229069.70929560927</v>
      </c>
      <c r="K8" s="38">
        <v>212012.0000971948</v>
      </c>
      <c r="L8" s="38">
        <v>190710.01665312311</v>
      </c>
      <c r="M8" s="38">
        <v>160614.08717049146</v>
      </c>
      <c r="N8" s="38">
        <v>164850.57804516255</v>
      </c>
      <c r="O8" s="38">
        <v>149509.94564853693</v>
      </c>
      <c r="P8" s="38">
        <v>152698.23218303165</v>
      </c>
      <c r="Q8" s="38">
        <v>143857.40153018921</v>
      </c>
      <c r="R8" s="38">
        <v>142318.54199137527</v>
      </c>
      <c r="S8" s="38">
        <v>125408.07934726893</v>
      </c>
      <c r="T8" s="38">
        <v>102000.92341661651</v>
      </c>
      <c r="U8" s="38">
        <v>99600.080604296265</v>
      </c>
      <c r="V8" s="38">
        <v>88652.288903523833</v>
      </c>
      <c r="W8" s="38">
        <v>85164.998167999787</v>
      </c>
      <c r="X8" s="38">
        <v>62535.50990207545</v>
      </c>
      <c r="Y8" s="38">
        <v>67373.67836017572</v>
      </c>
      <c r="Z8" s="38">
        <v>69599.956900797988</v>
      </c>
      <c r="AA8" s="38">
        <v>51509.031488976929</v>
      </c>
      <c r="AB8" s="38">
        <v>53174.557606826282</v>
      </c>
      <c r="AC8" s="38">
        <v>51874.038571146193</v>
      </c>
      <c r="AD8" s="38">
        <v>46693.356195529595</v>
      </c>
      <c r="AE8" s="38">
        <v>40672.649211395787</v>
      </c>
      <c r="AF8" s="38">
        <v>39109.95039656265</v>
      </c>
    </row>
    <row r="9" spans="1:32" ht="14.1" customHeight="1">
      <c r="A9" s="35">
        <v>7</v>
      </c>
      <c r="B9" s="36" t="s">
        <v>8</v>
      </c>
      <c r="C9" s="37">
        <v>463022.93918076827</v>
      </c>
      <c r="D9" s="38">
        <v>496877.03667395905</v>
      </c>
      <c r="E9" s="38">
        <v>462416.92021132814</v>
      </c>
      <c r="F9" s="38">
        <v>451102.67341427138</v>
      </c>
      <c r="G9" s="38">
        <v>403320.83483637049</v>
      </c>
      <c r="H9" s="38">
        <v>416584.87359071162</v>
      </c>
      <c r="I9" s="38">
        <v>433455.03976553166</v>
      </c>
      <c r="J9" s="38">
        <v>368756.56186031201</v>
      </c>
      <c r="K9" s="38">
        <v>364864.55320197862</v>
      </c>
      <c r="L9" s="38">
        <v>351220.30637887353</v>
      </c>
      <c r="M9" s="38">
        <v>311790.41950103699</v>
      </c>
      <c r="N9" s="38">
        <v>316946.70322538086</v>
      </c>
      <c r="O9" s="38">
        <v>283768.25024289574</v>
      </c>
      <c r="P9" s="38">
        <v>285959.66393186763</v>
      </c>
      <c r="Q9" s="38">
        <v>267225.0089387644</v>
      </c>
      <c r="R9" s="38">
        <v>258628.9479171111</v>
      </c>
      <c r="S9" s="38">
        <v>232909.60004565903</v>
      </c>
      <c r="T9" s="38">
        <v>187363.84610330334</v>
      </c>
      <c r="U9" s="38">
        <v>183919.08945188735</v>
      </c>
      <c r="V9" s="38">
        <v>163533.57613641175</v>
      </c>
      <c r="W9" s="38">
        <v>149015.83882211614</v>
      </c>
      <c r="X9" s="38">
        <v>99079.16604174544</v>
      </c>
      <c r="Y9" s="38">
        <v>88839.275877731328</v>
      </c>
      <c r="Z9" s="38">
        <v>75394.825107245211</v>
      </c>
      <c r="AA9" s="38">
        <v>45980.33233000763</v>
      </c>
      <c r="AB9" s="38">
        <v>47141.082047533702</v>
      </c>
      <c r="AC9" s="38">
        <v>47117.86937715589</v>
      </c>
      <c r="AD9" s="38">
        <v>43096.372768565285</v>
      </c>
      <c r="AE9" s="38">
        <v>38290.656055489351</v>
      </c>
      <c r="AF9" s="38">
        <v>37032.205393801334</v>
      </c>
    </row>
    <row r="10" spans="1:32" ht="14.1" customHeight="1">
      <c r="A10" s="35">
        <v>8</v>
      </c>
      <c r="B10" s="36" t="s">
        <v>39</v>
      </c>
      <c r="C10" s="37">
        <v>520422.5470038178</v>
      </c>
      <c r="D10" s="38">
        <v>581122.99768153462</v>
      </c>
      <c r="E10" s="38">
        <v>558915.96269398206</v>
      </c>
      <c r="F10" s="38">
        <v>559019.88670580578</v>
      </c>
      <c r="G10" s="38">
        <v>512803.64229535218</v>
      </c>
      <c r="H10" s="38">
        <v>537595.97432197409</v>
      </c>
      <c r="I10" s="38">
        <v>582479.10236621532</v>
      </c>
      <c r="J10" s="38">
        <v>517205.65188272559</v>
      </c>
      <c r="K10" s="38">
        <v>529295.62454367452</v>
      </c>
      <c r="L10" s="38">
        <v>525138.64772380574</v>
      </c>
      <c r="M10" s="38">
        <v>484785.60823472455</v>
      </c>
      <c r="N10" s="38">
        <v>517766.73087049183</v>
      </c>
      <c r="O10" s="38">
        <v>484802.75918488222</v>
      </c>
      <c r="P10" s="38">
        <v>507559.37826862506</v>
      </c>
      <c r="Q10" s="38">
        <v>493771.6181347206</v>
      </c>
      <c r="R10" s="38">
        <v>498099.27499136649</v>
      </c>
      <c r="S10" s="38">
        <v>477231.26631889521</v>
      </c>
      <c r="T10" s="38">
        <v>421641.69122590643</v>
      </c>
      <c r="U10" s="38">
        <v>450624.22062620439</v>
      </c>
      <c r="V10" s="38">
        <v>434817.46845094941</v>
      </c>
      <c r="W10" s="38">
        <v>447535.35895807162</v>
      </c>
      <c r="X10" s="38">
        <v>331830.60648582858</v>
      </c>
      <c r="Y10" s="38">
        <v>342533.71225388517</v>
      </c>
      <c r="Z10" s="38">
        <v>348129.42535787448</v>
      </c>
      <c r="AA10" s="38">
        <v>249171.08231077043</v>
      </c>
      <c r="AB10" s="38">
        <v>262976.49308926519</v>
      </c>
      <c r="AC10" s="38">
        <v>268810.45795247197</v>
      </c>
      <c r="AD10" s="38">
        <v>252505.01863270506</v>
      </c>
      <c r="AE10" s="38">
        <v>229400.5463302485</v>
      </c>
      <c r="AF10" s="38">
        <v>230005.31410397179</v>
      </c>
    </row>
    <row r="11" spans="1:32" ht="14.1" customHeight="1">
      <c r="A11" s="35">
        <v>9</v>
      </c>
      <c r="B11" s="36" t="s">
        <v>40</v>
      </c>
      <c r="C11" s="37">
        <v>8738.5535372010709</v>
      </c>
      <c r="D11" s="38">
        <v>10337.67298653581</v>
      </c>
      <c r="E11" s="38">
        <v>11217.977033528867</v>
      </c>
      <c r="F11" s="38">
        <v>12948.218246856182</v>
      </c>
      <c r="G11" s="38">
        <v>13902.274933350565</v>
      </c>
      <c r="H11" s="38">
        <v>17263.410948366738</v>
      </c>
      <c r="I11" s="38">
        <v>20913.145032224587</v>
      </c>
      <c r="J11" s="38">
        <v>20458.549186925156</v>
      </c>
      <c r="K11" s="38">
        <v>22650.363990573922</v>
      </c>
      <c r="L11" s="38">
        <v>24341.674382777121</v>
      </c>
      <c r="M11" s="38">
        <v>24324.981235250219</v>
      </c>
      <c r="N11" s="38">
        <v>28686.480584774461</v>
      </c>
      <c r="O11" s="38">
        <v>28847.479259339929</v>
      </c>
      <c r="P11" s="38">
        <v>32519.894712797275</v>
      </c>
      <c r="Q11" s="38">
        <v>33665.788965670887</v>
      </c>
      <c r="R11" s="38">
        <v>36148.051973972171</v>
      </c>
      <c r="S11" s="38">
        <v>36338.784974764494</v>
      </c>
      <c r="T11" s="38">
        <v>34027.706151791899</v>
      </c>
      <c r="U11" s="38">
        <v>37867.287952343017</v>
      </c>
      <c r="V11" s="38">
        <v>38187.444763366118</v>
      </c>
      <c r="W11" s="38">
        <v>42005.578659359533</v>
      </c>
      <c r="X11" s="38">
        <v>35328.107981601774</v>
      </c>
      <c r="Y11" s="38">
        <v>38658.076268978417</v>
      </c>
      <c r="Z11" s="38">
        <v>40848.543340542907</v>
      </c>
      <c r="AA11" s="38">
        <v>31999.589900818373</v>
      </c>
      <c r="AB11" s="38">
        <v>33243.786333967684</v>
      </c>
      <c r="AC11" s="38">
        <v>33616.110811049432</v>
      </c>
      <c r="AD11" s="38">
        <v>31888.428944606901</v>
      </c>
      <c r="AE11" s="38">
        <v>29599.341417923348</v>
      </c>
      <c r="AF11" s="38">
        <v>28938.391542712172</v>
      </c>
    </row>
    <row r="12" spans="1:32" ht="14.1" customHeight="1">
      <c r="A12" s="35">
        <v>10</v>
      </c>
      <c r="B12" s="36" t="s">
        <v>9</v>
      </c>
      <c r="C12" s="37">
        <v>195835.76937005724</v>
      </c>
      <c r="D12" s="38">
        <v>213371.65784653559</v>
      </c>
      <c r="E12" s="38">
        <v>201631.80629593623</v>
      </c>
      <c r="F12" s="38">
        <v>196359.59600309641</v>
      </c>
      <c r="G12" s="38">
        <v>174585.4331403246</v>
      </c>
      <c r="H12" s="38">
        <v>177215.59563401557</v>
      </c>
      <c r="I12" s="38">
        <v>178953.79961907284</v>
      </c>
      <c r="J12" s="38">
        <v>148096.43032645428</v>
      </c>
      <c r="K12" s="38">
        <v>138618.26521401375</v>
      </c>
      <c r="L12" s="38">
        <v>123170.44848240771</v>
      </c>
      <c r="M12" s="38">
        <v>97441.789444429131</v>
      </c>
      <c r="N12" s="38">
        <v>83889.107936818065</v>
      </c>
      <c r="O12" s="38">
        <v>66180.227485699608</v>
      </c>
      <c r="P12" s="38">
        <v>60514.034946482701</v>
      </c>
      <c r="Q12" s="38">
        <v>51963.565206082509</v>
      </c>
      <c r="R12" s="38">
        <v>47846.648320130378</v>
      </c>
      <c r="S12" s="38">
        <v>42093.524657830203</v>
      </c>
      <c r="T12" s="38">
        <v>34569.749068753656</v>
      </c>
      <c r="U12" s="38">
        <v>33784.613136209831</v>
      </c>
      <c r="V12" s="38">
        <v>28737.688888769404</v>
      </c>
      <c r="W12" s="38">
        <v>27176.318583351436</v>
      </c>
      <c r="X12" s="38">
        <v>19369.088500699469</v>
      </c>
      <c r="Y12" s="38">
        <v>18921.364488507363</v>
      </c>
      <c r="Z12" s="38">
        <v>18114.494382665009</v>
      </c>
      <c r="AA12" s="38">
        <v>12440.503573924456</v>
      </c>
      <c r="AB12" s="38">
        <v>11886.238566922184</v>
      </c>
      <c r="AC12" s="38">
        <v>11142.395798852407</v>
      </c>
      <c r="AD12" s="38">
        <v>8780.2418657691924</v>
      </c>
      <c r="AE12" s="38">
        <v>6643.1265727499685</v>
      </c>
      <c r="AF12" s="38">
        <v>5644.5743960804857</v>
      </c>
    </row>
    <row r="13" spans="1:32" ht="14.1" customHeight="1">
      <c r="A13" s="35" t="s">
        <v>38</v>
      </c>
      <c r="B13" s="36" t="s">
        <v>41</v>
      </c>
      <c r="C13" s="37">
        <v>24179.986446216048</v>
      </c>
      <c r="D13" s="38">
        <v>32751.0048665385</v>
      </c>
      <c r="E13" s="38">
        <v>36000.461791435351</v>
      </c>
      <c r="F13" s="38">
        <v>39081.621015799297</v>
      </c>
      <c r="G13" s="38">
        <v>39177.511309434478</v>
      </c>
      <c r="H13" s="38">
        <v>43924.046190106157</v>
      </c>
      <c r="I13" s="38">
        <v>51788.785639385533</v>
      </c>
      <c r="J13" s="38">
        <v>50203.449878021645</v>
      </c>
      <c r="K13" s="38">
        <v>54861.054968197888</v>
      </c>
      <c r="L13" s="38">
        <v>58332.790533478626</v>
      </c>
      <c r="M13" s="38">
        <v>55695.528278585771</v>
      </c>
      <c r="N13" s="38">
        <v>63107.721888269363</v>
      </c>
      <c r="O13" s="38">
        <v>63530.286808097597</v>
      </c>
      <c r="P13" s="38">
        <v>71341.420428012687</v>
      </c>
      <c r="Q13" s="38">
        <v>71108.130001403028</v>
      </c>
      <c r="R13" s="38">
        <v>76355.643009513224</v>
      </c>
      <c r="S13" s="38">
        <v>78417.521831508464</v>
      </c>
      <c r="T13" s="38">
        <v>73398.823035194873</v>
      </c>
      <c r="U13" s="38">
        <v>84503.831098900468</v>
      </c>
      <c r="V13" s="38">
        <v>87160.112920912245</v>
      </c>
      <c r="W13" s="38">
        <v>102158.24024980643</v>
      </c>
      <c r="X13" s="38">
        <v>80970.304869885353</v>
      </c>
      <c r="Y13" s="38">
        <v>87812.560855120784</v>
      </c>
      <c r="Z13" s="38">
        <v>95883.810089565595</v>
      </c>
      <c r="AA13" s="38">
        <v>74917.235374468262</v>
      </c>
      <c r="AB13" s="38">
        <v>79691.441222800597</v>
      </c>
      <c r="AC13" s="38">
        <v>80903.861217238737</v>
      </c>
      <c r="AD13" s="38">
        <v>75218.483243219423</v>
      </c>
      <c r="AE13" s="38">
        <v>67587.064885586704</v>
      </c>
      <c r="AF13" s="38">
        <v>65215.686764939412</v>
      </c>
    </row>
    <row r="14" spans="1:32" ht="14.1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1006.5015297883474</v>
      </c>
      <c r="L14" s="38">
        <v>2629.544152186525</v>
      </c>
      <c r="M14" s="38">
        <v>5980.0639334100661</v>
      </c>
      <c r="N14" s="38">
        <v>14794.528056106146</v>
      </c>
      <c r="O14" s="38">
        <v>23785.437509011812</v>
      </c>
      <c r="P14" s="38">
        <v>37360.157362578277</v>
      </c>
      <c r="Q14" s="38">
        <v>52672.651875461517</v>
      </c>
      <c r="R14" s="38">
        <v>85488.811394711025</v>
      </c>
      <c r="S14" s="38">
        <v>126598.2600553059</v>
      </c>
      <c r="T14" s="38">
        <v>132251.2047854781</v>
      </c>
      <c r="U14" s="38">
        <v>166383.67038704455</v>
      </c>
      <c r="V14" s="38">
        <v>183741.5349499631</v>
      </c>
      <c r="W14" s="38">
        <v>224044.69545331519</v>
      </c>
      <c r="X14" s="38">
        <v>192412.94321175999</v>
      </c>
      <c r="Y14" s="38">
        <v>228833.97867627989</v>
      </c>
      <c r="Z14" s="38">
        <v>267163.8063163638</v>
      </c>
      <c r="AA14" s="38">
        <v>223332.44711199365</v>
      </c>
      <c r="AB14" s="38">
        <v>252727.42521024458</v>
      </c>
      <c r="AC14" s="38">
        <v>277693.61248118652</v>
      </c>
      <c r="AD14" s="38">
        <v>278610.30007214245</v>
      </c>
      <c r="AE14" s="38">
        <v>270004.39837508061</v>
      </c>
      <c r="AF14" s="38">
        <v>284630.00427490473</v>
      </c>
    </row>
    <row r="15" spans="1:32" ht="25.15" customHeight="1">
      <c r="A15" s="35" t="s">
        <v>47</v>
      </c>
      <c r="B15" s="36" t="s">
        <v>43</v>
      </c>
      <c r="C15" s="37">
        <v>46367.225551017043</v>
      </c>
      <c r="D15" s="38">
        <v>57526.849154888296</v>
      </c>
      <c r="E15" s="38">
        <v>61327.654777318668</v>
      </c>
      <c r="F15" s="38">
        <v>68690.339527034172</v>
      </c>
      <c r="G15" s="38">
        <v>70749.539900017553</v>
      </c>
      <c r="H15" s="38">
        <v>85186.700167926087</v>
      </c>
      <c r="I15" s="38">
        <v>101049.26484809497</v>
      </c>
      <c r="J15" s="38">
        <v>96696.060283674044</v>
      </c>
      <c r="K15" s="38">
        <v>108720.57237336524</v>
      </c>
      <c r="L15" s="38">
        <v>116980.98684487936</v>
      </c>
      <c r="M15" s="38">
        <v>114908.13941460944</v>
      </c>
      <c r="N15" s="38">
        <v>135826.20392524981</v>
      </c>
      <c r="O15" s="38">
        <v>137489.278723569</v>
      </c>
      <c r="P15" s="38">
        <v>156238.5649416396</v>
      </c>
      <c r="Q15" s="38">
        <v>163190.13631990855</v>
      </c>
      <c r="R15" s="38">
        <v>180484.03351103395</v>
      </c>
      <c r="S15" s="38">
        <v>195692.15136730051</v>
      </c>
      <c r="T15" s="38">
        <v>188521.25537468496</v>
      </c>
      <c r="U15" s="38">
        <v>213120.02348605936</v>
      </c>
      <c r="V15" s="38">
        <v>215735.53184783782</v>
      </c>
      <c r="W15" s="38">
        <v>249891.1660384069</v>
      </c>
      <c r="X15" s="38">
        <v>213529.47794461605</v>
      </c>
      <c r="Y15" s="38">
        <v>251640.0072154738</v>
      </c>
      <c r="Z15" s="38">
        <v>286817.35483735573</v>
      </c>
      <c r="AA15" s="38">
        <v>236990.98641105898</v>
      </c>
      <c r="AB15" s="38">
        <v>272529.34742620419</v>
      </c>
      <c r="AC15" s="38">
        <v>302127.55729686946</v>
      </c>
      <c r="AD15" s="38">
        <v>303558.55593119946</v>
      </c>
      <c r="AE15" s="38">
        <v>291186.35105883487</v>
      </c>
      <c r="AF15" s="38">
        <v>300695.59512473078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212.74382362803607</v>
      </c>
      <c r="N16" s="38">
        <v>728.95450520773238</v>
      </c>
      <c r="O16" s="38">
        <v>1021.1765358550016</v>
      </c>
      <c r="P16" s="38">
        <v>1428.3746459700249</v>
      </c>
      <c r="Q16" s="38">
        <v>3173.0303084487227</v>
      </c>
      <c r="R16" s="38">
        <v>8438.5011278334368</v>
      </c>
      <c r="S16" s="38">
        <v>14117.831400842124</v>
      </c>
      <c r="T16" s="38">
        <v>20563.783364065988</v>
      </c>
      <c r="U16" s="38">
        <v>27389.584371399011</v>
      </c>
      <c r="V16" s="38">
        <v>32391.581812332945</v>
      </c>
      <c r="W16" s="38">
        <v>40392.361985273557</v>
      </c>
      <c r="X16" s="38">
        <v>37809.975531072698</v>
      </c>
      <c r="Y16" s="38">
        <v>47257.33671877814</v>
      </c>
      <c r="Z16" s="38">
        <v>56404.153385371181</v>
      </c>
      <c r="AA16" s="38">
        <v>54859.67605616236</v>
      </c>
      <c r="AB16" s="38">
        <v>72526.559644936759</v>
      </c>
      <c r="AC16" s="38">
        <v>89158.392120085598</v>
      </c>
      <c r="AD16" s="38">
        <v>103329.07866411936</v>
      </c>
      <c r="AE16" s="38">
        <v>106806.31861726638</v>
      </c>
      <c r="AF16" s="38">
        <v>115286.50109701695</v>
      </c>
    </row>
    <row r="17" spans="1:32" ht="25.15" customHeight="1">
      <c r="A17" s="35">
        <v>13</v>
      </c>
      <c r="B17" s="36" t="s">
        <v>44</v>
      </c>
      <c r="C17" s="37">
        <v>94705.42944238607</v>
      </c>
      <c r="D17" s="38">
        <v>111800.14486725807</v>
      </c>
      <c r="E17" s="38">
        <v>113595.97777160959</v>
      </c>
      <c r="F17" s="38">
        <v>118321.00197319291</v>
      </c>
      <c r="G17" s="38">
        <v>113334.06824253591</v>
      </c>
      <c r="H17" s="38">
        <v>124576.2952953921</v>
      </c>
      <c r="I17" s="38">
        <v>139395.91513480811</v>
      </c>
      <c r="J17" s="38">
        <v>128600.70250451517</v>
      </c>
      <c r="K17" s="38">
        <v>132824.17228650668</v>
      </c>
      <c r="L17" s="38">
        <v>135958.8263642723</v>
      </c>
      <c r="M17" s="38">
        <v>126810.96321674238</v>
      </c>
      <c r="N17" s="38">
        <v>135074.47102115396</v>
      </c>
      <c r="O17" s="38">
        <v>127430.60555750362</v>
      </c>
      <c r="P17" s="38">
        <v>137755.66478145265</v>
      </c>
      <c r="Q17" s="38">
        <v>134510.35855783804</v>
      </c>
      <c r="R17" s="38">
        <v>139775.98466535195</v>
      </c>
      <c r="S17" s="38">
        <v>137343.64284433008</v>
      </c>
      <c r="T17" s="38">
        <v>127738.73737721799</v>
      </c>
      <c r="U17" s="38">
        <v>136264.25798747843</v>
      </c>
      <c r="V17" s="38">
        <v>136580.85414318211</v>
      </c>
      <c r="W17" s="38">
        <v>146944.24463328399</v>
      </c>
      <c r="X17" s="38">
        <v>125899.16678826646</v>
      </c>
      <c r="Y17" s="38">
        <v>136615.5700713855</v>
      </c>
      <c r="Z17" s="38">
        <v>147284.68052552058</v>
      </c>
      <c r="AA17" s="38">
        <v>121948.95821778863</v>
      </c>
      <c r="AB17" s="38">
        <v>133885.52927982318</v>
      </c>
      <c r="AC17" s="38">
        <v>142376.79782395472</v>
      </c>
      <c r="AD17" s="38">
        <v>142455.27755200048</v>
      </c>
      <c r="AE17" s="38">
        <v>136316.38989652367</v>
      </c>
      <c r="AF17" s="38">
        <v>136187.91350210304</v>
      </c>
    </row>
    <row r="18" spans="1:32" ht="25.15" customHeight="1">
      <c r="A18" s="35" t="s">
        <v>49</v>
      </c>
      <c r="B18" s="36" t="s">
        <v>10</v>
      </c>
      <c r="C18" s="37">
        <v>23532.10968846079</v>
      </c>
      <c r="D18" s="38">
        <v>30408.902410382205</v>
      </c>
      <c r="E18" s="38">
        <v>34818.416854688672</v>
      </c>
      <c r="F18" s="38">
        <v>38283.891349949619</v>
      </c>
      <c r="G18" s="38">
        <v>40925.528294279189</v>
      </c>
      <c r="H18" s="38">
        <v>49131.464005716967</v>
      </c>
      <c r="I18" s="38">
        <v>59292.320818872344</v>
      </c>
      <c r="J18" s="38">
        <v>56930.658630634447</v>
      </c>
      <c r="K18" s="38">
        <v>63296.463278862655</v>
      </c>
      <c r="L18" s="38">
        <v>68262.177770415787</v>
      </c>
      <c r="M18" s="38">
        <v>65680.35684145955</v>
      </c>
      <c r="N18" s="38">
        <v>72379.165700817859</v>
      </c>
      <c r="O18" s="38">
        <v>72087.903684383375</v>
      </c>
      <c r="P18" s="38">
        <v>80366.487101038525</v>
      </c>
      <c r="Q18" s="38">
        <v>83199.765701059165</v>
      </c>
      <c r="R18" s="38">
        <v>90458.247580816053</v>
      </c>
      <c r="S18" s="38">
        <v>94505.229797780441</v>
      </c>
      <c r="T18" s="38">
        <v>92606.506161319776</v>
      </c>
      <c r="U18" s="38">
        <v>108409.28181710525</v>
      </c>
      <c r="V18" s="38">
        <v>111010.39801716447</v>
      </c>
      <c r="W18" s="38">
        <v>125986.66891879492</v>
      </c>
      <c r="X18" s="38">
        <v>109715.51770265792</v>
      </c>
      <c r="Y18" s="38">
        <v>128144.43867936484</v>
      </c>
      <c r="Z18" s="38">
        <v>143719.03797451829</v>
      </c>
      <c r="AA18" s="38">
        <v>118256.59858231095</v>
      </c>
      <c r="AB18" s="38">
        <v>135083.18266783172</v>
      </c>
      <c r="AC18" s="38">
        <v>148533.00920913546</v>
      </c>
      <c r="AD18" s="38">
        <v>149872.27030622808</v>
      </c>
      <c r="AE18" s="38">
        <v>143023.42173491939</v>
      </c>
      <c r="AF18" s="38">
        <v>148581.20978725437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626.26959917740089</v>
      </c>
      <c r="Q19" s="38">
        <v>617.87519869118421</v>
      </c>
      <c r="R19" s="38">
        <v>1497.7175094328979</v>
      </c>
      <c r="S19" s="38">
        <v>4221.2248320724402</v>
      </c>
      <c r="T19" s="38">
        <v>5641.883744700508</v>
      </c>
      <c r="U19" s="38">
        <v>10073.805393894585</v>
      </c>
      <c r="V19" s="38">
        <v>12329.990145831081</v>
      </c>
      <c r="W19" s="38">
        <v>15573.569890391775</v>
      </c>
      <c r="X19" s="38">
        <v>15570.743630282386</v>
      </c>
      <c r="Y19" s="38">
        <v>17885.822927408728</v>
      </c>
      <c r="Z19" s="38">
        <v>19636.085130214331</v>
      </c>
      <c r="AA19" s="38">
        <v>17583.678929587822</v>
      </c>
      <c r="AB19" s="38">
        <v>19939.663857120002</v>
      </c>
      <c r="AC19" s="38">
        <v>23854.803703866342</v>
      </c>
      <c r="AD19" s="38">
        <v>25726.752751210806</v>
      </c>
      <c r="AE19" s="38">
        <v>26122.218988619301</v>
      </c>
      <c r="AF19" s="38">
        <v>26510.491720193364</v>
      </c>
    </row>
    <row r="20" spans="1:32" ht="25.15" customHeight="1">
      <c r="A20" s="35">
        <v>15</v>
      </c>
      <c r="B20" s="36" t="s">
        <v>11</v>
      </c>
      <c r="C20" s="37">
        <v>41714.86530299898</v>
      </c>
      <c r="D20" s="38">
        <v>49534.558759549553</v>
      </c>
      <c r="E20" s="38">
        <v>52612.872781403443</v>
      </c>
      <c r="F20" s="38">
        <v>54786.360769466562</v>
      </c>
      <c r="G20" s="38">
        <v>52569.565123657798</v>
      </c>
      <c r="H20" s="38">
        <v>57714.502015460312</v>
      </c>
      <c r="I20" s="38">
        <v>62184.457750861198</v>
      </c>
      <c r="J20" s="38">
        <v>59004.290671628856</v>
      </c>
      <c r="K20" s="38">
        <v>60120.96015779829</v>
      </c>
      <c r="L20" s="38">
        <v>62018.386997189467</v>
      </c>
      <c r="M20" s="38">
        <v>58712.240945029305</v>
      </c>
      <c r="N20" s="38">
        <v>61830.707006307646</v>
      </c>
      <c r="O20" s="38">
        <v>58170.4109857925</v>
      </c>
      <c r="P20" s="38">
        <v>62952.173481506798</v>
      </c>
      <c r="Q20" s="38">
        <v>60341.491769571076</v>
      </c>
      <c r="R20" s="38">
        <v>61973.425760864207</v>
      </c>
      <c r="S20" s="38">
        <v>60433.989193906084</v>
      </c>
      <c r="T20" s="38">
        <v>56153.140186109922</v>
      </c>
      <c r="U20" s="38">
        <v>60395.169584172465</v>
      </c>
      <c r="V20" s="38">
        <v>59886.345403988678</v>
      </c>
      <c r="W20" s="38">
        <v>63830.983855087972</v>
      </c>
      <c r="X20" s="38">
        <v>56416.233084414758</v>
      </c>
      <c r="Y20" s="38">
        <v>60457.486406593387</v>
      </c>
      <c r="Z20" s="38">
        <v>64602.025863723087</v>
      </c>
      <c r="AA20" s="38">
        <v>53138.818855607497</v>
      </c>
      <c r="AB20" s="38">
        <v>56641.400854407853</v>
      </c>
      <c r="AC20" s="38">
        <v>60014.680767109981</v>
      </c>
      <c r="AD20" s="38">
        <v>58557.564871744537</v>
      </c>
      <c r="AE20" s="38">
        <v>56807.986625505546</v>
      </c>
      <c r="AF20" s="38">
        <v>56179.013005176312</v>
      </c>
    </row>
    <row r="21" spans="1:32" ht="25.15" customHeight="1">
      <c r="A21" s="35" t="s">
        <v>51</v>
      </c>
      <c r="B21" s="36" t="s">
        <v>12</v>
      </c>
      <c r="C21" s="37">
        <v>34210.133565579672</v>
      </c>
      <c r="D21" s="38">
        <v>47130.467344672179</v>
      </c>
      <c r="E21" s="38">
        <v>53170.305895189995</v>
      </c>
      <c r="F21" s="38">
        <v>59373.421983460219</v>
      </c>
      <c r="G21" s="38">
        <v>67184.72435399775</v>
      </c>
      <c r="H21" s="38">
        <v>100394.93450344368</v>
      </c>
      <c r="I21" s="38">
        <v>131597.12425907582</v>
      </c>
      <c r="J21" s="38">
        <v>132836.39675431748</v>
      </c>
      <c r="K21" s="38">
        <v>146329.49463151192</v>
      </c>
      <c r="L21" s="38">
        <v>161334.98199872745</v>
      </c>
      <c r="M21" s="38">
        <v>161317.77487465227</v>
      </c>
      <c r="N21" s="38">
        <v>175598.82905338099</v>
      </c>
      <c r="O21" s="38">
        <v>175138.68887530785</v>
      </c>
      <c r="P21" s="38">
        <v>198749.7737048507</v>
      </c>
      <c r="Q21" s="38">
        <v>206982.12919981274</v>
      </c>
      <c r="R21" s="38">
        <v>219979.31339851653</v>
      </c>
      <c r="S21" s="38">
        <v>238637.94857806002</v>
      </c>
      <c r="T21" s="38">
        <v>240561.58042325117</v>
      </c>
      <c r="U21" s="38">
        <v>290663.20963533764</v>
      </c>
      <c r="V21" s="38">
        <v>309021.58246454765</v>
      </c>
      <c r="W21" s="38">
        <v>358505.86279777199</v>
      </c>
      <c r="X21" s="38">
        <v>326524.53656402609</v>
      </c>
      <c r="Y21" s="38">
        <v>394127.01110382116</v>
      </c>
      <c r="Z21" s="38">
        <v>460187.32676460745</v>
      </c>
      <c r="AA21" s="38">
        <v>399261.17098795983</v>
      </c>
      <c r="AB21" s="38">
        <v>469953.50100048701</v>
      </c>
      <c r="AC21" s="38">
        <v>530911.7938653552</v>
      </c>
      <c r="AD21" s="38">
        <v>550389.00737193355</v>
      </c>
      <c r="AE21" s="38">
        <v>523776.27823962289</v>
      </c>
      <c r="AF21" s="38">
        <v>558338.16183130618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960.80077729271625</v>
      </c>
      <c r="R22" s="38">
        <v>990.86967757458126</v>
      </c>
      <c r="S22" s="38">
        <v>4891.965904337656</v>
      </c>
      <c r="T22" s="38">
        <v>6611.7115802060598</v>
      </c>
      <c r="U22" s="38">
        <v>9193.3764320917344</v>
      </c>
      <c r="V22" s="38">
        <v>9564.8717735311893</v>
      </c>
      <c r="W22" s="38">
        <v>10519.595271876688</v>
      </c>
      <c r="X22" s="38">
        <v>15242.034438815475</v>
      </c>
      <c r="Y22" s="38">
        <v>18012.508607006373</v>
      </c>
      <c r="Z22" s="38">
        <v>20818.180574056641</v>
      </c>
      <c r="AA22" s="38">
        <v>19955.48142830082</v>
      </c>
      <c r="AB22" s="38">
        <v>22284.527667463914</v>
      </c>
      <c r="AC22" s="38">
        <v>25734.40468843744</v>
      </c>
      <c r="AD22" s="38">
        <v>25841.075783314907</v>
      </c>
      <c r="AE22" s="38">
        <v>25393.561188084543</v>
      </c>
      <c r="AF22" s="38">
        <v>27258.729600925748</v>
      </c>
    </row>
    <row r="23" spans="1:32" ht="25.15" customHeight="1">
      <c r="A23" s="35">
        <v>17</v>
      </c>
      <c r="B23" s="36" t="s">
        <v>13</v>
      </c>
      <c r="C23" s="37">
        <v>144390.47819801321</v>
      </c>
      <c r="D23" s="38">
        <v>171656.93845932226</v>
      </c>
      <c r="E23" s="38">
        <v>179140.72221421576</v>
      </c>
      <c r="F23" s="38">
        <v>188336.00005998055</v>
      </c>
      <c r="G23" s="38">
        <v>190401.0379776691</v>
      </c>
      <c r="H23" s="38">
        <v>212817.44819807095</v>
      </c>
      <c r="I23" s="38">
        <v>239117.35177784989</v>
      </c>
      <c r="J23" s="38">
        <v>224478.38396663772</v>
      </c>
      <c r="K23" s="38">
        <v>231452.13225822203</v>
      </c>
      <c r="L23" s="38">
        <v>240356.32588636896</v>
      </c>
      <c r="M23" s="38">
        <v>228702.62936200871</v>
      </c>
      <c r="N23" s="38">
        <v>248688.47640118483</v>
      </c>
      <c r="O23" s="38">
        <v>238472.80683375202</v>
      </c>
      <c r="P23" s="38">
        <v>253390.23064239093</v>
      </c>
      <c r="Q23" s="38">
        <v>248124.23197860149</v>
      </c>
      <c r="R23" s="38">
        <v>255369.3104401551</v>
      </c>
      <c r="S23" s="38">
        <v>250811.42428655192</v>
      </c>
      <c r="T23" s="38">
        <v>237655.8729317112</v>
      </c>
      <c r="U23" s="38">
        <v>247493.13720828164</v>
      </c>
      <c r="V23" s="38">
        <v>248902.74607153368</v>
      </c>
      <c r="W23" s="38">
        <v>275536.79572254518</v>
      </c>
      <c r="X23" s="38">
        <v>235825.09875646594</v>
      </c>
      <c r="Y23" s="38">
        <v>252483.69767142509</v>
      </c>
      <c r="Z23" s="38">
        <v>269165.71240160579</v>
      </c>
      <c r="AA23" s="38">
        <v>222387.02756340263</v>
      </c>
      <c r="AB23" s="38">
        <v>236359.91353454281</v>
      </c>
      <c r="AC23" s="38">
        <v>246368.89434154885</v>
      </c>
      <c r="AD23" s="38">
        <v>236940.31458761333</v>
      </c>
      <c r="AE23" s="38">
        <v>220540.20126200854</v>
      </c>
      <c r="AF23" s="38">
        <v>224261.31897293133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350</v>
      </c>
      <c r="I24" s="38">
        <v>2190</v>
      </c>
      <c r="J24" s="38">
        <v>9230</v>
      </c>
      <c r="K24" s="38">
        <v>18600</v>
      </c>
      <c r="L24" s="38">
        <v>18368.400000000001</v>
      </c>
      <c r="M24" s="38">
        <v>18892.142857142855</v>
      </c>
      <c r="N24" s="38">
        <v>17331.071428571431</v>
      </c>
      <c r="O24" s="38">
        <v>14187.500000000002</v>
      </c>
      <c r="P24" s="38">
        <v>12030</v>
      </c>
      <c r="Q24" s="38">
        <v>12587.857142857143</v>
      </c>
      <c r="R24" s="38">
        <v>12886.428571428572</v>
      </c>
      <c r="S24" s="38">
        <v>25870.645785243763</v>
      </c>
      <c r="T24" s="38">
        <v>119608.09812044534</v>
      </c>
      <c r="U24" s="38">
        <v>278083.87558825867</v>
      </c>
      <c r="V24" s="38">
        <v>383988.60612909537</v>
      </c>
      <c r="W24" s="38">
        <v>309923.44774529705</v>
      </c>
      <c r="X24" s="38">
        <v>449415.7944892263</v>
      </c>
      <c r="Y24" s="38">
        <v>570576.37305411685</v>
      </c>
      <c r="Z24" s="38">
        <v>614562.06359799032</v>
      </c>
      <c r="AA24" s="38">
        <v>607105.23975113709</v>
      </c>
      <c r="AB24" s="38">
        <v>432920.83112377342</v>
      </c>
      <c r="AC24" s="38">
        <v>456736.58968718204</v>
      </c>
      <c r="AD24" s="38">
        <v>560126.3179490841</v>
      </c>
      <c r="AE24" s="38">
        <v>534585.83495193755</v>
      </c>
      <c r="AF24" s="38">
        <v>659765.16407242964</v>
      </c>
    </row>
    <row r="25" spans="1:32" ht="14.1" customHeight="1">
      <c r="A25" s="35">
        <v>19</v>
      </c>
      <c r="B25" s="36" t="s">
        <v>15</v>
      </c>
      <c r="C25" s="37">
        <v>175005.73333333331</v>
      </c>
      <c r="D25" s="38">
        <v>173279.86666666667</v>
      </c>
      <c r="E25" s="38">
        <v>186009.20000000004</v>
      </c>
      <c r="F25" s="38">
        <v>213937.33333333334</v>
      </c>
      <c r="G25" s="38">
        <v>206871.33333333334</v>
      </c>
      <c r="H25" s="38">
        <v>204567.25333333333</v>
      </c>
      <c r="I25" s="38">
        <v>277669.22666666663</v>
      </c>
      <c r="J25" s="38">
        <v>186040.26666666669</v>
      </c>
      <c r="K25" s="38">
        <v>174633.33333333334</v>
      </c>
      <c r="L25" s="38">
        <v>164264</v>
      </c>
      <c r="M25" s="38">
        <v>205389.86666666667</v>
      </c>
      <c r="N25" s="38">
        <v>216360</v>
      </c>
      <c r="O25" s="38">
        <v>258136</v>
      </c>
      <c r="P25" s="38">
        <v>289863.92</v>
      </c>
      <c r="Q25" s="38">
        <v>315301.54666666669</v>
      </c>
      <c r="R25" s="38">
        <v>324754</v>
      </c>
      <c r="S25" s="38">
        <v>342258.85333333333</v>
      </c>
      <c r="T25" s="38">
        <v>402378.93333333335</v>
      </c>
      <c r="U25" s="38">
        <v>419743.60000000003</v>
      </c>
      <c r="V25" s="38">
        <v>472578.66666666669</v>
      </c>
      <c r="W25" s="38">
        <v>553599.46799999999</v>
      </c>
      <c r="X25" s="38">
        <v>543804.62666666671</v>
      </c>
      <c r="Y25" s="38">
        <v>574385.8666666667</v>
      </c>
      <c r="Z25" s="38">
        <v>640963.20000000007</v>
      </c>
      <c r="AA25" s="38">
        <v>652110.89333333343</v>
      </c>
      <c r="AB25" s="38">
        <v>655695.19866666663</v>
      </c>
      <c r="AC25" s="38">
        <v>770931.8817777778</v>
      </c>
      <c r="AD25" s="38">
        <v>799963.62719999999</v>
      </c>
      <c r="AE25" s="38">
        <v>746150.40407420939</v>
      </c>
      <c r="AF25" s="38">
        <v>732083.68984546664</v>
      </c>
    </row>
    <row r="26" spans="1:32" ht="14.1" customHeight="1">
      <c r="A26" s="39">
        <v>20</v>
      </c>
      <c r="B26" s="40" t="s">
        <v>16</v>
      </c>
      <c r="C26" s="41">
        <v>235504.70219435732</v>
      </c>
      <c r="D26" s="42">
        <v>237570.53291536044</v>
      </c>
      <c r="E26" s="42">
        <v>238603.44827586206</v>
      </c>
      <c r="F26" s="42">
        <v>238603.44827586206</v>
      </c>
      <c r="G26" s="42">
        <v>232405.95611285267</v>
      </c>
      <c r="H26" s="42">
        <v>235539.18495297804</v>
      </c>
      <c r="I26" s="42">
        <v>238332.2884012539</v>
      </c>
      <c r="J26" s="42">
        <v>244636.36363636362</v>
      </c>
      <c r="K26" s="42">
        <v>254137.93103448275</v>
      </c>
      <c r="L26" s="42">
        <v>272802.50783699052</v>
      </c>
      <c r="M26" s="42">
        <v>296238.2445141066</v>
      </c>
      <c r="N26" s="42">
        <v>309849.52978056425</v>
      </c>
      <c r="O26" s="42">
        <v>320815.04702194349</v>
      </c>
      <c r="P26" s="42">
        <v>319620.68965517246</v>
      </c>
      <c r="Q26" s="42">
        <v>337131.66144200624</v>
      </c>
      <c r="R26" s="42">
        <v>349253.36990595609</v>
      </c>
      <c r="S26" s="42">
        <v>386112.38244514097</v>
      </c>
      <c r="T26" s="42">
        <v>376346.94514106587</v>
      </c>
      <c r="U26" s="42">
        <v>379259.1489028213</v>
      </c>
      <c r="V26" s="42">
        <v>376706.58150470222</v>
      </c>
      <c r="W26" s="42">
        <v>386765.33228840126</v>
      </c>
      <c r="X26" s="42">
        <v>383338.04388714739</v>
      </c>
      <c r="Y26" s="42">
        <v>394610.45924764889</v>
      </c>
      <c r="Z26" s="42">
        <v>410359.97962382447</v>
      </c>
      <c r="AA26" s="42">
        <v>412783.63166144211</v>
      </c>
      <c r="AB26" s="42">
        <v>420614.590909091</v>
      </c>
      <c r="AC26" s="42">
        <v>433684.03448275861</v>
      </c>
      <c r="AD26" s="42">
        <v>433794.2398119123</v>
      </c>
      <c r="AE26" s="42">
        <v>437110.24137931038</v>
      </c>
      <c r="AF26" s="42">
        <v>439023.20689655177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1128356.4288512801</v>
      </c>
      <c r="D28" s="50">
        <v>1215690.6175790424</v>
      </c>
      <c r="E28" s="50">
        <v>1133048.5943090422</v>
      </c>
      <c r="F28" s="50">
        <v>1101840.8183866371</v>
      </c>
      <c r="G28" s="50">
        <v>985942.2673994326</v>
      </c>
      <c r="H28" s="50">
        <v>1015171.1999465686</v>
      </c>
      <c r="I28" s="50">
        <v>1079538.2139210689</v>
      </c>
      <c r="J28" s="50">
        <v>931066.27379631472</v>
      </c>
      <c r="K28" s="50">
        <v>933247.72781289986</v>
      </c>
      <c r="L28" s="50">
        <v>910198.9356797596</v>
      </c>
      <c r="M28" s="50">
        <v>815917.0504682574</v>
      </c>
      <c r="N28" s="50">
        <v>843399.01589399343</v>
      </c>
      <c r="O28" s="50">
        <v>789769.2845887678</v>
      </c>
      <c r="P28" s="50">
        <v>840148.15014896402</v>
      </c>
      <c r="Q28" s="50">
        <v>827406.32891887636</v>
      </c>
      <c r="R28" s="50">
        <v>852267.23933374311</v>
      </c>
      <c r="S28" s="50">
        <v>844220.37576192454</v>
      </c>
      <c r="T28" s="50">
        <v>769667.3161011464</v>
      </c>
      <c r="U28" s="50">
        <v>847716.17171876167</v>
      </c>
      <c r="V28" s="50">
        <v>850998.64380611514</v>
      </c>
      <c r="W28" s="50">
        <v>943565.51401267026</v>
      </c>
      <c r="X28" s="50">
        <v>772717.36963002197</v>
      </c>
      <c r="Y28" s="50">
        <v>872380.0305527834</v>
      </c>
      <c r="Z28" s="50">
        <v>970350.22287697438</v>
      </c>
      <c r="AA28" s="50">
        <v>775560.2125054606</v>
      </c>
      <c r="AB28" s="50">
        <v>853675.44063156866</v>
      </c>
      <c r="AC28" s="50">
        <v>893660.21583980066</v>
      </c>
      <c r="AD28" s="50">
        <v>850545.61027828197</v>
      </c>
      <c r="AE28" s="50">
        <v>776245.07992257713</v>
      </c>
      <c r="AF28" s="50">
        <v>772808.95461210376</v>
      </c>
    </row>
    <row r="29" spans="1:32" ht="15.95" customHeight="1">
      <c r="A29" s="51" t="s">
        <v>19</v>
      </c>
      <c r="B29" s="52" t="s">
        <v>20</v>
      </c>
      <c r="C29" s="37">
        <v>1212199.7955380604</v>
      </c>
      <c r="D29" s="38">
        <v>1334460.3700551037</v>
      </c>
      <c r="E29" s="38">
        <v>1270183.1280262107</v>
      </c>
      <c r="F29" s="38">
        <v>1258511.9953858289</v>
      </c>
      <c r="G29" s="38">
        <v>1143789.6965148323</v>
      </c>
      <c r="H29" s="38">
        <v>1192583.9006851742</v>
      </c>
      <c r="I29" s="38">
        <v>1267589.87242243</v>
      </c>
      <c r="J29" s="38">
        <v>1104720.6431344387</v>
      </c>
      <c r="K29" s="38">
        <v>1111296.3634482271</v>
      </c>
      <c r="L29" s="38">
        <v>1084833.4116535292</v>
      </c>
      <c r="M29" s="38">
        <v>980018.39062743681</v>
      </c>
      <c r="N29" s="38">
        <v>1025191.2725618408</v>
      </c>
      <c r="O29" s="38">
        <v>950914.44048992696</v>
      </c>
      <c r="P29" s="38">
        <v>995254.54965036374</v>
      </c>
      <c r="Q29" s="38">
        <v>970406.76312210294</v>
      </c>
      <c r="R29" s="38">
        <v>1002567.3776068044</v>
      </c>
      <c r="S29" s="38">
        <v>993588.95788396336</v>
      </c>
      <c r="T29" s="38">
        <v>883253.02037042822</v>
      </c>
      <c r="U29" s="38">
        <v>957082.71265258943</v>
      </c>
      <c r="V29" s="38">
        <v>936177.82611037197</v>
      </c>
      <c r="W29" s="38">
        <v>991936.03072602022</v>
      </c>
      <c r="X29" s="38">
        <v>758990.21709152067</v>
      </c>
      <c r="Y29" s="38">
        <v>805598.96842050296</v>
      </c>
      <c r="Z29" s="38">
        <v>845534.90459425701</v>
      </c>
      <c r="AA29" s="38">
        <v>637841.19060198287</v>
      </c>
      <c r="AB29" s="38">
        <v>687666.46647073398</v>
      </c>
      <c r="AC29" s="38">
        <v>719284.30763795495</v>
      </c>
      <c r="AD29" s="38">
        <v>690098.84552700841</v>
      </c>
      <c r="AE29" s="38">
        <v>641525.13363707857</v>
      </c>
      <c r="AF29" s="38">
        <v>651466.17647640989</v>
      </c>
    </row>
    <row r="30" spans="1:32" ht="15.95" customHeight="1">
      <c r="A30" s="51" t="s">
        <v>21</v>
      </c>
      <c r="B30" s="52" t="s">
        <v>22</v>
      </c>
      <c r="C30" s="37">
        <v>384920.2417484558</v>
      </c>
      <c r="D30" s="38">
        <v>468057.86099607253</v>
      </c>
      <c r="E30" s="38">
        <v>494665.95029442606</v>
      </c>
      <c r="F30" s="38">
        <v>527791.01566308399</v>
      </c>
      <c r="G30" s="38">
        <v>535164.46389215731</v>
      </c>
      <c r="H30" s="38">
        <v>630171.34418601007</v>
      </c>
      <c r="I30" s="38">
        <v>734826.43458956224</v>
      </c>
      <c r="J30" s="38">
        <v>707776.49281140766</v>
      </c>
      <c r="K30" s="38">
        <v>761343.79498626688</v>
      </c>
      <c r="L30" s="38">
        <v>803280.08586185344</v>
      </c>
      <c r="M30" s="38">
        <v>775236.99133527244</v>
      </c>
      <c r="N30" s="38">
        <v>847457.87904187432</v>
      </c>
      <c r="O30" s="38">
        <v>823998.37119616335</v>
      </c>
      <c r="P30" s="38">
        <v>903537.53889802657</v>
      </c>
      <c r="Q30" s="38">
        <v>913687.6769540807</v>
      </c>
      <c r="R30" s="38">
        <v>971853.83224300726</v>
      </c>
      <c r="S30" s="38">
        <v>1026526.0539904251</v>
      </c>
      <c r="T30" s="38">
        <v>1095662.569263713</v>
      </c>
      <c r="U30" s="38">
        <v>1381085.7215040787</v>
      </c>
      <c r="V30" s="38">
        <v>1519412.507809045</v>
      </c>
      <c r="W30" s="38">
        <v>1597104.6968587302</v>
      </c>
      <c r="X30" s="38">
        <v>1585948.5789298438</v>
      </c>
      <c r="Y30" s="38">
        <v>1877200.2524553738</v>
      </c>
      <c r="Z30" s="38">
        <v>2083196.6210549632</v>
      </c>
      <c r="AA30" s="38">
        <v>1851487.6367833167</v>
      </c>
      <c r="AB30" s="38">
        <v>1852124.4570565908</v>
      </c>
      <c r="AC30" s="38">
        <v>2025816.9235035451</v>
      </c>
      <c r="AD30" s="38">
        <v>2156796.2157684485</v>
      </c>
      <c r="AE30" s="38">
        <v>2064558.562563323</v>
      </c>
      <c r="AF30" s="38">
        <v>2253064.0987140676</v>
      </c>
    </row>
    <row r="31" spans="1:32" ht="15.95" customHeight="1">
      <c r="A31" s="53" t="s">
        <v>23</v>
      </c>
      <c r="B31" s="54" t="s">
        <v>30</v>
      </c>
      <c r="C31" s="41">
        <v>410510.43552769063</v>
      </c>
      <c r="D31" s="42">
        <v>410850.39958202711</v>
      </c>
      <c r="E31" s="42">
        <v>424612.6482758621</v>
      </c>
      <c r="F31" s="42">
        <v>452540.7816091954</v>
      </c>
      <c r="G31" s="42">
        <v>439277.28944618604</v>
      </c>
      <c r="H31" s="42">
        <v>440106.43828631134</v>
      </c>
      <c r="I31" s="42">
        <v>516001.51506792055</v>
      </c>
      <c r="J31" s="42">
        <v>430676.63030303031</v>
      </c>
      <c r="K31" s="42">
        <v>428771.2643678161</v>
      </c>
      <c r="L31" s="42">
        <v>437066.50783699052</v>
      </c>
      <c r="M31" s="42">
        <v>501628.11118077324</v>
      </c>
      <c r="N31" s="42">
        <v>526209.52978056425</v>
      </c>
      <c r="O31" s="42">
        <v>578951.04702194349</v>
      </c>
      <c r="P31" s="42">
        <v>609484.60965517245</v>
      </c>
      <c r="Q31" s="42">
        <v>652433.20810867287</v>
      </c>
      <c r="R31" s="42">
        <v>674007.36990595609</v>
      </c>
      <c r="S31" s="42">
        <v>728371.23577847425</v>
      </c>
      <c r="T31" s="42">
        <v>778725.87847439921</v>
      </c>
      <c r="U31" s="42">
        <v>799002.74890282133</v>
      </c>
      <c r="V31" s="42">
        <v>849285.24817136885</v>
      </c>
      <c r="W31" s="42">
        <v>940364.80028840131</v>
      </c>
      <c r="X31" s="42">
        <v>927142.67055381415</v>
      </c>
      <c r="Y31" s="42">
        <v>968996.32591431565</v>
      </c>
      <c r="Z31" s="42">
        <v>1051323.1796238245</v>
      </c>
      <c r="AA31" s="42">
        <v>1064894.5249947757</v>
      </c>
      <c r="AB31" s="42">
        <v>1076309.7895757577</v>
      </c>
      <c r="AC31" s="42">
        <v>1204615.9162605363</v>
      </c>
      <c r="AD31" s="42">
        <v>1233757.8670119122</v>
      </c>
      <c r="AE31" s="42">
        <v>1183260.6454535197</v>
      </c>
      <c r="AF31" s="42">
        <v>1171106.8967420184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3135986.9016654873</v>
      </c>
      <c r="D33" s="57">
        <v>3429059.2482122458</v>
      </c>
      <c r="E33" s="57">
        <v>3322510.3209055411</v>
      </c>
      <c r="F33" s="57">
        <v>3340684.6110447454</v>
      </c>
      <c r="G33" s="57">
        <v>3104173.7172526084</v>
      </c>
      <c r="H33" s="57">
        <v>3278032.883104064</v>
      </c>
      <c r="I33" s="57">
        <v>3597956.0360009815</v>
      </c>
      <c r="J33" s="57">
        <v>3174240.0400451911</v>
      </c>
      <c r="K33" s="57">
        <v>3234659.1506152097</v>
      </c>
      <c r="L33" s="57">
        <v>3235378.9410321326</v>
      </c>
      <c r="M33" s="57">
        <v>3072800.5436117398</v>
      </c>
      <c r="N33" s="57">
        <v>3242257.6972782728</v>
      </c>
      <c r="O33" s="57">
        <v>3143633.143296802</v>
      </c>
      <c r="P33" s="57">
        <v>3348424.8483525268</v>
      </c>
      <c r="Q33" s="57">
        <v>3363933.977103733</v>
      </c>
      <c r="R33" s="57">
        <v>3500695.8190895109</v>
      </c>
      <c r="S33" s="57">
        <v>3592706.6234147875</v>
      </c>
      <c r="T33" s="57">
        <v>3527308.7842096873</v>
      </c>
      <c r="U33" s="57">
        <v>3984887.3547782511</v>
      </c>
      <c r="V33" s="57">
        <v>4155874.2258969005</v>
      </c>
      <c r="W33" s="57">
        <v>4472971.0418858221</v>
      </c>
      <c r="X33" s="57">
        <v>4044798.8362052008</v>
      </c>
      <c r="Y33" s="57">
        <v>4524175.5773429759</v>
      </c>
      <c r="Z33" s="57">
        <v>4950404.9281500187</v>
      </c>
      <c r="AA33" s="57">
        <v>4329783.5648855362</v>
      </c>
      <c r="AB33" s="58">
        <v>4469776.1537346514</v>
      </c>
      <c r="AC33" s="58">
        <v>4843377.3632418364</v>
      </c>
      <c r="AD33" s="58">
        <v>4931198.5385856517</v>
      </c>
      <c r="AE33" s="58">
        <v>4665589.4215764981</v>
      </c>
      <c r="AF33" s="58">
        <v>4848446.1265446004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95" customHeight="1">
      <c r="A35" s="47" t="s">
        <v>25</v>
      </c>
      <c r="B35" s="60" t="s">
        <v>45</v>
      </c>
      <c r="C35" s="50">
        <v>2900482.19947113</v>
      </c>
      <c r="D35" s="50">
        <v>3191488.7152968855</v>
      </c>
      <c r="E35" s="50">
        <v>3083906.8726296788</v>
      </c>
      <c r="F35" s="50">
        <v>3102081.1627688832</v>
      </c>
      <c r="G35" s="50">
        <v>2871767.7611397556</v>
      </c>
      <c r="H35" s="50">
        <v>3042493.698151086</v>
      </c>
      <c r="I35" s="50">
        <v>3359623.7475997275</v>
      </c>
      <c r="J35" s="50">
        <v>2929603.6764088273</v>
      </c>
      <c r="K35" s="50">
        <v>2980521.2195807272</v>
      </c>
      <c r="L35" s="50">
        <v>2962576.4331951421</v>
      </c>
      <c r="M35" s="50">
        <v>2776562.299097633</v>
      </c>
      <c r="N35" s="50">
        <v>2932408.1674977085</v>
      </c>
      <c r="O35" s="50">
        <v>2822818.0962748583</v>
      </c>
      <c r="P35" s="50">
        <v>3028804.1586973541</v>
      </c>
      <c r="Q35" s="50">
        <v>3026802.3156617265</v>
      </c>
      <c r="R35" s="50">
        <v>3151442.4491835549</v>
      </c>
      <c r="S35" s="50">
        <v>3206594.2409696467</v>
      </c>
      <c r="T35" s="50">
        <v>3150961.8390686214</v>
      </c>
      <c r="U35" s="50">
        <v>3605628.2058754298</v>
      </c>
      <c r="V35" s="50">
        <v>3779167.6443921984</v>
      </c>
      <c r="W35" s="50">
        <v>4086205.7095974209</v>
      </c>
      <c r="X35" s="50">
        <v>3661460.7923180535</v>
      </c>
      <c r="Y35" s="50">
        <v>4129565.1180953272</v>
      </c>
      <c r="Z35" s="50">
        <v>4540044.9485261943</v>
      </c>
      <c r="AA35" s="50">
        <v>3916999.9332240941</v>
      </c>
      <c r="AB35" s="61">
        <v>4049161.5628255606</v>
      </c>
      <c r="AC35" s="61">
        <v>4409693.3287590779</v>
      </c>
      <c r="AD35" s="61">
        <v>4497404.2987737395</v>
      </c>
      <c r="AE35" s="61">
        <v>4228479.1801971877</v>
      </c>
      <c r="AF35" s="61">
        <v>4409422.9196480485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6" orientation="landscape" r:id="rId1"/>
  <headerFooter scaleWithDoc="0" alignWithMargins="0">
    <oddHeader>&amp;C&amp;"Arial,Fett"&amp;12Brennstoffumsatz/-input&amp;"Arial,Standard"
&amp;10(in Kubikmeter, effektive Jahreswerte)&amp;R&amp;"Arial,Standard"Tabelle J&amp;LSchweizerische Holzenergiestatistik EJ2019</oddHeader>
    <oddFooter>&amp;RJuni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F35"/>
  <sheetViews>
    <sheetView zoomScale="75" zoomScaleNormal="75" zoomScaleSheetLayoutView="75" workbookViewId="0">
      <selection activeCell="C1" sqref="C1:AF35"/>
    </sheetView>
  </sheetViews>
  <sheetFormatPr baseColWidth="10" defaultColWidth="11.42578125" defaultRowHeight="12"/>
  <cols>
    <col min="1" max="1" width="5.28515625" style="30" customWidth="1"/>
    <col min="2" max="2" width="32.85546875" style="30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226.48588008182276</v>
      </c>
      <c r="D2" s="34">
        <v>265.77113188591807</v>
      </c>
      <c r="E2" s="34">
        <v>264.85592447419128</v>
      </c>
      <c r="F2" s="34">
        <v>271.49130829525012</v>
      </c>
      <c r="G2" s="34">
        <v>252.19528443932649</v>
      </c>
      <c r="H2" s="34">
        <v>270.33704983999814</v>
      </c>
      <c r="I2" s="34">
        <v>283.11765922735577</v>
      </c>
      <c r="J2" s="34">
        <v>239.67725483709984</v>
      </c>
      <c r="K2" s="34">
        <v>234.82965491097727</v>
      </c>
      <c r="L2" s="34">
        <v>223.81579276816771</v>
      </c>
      <c r="M2" s="34">
        <v>195.33498802514433</v>
      </c>
      <c r="N2" s="34">
        <v>201.70250752679738</v>
      </c>
      <c r="O2" s="34">
        <v>186.36968034276146</v>
      </c>
      <c r="P2" s="34">
        <v>190.91641113691284</v>
      </c>
      <c r="Q2" s="34">
        <v>181.23560605895119</v>
      </c>
      <c r="R2" s="34">
        <v>180.53198604073998</v>
      </c>
      <c r="S2" s="34">
        <v>175.89811694281281</v>
      </c>
      <c r="T2" s="34">
        <v>159.24629352471135</v>
      </c>
      <c r="U2" s="34">
        <v>165.24416384374305</v>
      </c>
      <c r="V2" s="34">
        <v>143.11858111007638</v>
      </c>
      <c r="W2" s="34">
        <v>123.50163311951414</v>
      </c>
      <c r="X2" s="34">
        <v>86.606458942396756</v>
      </c>
      <c r="Y2" s="34">
        <v>84.358485426630224</v>
      </c>
      <c r="Z2" s="34">
        <v>83.563936775789543</v>
      </c>
      <c r="AA2" s="34">
        <v>61.545392930202674</v>
      </c>
      <c r="AB2" s="34">
        <v>64.230767144931477</v>
      </c>
      <c r="AC2" s="34">
        <v>68.483045895711072</v>
      </c>
      <c r="AD2" s="34">
        <v>66.656420586547767</v>
      </c>
      <c r="AE2" s="34">
        <v>62.194682007546</v>
      </c>
      <c r="AF2" s="34">
        <v>62.380209054624643</v>
      </c>
    </row>
    <row r="3" spans="1:32" ht="14.1" customHeight="1">
      <c r="A3" s="35">
        <v>2</v>
      </c>
      <c r="B3" s="36" t="s">
        <v>3</v>
      </c>
      <c r="C3" s="37">
        <v>258.25613368693752</v>
      </c>
      <c r="D3" s="38">
        <v>352.31152894005993</v>
      </c>
      <c r="E3" s="38">
        <v>398.08640172072535</v>
      </c>
      <c r="F3" s="38">
        <v>452.58856399793717</v>
      </c>
      <c r="G3" s="38">
        <v>461.37545070782949</v>
      </c>
      <c r="H3" s="38">
        <v>545.23936037415513</v>
      </c>
      <c r="I3" s="38">
        <v>656.50651825810735</v>
      </c>
      <c r="J3" s="38">
        <v>638.98404955110107</v>
      </c>
      <c r="K3" s="38">
        <v>721.59930078878551</v>
      </c>
      <c r="L3" s="38">
        <v>777.25619154211813</v>
      </c>
      <c r="M3" s="38">
        <v>765.58462086358747</v>
      </c>
      <c r="N3" s="38">
        <v>845.6964839612466</v>
      </c>
      <c r="O3" s="38">
        <v>821.57567972647189</v>
      </c>
      <c r="P3" s="38">
        <v>897.35061016831014</v>
      </c>
      <c r="Q3" s="38">
        <v>907.31717378430073</v>
      </c>
      <c r="R3" s="38">
        <v>952.87553906704977</v>
      </c>
      <c r="S3" s="38">
        <v>982.98588417260248</v>
      </c>
      <c r="T3" s="38">
        <v>929.72258965359845</v>
      </c>
      <c r="U3" s="38">
        <v>1060.7622664144203</v>
      </c>
      <c r="V3" s="38">
        <v>1095.6578840541013</v>
      </c>
      <c r="W3" s="38">
        <v>1211.4211186817242</v>
      </c>
      <c r="X3" s="38">
        <v>969.30146241969067</v>
      </c>
      <c r="Y3" s="38">
        <v>1060.0163128181089</v>
      </c>
      <c r="Z3" s="38">
        <v>1146.2579544681321</v>
      </c>
      <c r="AA3" s="38">
        <v>887.26640377621766</v>
      </c>
      <c r="AB3" s="38">
        <v>933.26715050412577</v>
      </c>
      <c r="AC3" s="38">
        <v>941.1110712305682</v>
      </c>
      <c r="AD3" s="38">
        <v>864.57914995434976</v>
      </c>
      <c r="AE3" s="38">
        <v>758.87618427079451</v>
      </c>
      <c r="AF3" s="38">
        <v>734.96811668835198</v>
      </c>
    </row>
    <row r="4" spans="1:32" ht="14.1" customHeight="1">
      <c r="A4" s="35">
        <v>3</v>
      </c>
      <c r="B4" s="36" t="s">
        <v>4</v>
      </c>
      <c r="C4" s="37">
        <v>1143.937556939926</v>
      </c>
      <c r="D4" s="38">
        <v>1395.1922211042515</v>
      </c>
      <c r="E4" s="38">
        <v>1455.0610004139294</v>
      </c>
      <c r="F4" s="38">
        <v>1550.5275344515089</v>
      </c>
      <c r="G4" s="38">
        <v>1540.0949411807865</v>
      </c>
      <c r="H4" s="38">
        <v>1769.4858429627334</v>
      </c>
      <c r="I4" s="38">
        <v>2032.1501191904647</v>
      </c>
      <c r="J4" s="38">
        <v>1926.8821924599572</v>
      </c>
      <c r="K4" s="38">
        <v>2140.5469132438689</v>
      </c>
      <c r="L4" s="38">
        <v>2260.2090447755263</v>
      </c>
      <c r="M4" s="38">
        <v>2147.8550199157585</v>
      </c>
      <c r="N4" s="38">
        <v>2248.1632307433788</v>
      </c>
      <c r="O4" s="38">
        <v>2212.5664650049389</v>
      </c>
      <c r="P4" s="38">
        <v>2481.8320778175867</v>
      </c>
      <c r="Q4" s="38">
        <v>2566.641919541421</v>
      </c>
      <c r="R4" s="38">
        <v>2789.3782912930728</v>
      </c>
      <c r="S4" s="38">
        <v>2936.5467085739142</v>
      </c>
      <c r="T4" s="38">
        <v>2825.4030628916357</v>
      </c>
      <c r="U4" s="38">
        <v>3262.3813794602897</v>
      </c>
      <c r="V4" s="38">
        <v>3396.4712790901681</v>
      </c>
      <c r="W4" s="38">
        <v>3879.3372637296288</v>
      </c>
      <c r="X4" s="38">
        <v>3173.8641162017552</v>
      </c>
      <c r="Y4" s="38">
        <v>3546.9924315164976</v>
      </c>
      <c r="Z4" s="38">
        <v>3924.0038208507644</v>
      </c>
      <c r="AA4" s="38">
        <v>3094.4373720224571</v>
      </c>
      <c r="AB4" s="38">
        <v>3370.2454706769272</v>
      </c>
      <c r="AC4" s="38">
        <v>3571.6752961579396</v>
      </c>
      <c r="AD4" s="38">
        <v>3429.1882602824276</v>
      </c>
      <c r="AE4" s="38">
        <v>3131.1583668378162</v>
      </c>
      <c r="AF4" s="38">
        <v>3103.3515647489685</v>
      </c>
    </row>
    <row r="5" spans="1:32" ht="14.1" customHeight="1">
      <c r="A5" s="35" t="s">
        <v>36</v>
      </c>
      <c r="B5" s="36" t="s">
        <v>5</v>
      </c>
      <c r="C5" s="37">
        <v>1829.5508696744857</v>
      </c>
      <c r="D5" s="38">
        <v>1969.5096349409255</v>
      </c>
      <c r="E5" s="38">
        <v>1836.3698026306331</v>
      </c>
      <c r="F5" s="38">
        <v>1798.3797137296824</v>
      </c>
      <c r="G5" s="38">
        <v>1607.5318742142324</v>
      </c>
      <c r="H5" s="38">
        <v>1552.0525358422265</v>
      </c>
      <c r="I5" s="38">
        <v>1652.1231760612652</v>
      </c>
      <c r="J5" s="38">
        <v>1397.2693409501549</v>
      </c>
      <c r="K5" s="38">
        <v>1322.0256331754958</v>
      </c>
      <c r="L5" s="38">
        <v>1211.4117594648035</v>
      </c>
      <c r="M5" s="38">
        <v>1011.7278907525596</v>
      </c>
      <c r="N5" s="38">
        <v>883.9604635607285</v>
      </c>
      <c r="O5" s="38">
        <v>727.27851208829065</v>
      </c>
      <c r="P5" s="38">
        <v>702.00270774901253</v>
      </c>
      <c r="Q5" s="38">
        <v>629.90148604569083</v>
      </c>
      <c r="R5" s="38">
        <v>583.88762837321224</v>
      </c>
      <c r="S5" s="38">
        <v>508.34866419157311</v>
      </c>
      <c r="T5" s="38">
        <v>398.32775043689236</v>
      </c>
      <c r="U5" s="38">
        <v>356.25522907621314</v>
      </c>
      <c r="V5" s="38">
        <v>289.94503365315131</v>
      </c>
      <c r="W5" s="38">
        <v>254.15585788151625</v>
      </c>
      <c r="X5" s="38">
        <v>187.44692026390769</v>
      </c>
      <c r="Y5" s="38">
        <v>189.70001262160002</v>
      </c>
      <c r="Z5" s="38">
        <v>184.56441370427075</v>
      </c>
      <c r="AA5" s="38">
        <v>127.16849997206397</v>
      </c>
      <c r="AB5" s="38">
        <v>120.92161737001328</v>
      </c>
      <c r="AC5" s="38">
        <v>110.30694674100745</v>
      </c>
      <c r="AD5" s="38">
        <v>86.744069885251463</v>
      </c>
      <c r="AE5" s="38">
        <v>78.836538860110423</v>
      </c>
      <c r="AF5" s="38">
        <v>79.203049901606562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2.2926079276975986</v>
      </c>
      <c r="L6" s="38">
        <v>3.84631313968706</v>
      </c>
      <c r="M6" s="38">
        <v>6.5736678323292121</v>
      </c>
      <c r="N6" s="38">
        <v>11.792996369935388</v>
      </c>
      <c r="O6" s="38">
        <v>19.1604936085932</v>
      </c>
      <c r="P6" s="38">
        <v>27.410521293354549</v>
      </c>
      <c r="Q6" s="38">
        <v>35.790438620755396</v>
      </c>
      <c r="R6" s="38">
        <v>47.611387092931793</v>
      </c>
      <c r="S6" s="38">
        <v>66.520166105935132</v>
      </c>
      <c r="T6" s="38">
        <v>75.915136896677907</v>
      </c>
      <c r="U6" s="38">
        <v>101.26706622516858</v>
      </c>
      <c r="V6" s="38">
        <v>117.90092362185111</v>
      </c>
      <c r="W6" s="38">
        <v>150.63024295183371</v>
      </c>
      <c r="X6" s="38">
        <v>136.80459102572254</v>
      </c>
      <c r="Y6" s="38">
        <v>167.94288537013651</v>
      </c>
      <c r="Z6" s="38">
        <v>198.47722935213767</v>
      </c>
      <c r="AA6" s="38">
        <v>168.0405515993269</v>
      </c>
      <c r="AB6" s="38">
        <v>194.4039314488704</v>
      </c>
      <c r="AC6" s="38">
        <v>212.93179156473835</v>
      </c>
      <c r="AD6" s="38">
        <v>209.76178766262404</v>
      </c>
      <c r="AE6" s="38">
        <v>199.50393363352802</v>
      </c>
      <c r="AF6" s="38">
        <v>200.50927492761215</v>
      </c>
    </row>
    <row r="7" spans="1:32" ht="14.1" customHeight="1">
      <c r="A7" s="35">
        <v>5</v>
      </c>
      <c r="B7" s="36" t="s">
        <v>6</v>
      </c>
      <c r="C7" s="37">
        <v>4040.6400941521074</v>
      </c>
      <c r="D7" s="38">
        <v>4245.7882851731538</v>
      </c>
      <c r="E7" s="38">
        <v>3867.6588021638918</v>
      </c>
      <c r="F7" s="38">
        <v>3689.4270284288414</v>
      </c>
      <c r="G7" s="38">
        <v>3224.9430955041548</v>
      </c>
      <c r="H7" s="38">
        <v>3299.7300243535733</v>
      </c>
      <c r="I7" s="38">
        <v>3448.5012255831957</v>
      </c>
      <c r="J7" s="38">
        <v>2942.4237689261936</v>
      </c>
      <c r="K7" s="38">
        <v>2927.7209520266392</v>
      </c>
      <c r="L7" s="38">
        <v>2861.0646016598612</v>
      </c>
      <c r="M7" s="38">
        <v>2560.962253863654</v>
      </c>
      <c r="N7" s="38">
        <v>2736.5249821468046</v>
      </c>
      <c r="O7" s="38">
        <v>2573.620888133089</v>
      </c>
      <c r="P7" s="38">
        <v>2726.9189537395523</v>
      </c>
      <c r="Q7" s="38">
        <v>2669.0840215795529</v>
      </c>
      <c r="R7" s="38">
        <v>2709.7303150632515</v>
      </c>
      <c r="S7" s="38">
        <v>2687.8567918770705</v>
      </c>
      <c r="T7" s="38">
        <v>2449.2109028965438</v>
      </c>
      <c r="U7" s="38">
        <v>2718.6181973013399</v>
      </c>
      <c r="V7" s="38">
        <v>2768.5671689133274</v>
      </c>
      <c r="W7" s="38">
        <v>3175.4867571732761</v>
      </c>
      <c r="X7" s="38">
        <v>2717.9788599589301</v>
      </c>
      <c r="Y7" s="38">
        <v>3189.203364471035</v>
      </c>
      <c r="Z7" s="38">
        <v>3676.849573344939</v>
      </c>
      <c r="AA7" s="38">
        <v>3063.4863285939127</v>
      </c>
      <c r="AB7" s="38">
        <v>3495.9727382269284</v>
      </c>
      <c r="AC7" s="38">
        <v>3695.3514278240505</v>
      </c>
      <c r="AD7" s="38">
        <v>3554.4165249922389</v>
      </c>
      <c r="AE7" s="38">
        <v>3281.3652671307559</v>
      </c>
      <c r="AF7" s="38">
        <v>3310.722967342967</v>
      </c>
    </row>
    <row r="8" spans="1:32" ht="14.1" customHeight="1">
      <c r="A8" s="35">
        <v>6</v>
      </c>
      <c r="B8" s="36" t="s">
        <v>7</v>
      </c>
      <c r="C8" s="37">
        <v>3877.1959270139027</v>
      </c>
      <c r="D8" s="38">
        <v>4037.7640287651998</v>
      </c>
      <c r="E8" s="38">
        <v>3619.5741605585772</v>
      </c>
      <c r="F8" s="38">
        <v>3372.175167539971</v>
      </c>
      <c r="G8" s="38">
        <v>2885.4916156651825</v>
      </c>
      <c r="H8" s="38">
        <v>2840.4007198279628</v>
      </c>
      <c r="I8" s="38">
        <v>2864.8952186012657</v>
      </c>
      <c r="J8" s="38">
        <v>2296.9827657791639</v>
      </c>
      <c r="K8" s="38">
        <v>2125.9376102546148</v>
      </c>
      <c r="L8" s="38">
        <v>1912.3332493881926</v>
      </c>
      <c r="M8" s="38">
        <v>1610.5481222568726</v>
      </c>
      <c r="N8" s="38">
        <v>1653.0292803131845</v>
      </c>
      <c r="O8" s="38">
        <v>1499.202009393965</v>
      </c>
      <c r="P8" s="38">
        <v>1531.1723613214185</v>
      </c>
      <c r="Q8" s="38">
        <v>1442.5214623998802</v>
      </c>
      <c r="R8" s="38">
        <v>1427.0906407059961</v>
      </c>
      <c r="S8" s="38">
        <v>1257.521991169978</v>
      </c>
      <c r="T8" s="38">
        <v>1022.808139504717</v>
      </c>
      <c r="U8" s="38">
        <v>998.73383225474447</v>
      </c>
      <c r="V8" s="38">
        <v>888.95550784275088</v>
      </c>
      <c r="W8" s="38">
        <v>853.98690922972753</v>
      </c>
      <c r="X8" s="38">
        <v>627.0710734124674</v>
      </c>
      <c r="Y8" s="38">
        <v>675.58551733596028</v>
      </c>
      <c r="Z8" s="38">
        <v>697.90939182533771</v>
      </c>
      <c r="AA8" s="38">
        <v>516.50372271382673</v>
      </c>
      <c r="AB8" s="38">
        <v>533.20468592899397</v>
      </c>
      <c r="AC8" s="38">
        <v>520.16380932985408</v>
      </c>
      <c r="AD8" s="38">
        <v>468.21482764930124</v>
      </c>
      <c r="AE8" s="38">
        <v>407.84254960831851</v>
      </c>
      <c r="AF8" s="38">
        <v>392.17268100450809</v>
      </c>
    </row>
    <row r="9" spans="1:32" ht="14.1" customHeight="1">
      <c r="A9" s="35">
        <v>7</v>
      </c>
      <c r="B9" s="36" t="s">
        <v>8</v>
      </c>
      <c r="C9" s="37">
        <v>4642.9347412588031</v>
      </c>
      <c r="D9" s="38">
        <v>4982.4046726259239</v>
      </c>
      <c r="E9" s="38">
        <v>4636.8579224038795</v>
      </c>
      <c r="F9" s="38">
        <v>4523.404991501201</v>
      </c>
      <c r="G9" s="38">
        <v>4044.2754720716143</v>
      </c>
      <c r="H9" s="38">
        <v>4177.2798248384443</v>
      </c>
      <c r="I9" s="38">
        <v>4346.4444039464815</v>
      </c>
      <c r="J9" s="38">
        <v>3697.6842986605666</v>
      </c>
      <c r="K9" s="38">
        <v>3658.6574153596475</v>
      </c>
      <c r="L9" s="38">
        <v>3521.8405489957713</v>
      </c>
      <c r="M9" s="38">
        <v>3126.4597241214778</v>
      </c>
      <c r="N9" s="38">
        <v>3178.1640497903127</v>
      </c>
      <c r="O9" s="38">
        <v>2845.469103215622</v>
      </c>
      <c r="P9" s="38">
        <v>2867.4433724969663</v>
      </c>
      <c r="Q9" s="38">
        <v>2679.5827436329237</v>
      </c>
      <c r="R9" s="38">
        <v>2593.3862575019562</v>
      </c>
      <c r="S9" s="38">
        <v>2335.4870398818425</v>
      </c>
      <c r="T9" s="38">
        <v>1878.7797249701077</v>
      </c>
      <c r="U9" s="38">
        <v>1844.2376343334329</v>
      </c>
      <c r="V9" s="38">
        <v>1639.8231226933003</v>
      </c>
      <c r="W9" s="38">
        <v>1494.2473828384402</v>
      </c>
      <c r="X9" s="38">
        <v>993.51039273363972</v>
      </c>
      <c r="Y9" s="38">
        <v>890.83050850739824</v>
      </c>
      <c r="Z9" s="38">
        <v>756.01708507339481</v>
      </c>
      <c r="AA9" s="38">
        <v>461.06502361921162</v>
      </c>
      <c r="AB9" s="38">
        <v>472.70437176672129</v>
      </c>
      <c r="AC9" s="38">
        <v>472.47160810726797</v>
      </c>
      <c r="AD9" s="38">
        <v>432.14629215442221</v>
      </c>
      <c r="AE9" s="38">
        <v>383.95725615705607</v>
      </c>
      <c r="AF9" s="38">
        <v>371.33821765401922</v>
      </c>
    </row>
    <row r="10" spans="1:32" ht="14.1" customHeight="1">
      <c r="A10" s="35">
        <v>8</v>
      </c>
      <c r="B10" s="36" t="s">
        <v>39</v>
      </c>
      <c r="C10" s="37">
        <v>5218.505864727962</v>
      </c>
      <c r="D10" s="38">
        <v>5827.1759918717262</v>
      </c>
      <c r="E10" s="38">
        <v>5604.4962809561421</v>
      </c>
      <c r="F10" s="38">
        <v>5605.5383727492645</v>
      </c>
      <c r="G10" s="38">
        <v>5142.1077548981057</v>
      </c>
      <c r="H10" s="38">
        <v>5390.7113767551355</v>
      </c>
      <c r="I10" s="38">
        <v>5840.7742502310821</v>
      </c>
      <c r="J10" s="38">
        <v>5186.2486419149172</v>
      </c>
      <c r="K10" s="38">
        <v>5307.4801173742226</v>
      </c>
      <c r="L10" s="38">
        <v>5265.7962817315984</v>
      </c>
      <c r="M10" s="38">
        <v>4861.1585994372053</v>
      </c>
      <c r="N10" s="38">
        <v>5191.8748278000039</v>
      </c>
      <c r="O10" s="38">
        <v>4861.3305795608549</v>
      </c>
      <c r="P10" s="38">
        <v>5089.5212120259403</v>
      </c>
      <c r="Q10" s="38">
        <v>4951.2652745488231</v>
      </c>
      <c r="R10" s="38">
        <v>4994.6605940194268</v>
      </c>
      <c r="S10" s="38">
        <v>4785.4078891367417</v>
      </c>
      <c r="T10" s="38">
        <v>4227.9867602663026</v>
      </c>
      <c r="U10" s="38">
        <v>4518.6073348760265</v>
      </c>
      <c r="V10" s="38">
        <v>4360.106075843787</v>
      </c>
      <c r="W10" s="38">
        <v>4487.6339598305249</v>
      </c>
      <c r="X10" s="38">
        <v>3327.411496700257</v>
      </c>
      <c r="Y10" s="38">
        <v>3434.736247603098</v>
      </c>
      <c r="Z10" s="38">
        <v>3490.8469250105645</v>
      </c>
      <c r="AA10" s="38">
        <v>2498.5480776063114</v>
      </c>
      <c r="AB10" s="38">
        <v>2636.981005863021</v>
      </c>
      <c r="AC10" s="38">
        <v>2695.480738490935</v>
      </c>
      <c r="AD10" s="38">
        <v>2531.9789240383316</v>
      </c>
      <c r="AE10" s="38">
        <v>2300.3002142937867</v>
      </c>
      <c r="AF10" s="38">
        <v>2306.3644868587303</v>
      </c>
    </row>
    <row r="11" spans="1:32" ht="14.1" customHeight="1">
      <c r="A11" s="35">
        <v>9</v>
      </c>
      <c r="B11" s="36" t="s">
        <v>40</v>
      </c>
      <c r="C11" s="37">
        <v>87.625321281071493</v>
      </c>
      <c r="D11" s="38">
        <v>103.66039561210863</v>
      </c>
      <c r="E11" s="38">
        <v>112.48759162508868</v>
      </c>
      <c r="F11" s="38">
        <v>129.83748157725552</v>
      </c>
      <c r="G11" s="38">
        <v>139.40422775767681</v>
      </c>
      <c r="H11" s="38">
        <v>173.10781748009052</v>
      </c>
      <c r="I11" s="38">
        <v>209.70530702193008</v>
      </c>
      <c r="J11" s="38">
        <v>205.14687445894074</v>
      </c>
      <c r="K11" s="38">
        <v>227.12516589364051</v>
      </c>
      <c r="L11" s="38">
        <v>244.08467937283456</v>
      </c>
      <c r="M11" s="38">
        <v>243.91728983759742</v>
      </c>
      <c r="N11" s="38">
        <v>287.65196287499077</v>
      </c>
      <c r="O11" s="38">
        <v>289.26636742427553</v>
      </c>
      <c r="P11" s="38">
        <v>326.09129303889188</v>
      </c>
      <c r="Q11" s="38">
        <v>337.58167890592688</v>
      </c>
      <c r="R11" s="38">
        <v>362.47242228588743</v>
      </c>
      <c r="S11" s="38">
        <v>364.38498600735244</v>
      </c>
      <c r="T11" s="38">
        <v>341.21078177472407</v>
      </c>
      <c r="U11" s="38">
        <v>379.71195790484239</v>
      </c>
      <c r="V11" s="38">
        <v>382.92231111796787</v>
      </c>
      <c r="W11" s="38">
        <v>421.20841967200806</v>
      </c>
      <c r="X11" s="38">
        <v>354.25048309903286</v>
      </c>
      <c r="Y11" s="38">
        <v>387.64154030260488</v>
      </c>
      <c r="Z11" s="38">
        <v>409.60631743469344</v>
      </c>
      <c r="AA11" s="38">
        <v>320.87396775506215</v>
      </c>
      <c r="AB11" s="38">
        <v>333.35007283668091</v>
      </c>
      <c r="AC11" s="38">
        <v>337.08353419114951</v>
      </c>
      <c r="AD11" s="38">
        <v>319.75930793630903</v>
      </c>
      <c r="AE11" s="38">
        <v>296.80562010774128</v>
      </c>
      <c r="AF11" s="38">
        <v>290.17798489105377</v>
      </c>
    </row>
    <row r="12" spans="1:32" ht="14.1" customHeight="1">
      <c r="A12" s="35">
        <v>10</v>
      </c>
      <c r="B12" s="36" t="s">
        <v>9</v>
      </c>
      <c r="C12" s="37">
        <v>1963.7314272120864</v>
      </c>
      <c r="D12" s="38">
        <v>2139.5714967566646</v>
      </c>
      <c r="E12" s="38">
        <v>2021.8508397241221</v>
      </c>
      <c r="F12" s="38">
        <v>1968.9840673452886</v>
      </c>
      <c r="G12" s="38">
        <v>1750.6449556886162</v>
      </c>
      <c r="H12" s="38">
        <v>1777.0187522843528</v>
      </c>
      <c r="I12" s="38">
        <v>1794.4484884522756</v>
      </c>
      <c r="J12" s="38">
        <v>1485.0280693127006</v>
      </c>
      <c r="K12" s="38">
        <v>1389.9863373376097</v>
      </c>
      <c r="L12" s="38">
        <v>1235.0842819304341</v>
      </c>
      <c r="M12" s="38">
        <v>977.0916971466462</v>
      </c>
      <c r="N12" s="38">
        <v>841.19299648996673</v>
      </c>
      <c r="O12" s="38">
        <v>663.61826029920348</v>
      </c>
      <c r="P12" s="38">
        <v>606.80085458375845</v>
      </c>
      <c r="Q12" s="38">
        <v>521.06153229007987</v>
      </c>
      <c r="R12" s="38">
        <v>479.77939523120813</v>
      </c>
      <c r="S12" s="38">
        <v>422.09029289491286</v>
      </c>
      <c r="T12" s="38">
        <v>346.64608460198309</v>
      </c>
      <c r="U12" s="38">
        <v>338.77318114655583</v>
      </c>
      <c r="V12" s="38">
        <v>288.16545107080179</v>
      </c>
      <c r="W12" s="38">
        <v>272.50890401544149</v>
      </c>
      <c r="X12" s="38">
        <v>194.22237279545385</v>
      </c>
      <c r="Y12" s="38">
        <v>189.73284712663823</v>
      </c>
      <c r="Z12" s="38">
        <v>181.6420055525104</v>
      </c>
      <c r="AA12" s="38">
        <v>124.74640315731301</v>
      </c>
      <c r="AB12" s="38">
        <v>119.18854405549818</v>
      </c>
      <c r="AC12" s="38">
        <v>111.72970532924457</v>
      </c>
      <c r="AD12" s="38">
        <v>88.043348494488612</v>
      </c>
      <c r="AE12" s="38">
        <v>66.613553120655936</v>
      </c>
      <c r="AF12" s="38">
        <v>56.600631082233299</v>
      </c>
    </row>
    <row r="13" spans="1:32">
      <c r="A13" s="35" t="s">
        <v>38</v>
      </c>
      <c r="B13" s="36" t="s">
        <v>41</v>
      </c>
      <c r="C13" s="37">
        <v>238.60191617472969</v>
      </c>
      <c r="D13" s="38">
        <v>323.17853176575602</v>
      </c>
      <c r="E13" s="38">
        <v>355.24334083966545</v>
      </c>
      <c r="F13" s="38">
        <v>385.64743128892735</v>
      </c>
      <c r="G13" s="38">
        <v>386.59365215860419</v>
      </c>
      <c r="H13" s="38">
        <v>433.43124324814283</v>
      </c>
      <c r="I13" s="38">
        <v>511.03847876033274</v>
      </c>
      <c r="J13" s="38">
        <v>495.39479131314874</v>
      </c>
      <c r="K13" s="38">
        <v>541.35484599610493</v>
      </c>
      <c r="L13" s="38">
        <v>575.61304378999046</v>
      </c>
      <c r="M13" s="38">
        <v>549.58921499784503</v>
      </c>
      <c r="N13" s="38">
        <v>622.73084401663857</v>
      </c>
      <c r="O13" s="38">
        <v>626.90060646888412</v>
      </c>
      <c r="P13" s="38">
        <v>703.97887337999953</v>
      </c>
      <c r="Q13" s="38">
        <v>701.67682317256458</v>
      </c>
      <c r="R13" s="38">
        <v>753.45793817326603</v>
      </c>
      <c r="S13" s="38">
        <v>773.80403054773672</v>
      </c>
      <c r="T13" s="38">
        <v>724.28079561260597</v>
      </c>
      <c r="U13" s="38">
        <v>833.86217230318846</v>
      </c>
      <c r="V13" s="38">
        <v>860.07368131465432</v>
      </c>
      <c r="W13" s="38">
        <v>1008.0713622755859</v>
      </c>
      <c r="X13" s="38">
        <v>798.99424005798187</v>
      </c>
      <c r="Y13" s="38">
        <v>866.51187050275291</v>
      </c>
      <c r="Z13" s="38">
        <v>946.15689170845019</v>
      </c>
      <c r="AA13" s="38">
        <v>739.26409986299689</v>
      </c>
      <c r="AB13" s="38">
        <v>786.37474097764334</v>
      </c>
      <c r="AC13" s="38">
        <v>798.33859110324011</v>
      </c>
      <c r="AD13" s="38">
        <v>742.23673671237896</v>
      </c>
      <c r="AE13" s="38">
        <v>666.93185400235882</v>
      </c>
      <c r="AF13" s="38">
        <v>643.53170178061032</v>
      </c>
    </row>
    <row r="14" spans="1:32" ht="14.1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9.4614364604999963</v>
      </c>
      <c r="L14" s="38">
        <v>24.718556484682036</v>
      </c>
      <c r="M14" s="38">
        <v>56.214514594513325</v>
      </c>
      <c r="N14" s="38">
        <v>139.07329797637576</v>
      </c>
      <c r="O14" s="38">
        <v>223.59072392471393</v>
      </c>
      <c r="P14" s="38">
        <v>351.19743445859189</v>
      </c>
      <c r="Q14" s="38">
        <v>495.13978287793844</v>
      </c>
      <c r="R14" s="38">
        <v>803.62218352993</v>
      </c>
      <c r="S14" s="38">
        <v>1190.0641559630933</v>
      </c>
      <c r="T14" s="38">
        <v>1243.2036453690255</v>
      </c>
      <c r="U14" s="38">
        <v>1564.0597444127429</v>
      </c>
      <c r="V14" s="38">
        <v>1727.2292258208372</v>
      </c>
      <c r="W14" s="38">
        <v>2106.0918315637077</v>
      </c>
      <c r="X14" s="38">
        <v>1808.7432383323717</v>
      </c>
      <c r="Y14" s="38">
        <v>2151.1126264302079</v>
      </c>
      <c r="Z14" s="38">
        <v>2511.4252717918407</v>
      </c>
      <c r="AA14" s="38">
        <v>2099.3964692358159</v>
      </c>
      <c r="AB14" s="38">
        <v>2375.7186697523666</v>
      </c>
      <c r="AC14" s="38">
        <v>2610.4088192791473</v>
      </c>
      <c r="AD14" s="38">
        <v>2619.0259759741621</v>
      </c>
      <c r="AE14" s="38">
        <v>2538.1277461332379</v>
      </c>
      <c r="AF14" s="38">
        <v>2675.6131217854727</v>
      </c>
    </row>
    <row r="15" spans="1:32" ht="25.15" customHeight="1">
      <c r="A15" s="35" t="s">
        <v>47</v>
      </c>
      <c r="B15" s="36" t="s">
        <v>43</v>
      </c>
      <c r="C15" s="37">
        <v>457.56661924961293</v>
      </c>
      <c r="D15" s="38">
        <v>567.69335605216975</v>
      </c>
      <c r="E15" s="38">
        <v>605.20092219211188</v>
      </c>
      <c r="F15" s="38">
        <v>677.85825136142455</v>
      </c>
      <c r="G15" s="38">
        <v>698.17909958614462</v>
      </c>
      <c r="H15" s="38">
        <v>840.64961700115009</v>
      </c>
      <c r="I15" s="38">
        <v>997.18648128575433</v>
      </c>
      <c r="J15" s="38">
        <v>954.22766561858862</v>
      </c>
      <c r="K15" s="38">
        <v>1072.8893987635386</v>
      </c>
      <c r="L15" s="38">
        <v>1154.4058121010748</v>
      </c>
      <c r="M15" s="38">
        <v>1133.9502903479918</v>
      </c>
      <c r="N15" s="38">
        <v>1340.376444719627</v>
      </c>
      <c r="O15" s="38">
        <v>1356.7881990133644</v>
      </c>
      <c r="P15" s="38">
        <v>1541.8121551848703</v>
      </c>
      <c r="Q15" s="38">
        <v>1610.4124860484651</v>
      </c>
      <c r="R15" s="38">
        <v>1780.7907221726371</v>
      </c>
      <c r="S15" s="38">
        <v>1930.8765894000255</v>
      </c>
      <c r="T15" s="38">
        <v>1860.0677641232651</v>
      </c>
      <c r="U15" s="38">
        <v>2102.7888846655196</v>
      </c>
      <c r="V15" s="38">
        <v>2128.813388508293</v>
      </c>
      <c r="W15" s="38">
        <v>2466.1257245662114</v>
      </c>
      <c r="X15" s="38">
        <v>2107.4186776797033</v>
      </c>
      <c r="Y15" s="38">
        <v>2485.4019655120283</v>
      </c>
      <c r="Z15" s="38">
        <v>2832.7320472324836</v>
      </c>
      <c r="AA15" s="38">
        <v>2340.5465854820714</v>
      </c>
      <c r="AB15" s="38">
        <v>2691.4214334568615</v>
      </c>
      <c r="AC15" s="38">
        <v>2983.6309877533786</v>
      </c>
      <c r="AD15" s="38">
        <v>2997.6933805473627</v>
      </c>
      <c r="AE15" s="38">
        <v>2878.5126048850425</v>
      </c>
      <c r="AF15" s="38">
        <v>2972.4430064584485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2.0329459395777323</v>
      </c>
      <c r="N16" s="38">
        <v>6.9657726190442579</v>
      </c>
      <c r="O16" s="38">
        <v>9.7581995883846577</v>
      </c>
      <c r="P16" s="38">
        <v>13.649319576946203</v>
      </c>
      <c r="Q16" s="38">
        <v>30.320969942686649</v>
      </c>
      <c r="R16" s="38">
        <v>80.636966617395998</v>
      </c>
      <c r="S16" s="38">
        <v>134.90773801342331</v>
      </c>
      <c r="T16" s="38">
        <v>196.50422362167723</v>
      </c>
      <c r="U16" s="38">
        <v>261.73048591959031</v>
      </c>
      <c r="V16" s="38">
        <v>309.528773145564</v>
      </c>
      <c r="W16" s="38">
        <v>385.98294835335673</v>
      </c>
      <c r="X16" s="38">
        <v>361.30607657884559</v>
      </c>
      <c r="Y16" s="38">
        <v>451.58354851076842</v>
      </c>
      <c r="Z16" s="38">
        <v>538.98906508606467</v>
      </c>
      <c r="AA16" s="38">
        <v>524.23028684451731</v>
      </c>
      <c r="AB16" s="38">
        <v>693.05219971747158</v>
      </c>
      <c r="AC16" s="38">
        <v>858.27564363830231</v>
      </c>
      <c r="AD16" s="38">
        <v>993.51250780736791</v>
      </c>
      <c r="AE16" s="38">
        <v>1026.3453884137739</v>
      </c>
      <c r="AF16" s="38">
        <v>1107.4755671994894</v>
      </c>
    </row>
    <row r="17" spans="1:32" ht="25.15" customHeight="1">
      <c r="A17" s="35">
        <v>13</v>
      </c>
      <c r="B17" s="36" t="s">
        <v>44</v>
      </c>
      <c r="C17" s="37">
        <v>890.67046995104465</v>
      </c>
      <c r="D17" s="38">
        <v>1051.4401144244096</v>
      </c>
      <c r="E17" s="38">
        <v>1068.3292763899901</v>
      </c>
      <c r="F17" s="38">
        <v>1112.7664279971684</v>
      </c>
      <c r="G17" s="38">
        <v>1065.8661115564826</v>
      </c>
      <c r="H17" s="38">
        <v>1171.5952097868567</v>
      </c>
      <c r="I17" s="38">
        <v>1310.9683993134222</v>
      </c>
      <c r="J17" s="38">
        <v>1209.4433108020633</v>
      </c>
      <c r="K17" s="38">
        <v>1249.1635236525724</v>
      </c>
      <c r="L17" s="38">
        <v>1278.6438167784895</v>
      </c>
      <c r="M17" s="38">
        <v>1192.6114571067039</v>
      </c>
      <c r="N17" s="38">
        <v>1270.3267731443855</v>
      </c>
      <c r="O17" s="38">
        <v>1198.4389702503202</v>
      </c>
      <c r="P17" s="38">
        <v>1295.54243523024</v>
      </c>
      <c r="Q17" s="38">
        <v>1265.0214985073851</v>
      </c>
      <c r="R17" s="38">
        <v>1314.5428164231537</v>
      </c>
      <c r="S17" s="38">
        <v>1291.6675172394989</v>
      </c>
      <c r="T17" s="38">
        <v>1257.3346051628491</v>
      </c>
      <c r="U17" s="38">
        <v>1341.2526739378345</v>
      </c>
      <c r="V17" s="38">
        <v>1344.1532157983061</v>
      </c>
      <c r="W17" s="38">
        <v>1445.9151063256495</v>
      </c>
      <c r="X17" s="38">
        <v>1238.7108593948785</v>
      </c>
      <c r="Y17" s="38">
        <v>1344.0676277230698</v>
      </c>
      <c r="Z17" s="38">
        <v>1448.6078106735295</v>
      </c>
      <c r="AA17" s="38">
        <v>1204.8785673306973</v>
      </c>
      <c r="AB17" s="38">
        <v>1321.7755099871506</v>
      </c>
      <c r="AC17" s="38">
        <v>1405.2782487712357</v>
      </c>
      <c r="AD17" s="38">
        <v>1404.3028722933575</v>
      </c>
      <c r="AE17" s="38">
        <v>1343.716619947063</v>
      </c>
      <c r="AF17" s="38">
        <v>1342.358509715885</v>
      </c>
    </row>
    <row r="18" spans="1:32" ht="25.15" customHeight="1">
      <c r="A18" s="35" t="s">
        <v>49</v>
      </c>
      <c r="B18" s="36" t="s">
        <v>10</v>
      </c>
      <c r="C18" s="37">
        <v>232.22238868083164</v>
      </c>
      <c r="D18" s="38">
        <v>303.98553211482283</v>
      </c>
      <c r="E18" s="38">
        <v>347.31930264169154</v>
      </c>
      <c r="F18" s="38">
        <v>381.52064429385661</v>
      </c>
      <c r="G18" s="38">
        <v>407.28254686751143</v>
      </c>
      <c r="H18" s="38">
        <v>488.52320324192618</v>
      </c>
      <c r="I18" s="38">
        <v>589.10755417182338</v>
      </c>
      <c r="J18" s="38">
        <v>565.32268833563728</v>
      </c>
      <c r="K18" s="38">
        <v>628.27227649027338</v>
      </c>
      <c r="L18" s="38">
        <v>677.30054800402831</v>
      </c>
      <c r="M18" s="38">
        <v>651.53044753479901</v>
      </c>
      <c r="N18" s="38">
        <v>717.88013122906568</v>
      </c>
      <c r="O18" s="38">
        <v>715.85418728152013</v>
      </c>
      <c r="P18" s="38">
        <v>797.88441680824315</v>
      </c>
      <c r="Q18" s="38">
        <v>825.7797488278469</v>
      </c>
      <c r="R18" s="38">
        <v>897.55792312859057</v>
      </c>
      <c r="S18" s="38">
        <v>937.35739394832626</v>
      </c>
      <c r="T18" s="38">
        <v>929.02643697398275</v>
      </c>
      <c r="U18" s="38">
        <v>1088.1320917660739</v>
      </c>
      <c r="V18" s="38">
        <v>1130.7346650618144</v>
      </c>
      <c r="W18" s="38">
        <v>1282.8898573961887</v>
      </c>
      <c r="X18" s="38">
        <v>1121.8343953573512</v>
      </c>
      <c r="Y18" s="38">
        <v>1308.1828864340514</v>
      </c>
      <c r="Z18" s="38">
        <v>1465.634268819816</v>
      </c>
      <c r="AA18" s="38">
        <v>1204.4646890983418</v>
      </c>
      <c r="AB18" s="38">
        <v>1374.1342159568071</v>
      </c>
      <c r="AC18" s="38">
        <v>1509.3536437342573</v>
      </c>
      <c r="AD18" s="38">
        <v>1521.3988242574626</v>
      </c>
      <c r="AE18" s="38">
        <v>1446.0432077005501</v>
      </c>
      <c r="AF18" s="38">
        <v>1503.6871998516137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5.984532086603374</v>
      </c>
      <c r="Q19" s="38">
        <v>5.9043165386611651</v>
      </c>
      <c r="R19" s="38">
        <v>14.311948885339264</v>
      </c>
      <c r="S19" s="38">
        <v>40.337349099311112</v>
      </c>
      <c r="T19" s="38">
        <v>53.912938362958897</v>
      </c>
      <c r="U19" s="38">
        <v>96.263672535193592</v>
      </c>
      <c r="V19" s="38">
        <v>117.82341303513846</v>
      </c>
      <c r="W19" s="38">
        <v>148.81854210140131</v>
      </c>
      <c r="X19" s="38">
        <v>148.79153481199771</v>
      </c>
      <c r="Y19" s="38">
        <v>170.91406216264951</v>
      </c>
      <c r="Z19" s="38">
        <v>187.63928773070742</v>
      </c>
      <c r="AA19" s="38">
        <v>168.02682246251271</v>
      </c>
      <c r="AB19" s="38">
        <v>190.54023747242184</v>
      </c>
      <c r="AC19" s="38">
        <v>227.95268742555444</v>
      </c>
      <c r="AD19" s="38">
        <v>245.84073301013072</v>
      </c>
      <c r="AE19" s="38">
        <v>249.61974510020818</v>
      </c>
      <c r="AF19" s="38">
        <v>253.33001719949286</v>
      </c>
    </row>
    <row r="20" spans="1:32" ht="25.15" customHeight="1">
      <c r="A20" s="35">
        <v>15</v>
      </c>
      <c r="B20" s="36" t="s">
        <v>11</v>
      </c>
      <c r="C20" s="37">
        <v>407.04724086493383</v>
      </c>
      <c r="D20" s="38">
        <v>481.71188420698661</v>
      </c>
      <c r="E20" s="38">
        <v>510.20652520169011</v>
      </c>
      <c r="F20" s="38">
        <v>545.83099184341029</v>
      </c>
      <c r="G20" s="38">
        <v>522.71478848959271</v>
      </c>
      <c r="H20" s="38">
        <v>572.72924572421641</v>
      </c>
      <c r="I20" s="38">
        <v>616.85281467269306</v>
      </c>
      <c r="J20" s="38">
        <v>584.25121779555025</v>
      </c>
      <c r="K20" s="38">
        <v>595.61215442702769</v>
      </c>
      <c r="L20" s="38">
        <v>613.94138439359222</v>
      </c>
      <c r="M20" s="38">
        <v>580.77529595940507</v>
      </c>
      <c r="N20" s="38">
        <v>611.39753924264403</v>
      </c>
      <c r="O20" s="38">
        <v>575.16911010738238</v>
      </c>
      <c r="P20" s="38">
        <v>622.39259249179952</v>
      </c>
      <c r="Q20" s="38">
        <v>582.40582590026554</v>
      </c>
      <c r="R20" s="38">
        <v>598.19798714684021</v>
      </c>
      <c r="S20" s="38">
        <v>583.33929177017762</v>
      </c>
      <c r="T20" s="38">
        <v>541.98525100389645</v>
      </c>
      <c r="U20" s="38">
        <v>582.7362328812311</v>
      </c>
      <c r="V20" s="38">
        <v>577.98804779875161</v>
      </c>
      <c r="W20" s="38">
        <v>616.01678724917235</v>
      </c>
      <c r="X20" s="38">
        <v>544.17721852689124</v>
      </c>
      <c r="Y20" s="38">
        <v>583.2144598465602</v>
      </c>
      <c r="Z20" s="38">
        <v>623.16261308493574</v>
      </c>
      <c r="AA20" s="38">
        <v>517.11144448466916</v>
      </c>
      <c r="AB20" s="38">
        <v>551.39621546594992</v>
      </c>
      <c r="AC20" s="38">
        <v>584.17962751628795</v>
      </c>
      <c r="AD20" s="38">
        <v>574.0129550102514</v>
      </c>
      <c r="AE20" s="38">
        <v>572.53988187785274</v>
      </c>
      <c r="AF20" s="38">
        <v>566.32155798232429</v>
      </c>
    </row>
    <row r="21" spans="1:32" ht="25.15" customHeight="1">
      <c r="A21" s="35" t="s">
        <v>51</v>
      </c>
      <c r="B21" s="36" t="s">
        <v>12</v>
      </c>
      <c r="C21" s="37">
        <v>309.87124962010216</v>
      </c>
      <c r="D21" s="38">
        <v>446.35834042036146</v>
      </c>
      <c r="E21" s="38">
        <v>517.02623124044169</v>
      </c>
      <c r="F21" s="38">
        <v>572.81868439188634</v>
      </c>
      <c r="G21" s="38">
        <v>652.95586352737485</v>
      </c>
      <c r="H21" s="38">
        <v>1055.3315938497644</v>
      </c>
      <c r="I21" s="38">
        <v>1363.3054333036848</v>
      </c>
      <c r="J21" s="38">
        <v>1388.9270022355863</v>
      </c>
      <c r="K21" s="38">
        <v>1544.0081787801716</v>
      </c>
      <c r="L21" s="38">
        <v>1692.7948797998133</v>
      </c>
      <c r="M21" s="38">
        <v>1677.6566077846605</v>
      </c>
      <c r="N21" s="38">
        <v>1824.5842554195758</v>
      </c>
      <c r="O21" s="38">
        <v>1818.7739633881865</v>
      </c>
      <c r="P21" s="38">
        <v>2084.7254729401316</v>
      </c>
      <c r="Q21" s="38">
        <v>2223.6278888844881</v>
      </c>
      <c r="R21" s="38">
        <v>2358.1083019973066</v>
      </c>
      <c r="S21" s="38">
        <v>2586.7524171747077</v>
      </c>
      <c r="T21" s="38">
        <v>2652.9608460030031</v>
      </c>
      <c r="U21" s="38">
        <v>3281.8920452757211</v>
      </c>
      <c r="V21" s="38">
        <v>3576.8829522506871</v>
      </c>
      <c r="W21" s="38">
        <v>4151.1505047584842</v>
      </c>
      <c r="X21" s="38">
        <v>3845.1427690418054</v>
      </c>
      <c r="Y21" s="38">
        <v>4600.1858894069801</v>
      </c>
      <c r="Z21" s="38">
        <v>5388.0273518178665</v>
      </c>
      <c r="AA21" s="38">
        <v>4610.4992257817876</v>
      </c>
      <c r="AB21" s="38">
        <v>5392.1820256051851</v>
      </c>
      <c r="AC21" s="38">
        <v>6056.9610749018866</v>
      </c>
      <c r="AD21" s="38">
        <v>6236.7819442478158</v>
      </c>
      <c r="AE21" s="38">
        <v>5917.3433367386351</v>
      </c>
      <c r="AF21" s="38">
        <v>6281.6848141304972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9.1812584996848301</v>
      </c>
      <c r="R22" s="38">
        <v>9.4685920997542876</v>
      </c>
      <c r="S22" s="38">
        <v>39.918030626362281</v>
      </c>
      <c r="T22" s="38">
        <v>57.007051453843246</v>
      </c>
      <c r="U22" s="38">
        <v>81.127722918345398</v>
      </c>
      <c r="V22" s="38">
        <v>84.773837004276004</v>
      </c>
      <c r="W22" s="38">
        <v>93.23558914787148</v>
      </c>
      <c r="X22" s="38">
        <v>139.66132885682103</v>
      </c>
      <c r="Y22" s="38">
        <v>165.46877965752765</v>
      </c>
      <c r="Z22" s="38">
        <v>191.70223604829445</v>
      </c>
      <c r="AA22" s="38">
        <v>184.96015509485812</v>
      </c>
      <c r="AB22" s="38">
        <v>206.67543020705077</v>
      </c>
      <c r="AC22" s="38">
        <v>239.25682017301094</v>
      </c>
      <c r="AD22" s="38">
        <v>240.45737464960968</v>
      </c>
      <c r="AE22" s="38">
        <v>236.60393284117129</v>
      </c>
      <c r="AF22" s="38">
        <v>254.31836138298254</v>
      </c>
    </row>
    <row r="23" spans="1:32" ht="25.15" customHeight="1">
      <c r="A23" s="35">
        <v>17</v>
      </c>
      <c r="B23" s="36" t="s">
        <v>13</v>
      </c>
      <c r="C23" s="37">
        <v>1391.7690729806509</v>
      </c>
      <c r="D23" s="38">
        <v>1654.1915643959599</v>
      </c>
      <c r="E23" s="38">
        <v>1713.7938907399323</v>
      </c>
      <c r="F23" s="38">
        <v>1808.6545735132686</v>
      </c>
      <c r="G23" s="38">
        <v>1919.3005750816885</v>
      </c>
      <c r="H23" s="38">
        <v>2142.6394690590892</v>
      </c>
      <c r="I23" s="38">
        <v>2400.1710230729741</v>
      </c>
      <c r="J23" s="38">
        <v>2248.8846052156646</v>
      </c>
      <c r="K23" s="38">
        <v>2318.6774500101697</v>
      </c>
      <c r="L23" s="38">
        <v>2404.9272996113996</v>
      </c>
      <c r="M23" s="38">
        <v>2354.8555805035794</v>
      </c>
      <c r="N23" s="38">
        <v>2622.9442062281519</v>
      </c>
      <c r="O23" s="38">
        <v>2548.6791396299377</v>
      </c>
      <c r="P23" s="38">
        <v>2713.3313613744281</v>
      </c>
      <c r="Q23" s="38">
        <v>2658.3210119124628</v>
      </c>
      <c r="R23" s="38">
        <v>2736.2084321212333</v>
      </c>
      <c r="S23" s="38">
        <v>2684.9681885091145</v>
      </c>
      <c r="T23" s="38">
        <v>2537.2439931467447</v>
      </c>
      <c r="U23" s="38">
        <v>2649.1614044246362</v>
      </c>
      <c r="V23" s="38">
        <v>2662.7279573464225</v>
      </c>
      <c r="W23" s="38">
        <v>2939.512610758452</v>
      </c>
      <c r="X23" s="38">
        <v>2515.831476361051</v>
      </c>
      <c r="Y23" s="38">
        <v>2731.5202154372892</v>
      </c>
      <c r="Z23" s="38">
        <v>2913.7051175968732</v>
      </c>
      <c r="AA23" s="38">
        <v>2435.7741098707361</v>
      </c>
      <c r="AB23" s="38">
        <v>2612.6317842220019</v>
      </c>
      <c r="AC23" s="38">
        <v>2716.4449639696227</v>
      </c>
      <c r="AD23" s="38">
        <v>2602.1620952747976</v>
      </c>
      <c r="AE23" s="38">
        <v>2420.4869815872639</v>
      </c>
      <c r="AF23" s="38">
        <v>2454.798560800476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3.4537103999999994</v>
      </c>
      <c r="I24" s="38">
        <v>21.61035936</v>
      </c>
      <c r="J24" s="38">
        <v>91.079277119999986</v>
      </c>
      <c r="K24" s="38">
        <v>183.54003839999999</v>
      </c>
      <c r="L24" s="38">
        <v>181.2546688896</v>
      </c>
      <c r="M24" s="38">
        <v>186.32468030194286</v>
      </c>
      <c r="N24" s="38">
        <v>170.9073959657143</v>
      </c>
      <c r="O24" s="38">
        <v>139.87141189714285</v>
      </c>
      <c r="P24" s="38">
        <v>118.39879110857143</v>
      </c>
      <c r="Q24" s="38">
        <v>123.90475114285714</v>
      </c>
      <c r="R24" s="38">
        <v>126.86934065142859</v>
      </c>
      <c r="S24" s="38">
        <v>242.33757356571431</v>
      </c>
      <c r="T24" s="38">
        <v>1057.6372569942857</v>
      </c>
      <c r="U24" s="38">
        <v>2464.6189410255079</v>
      </c>
      <c r="V24" s="38">
        <v>3419.4698706039044</v>
      </c>
      <c r="W24" s="38">
        <v>2755.9526773121365</v>
      </c>
      <c r="X24" s="38">
        <v>3899.7871938432072</v>
      </c>
      <c r="Y24" s="38">
        <v>5004.8916988671535</v>
      </c>
      <c r="Z24" s="38">
        <v>5420.9545368884556</v>
      </c>
      <c r="AA24" s="38">
        <v>5325.227065946453</v>
      </c>
      <c r="AB24" s="38">
        <v>3791.9918505787682</v>
      </c>
      <c r="AC24" s="38">
        <v>3931.5410909910365</v>
      </c>
      <c r="AD24" s="38">
        <v>4851.2347205189617</v>
      </c>
      <c r="AE24" s="38">
        <v>4696.3654286869341</v>
      </c>
      <c r="AF24" s="38">
        <v>5926.3806881477694</v>
      </c>
    </row>
    <row r="25" spans="1:32" ht="14.1" customHeight="1">
      <c r="A25" s="35">
        <v>19</v>
      </c>
      <c r="B25" s="36" t="s">
        <v>15</v>
      </c>
      <c r="C25" s="37">
        <v>1140.3769528224002</v>
      </c>
      <c r="D25" s="38">
        <v>1123.1979499872002</v>
      </c>
      <c r="E25" s="38">
        <v>1363.6881030384</v>
      </c>
      <c r="F25" s="38">
        <v>1530.360486</v>
      </c>
      <c r="G25" s="38">
        <v>1669.5835119576</v>
      </c>
      <c r="H25" s="38">
        <v>1763.4957664031999</v>
      </c>
      <c r="I25" s="38">
        <v>2402.3913616511995</v>
      </c>
      <c r="J25" s="38">
        <v>1734.7303073952</v>
      </c>
      <c r="K25" s="38">
        <v>1575.2600655551998</v>
      </c>
      <c r="L25" s="38">
        <v>1502.6730216623998</v>
      </c>
      <c r="M25" s="38">
        <v>2012.0300710848003</v>
      </c>
      <c r="N25" s="38">
        <v>2154.6795219768001</v>
      </c>
      <c r="O25" s="38">
        <v>2563.5222464615999</v>
      </c>
      <c r="P25" s="38">
        <v>2895.0067754856</v>
      </c>
      <c r="Q25" s="38">
        <v>3040.7461548480001</v>
      </c>
      <c r="R25" s="38">
        <v>3156.9549879419997</v>
      </c>
      <c r="S25" s="38">
        <v>3474.5589886139996</v>
      </c>
      <c r="T25" s="38">
        <v>4062.01971645</v>
      </c>
      <c r="U25" s="38">
        <v>4214.1076927200002</v>
      </c>
      <c r="V25" s="38">
        <v>4573.2194085599995</v>
      </c>
      <c r="W25" s="38">
        <v>5319.3929465318397</v>
      </c>
      <c r="X25" s="38">
        <v>5312.5952233320004</v>
      </c>
      <c r="Y25" s="38">
        <v>5542.6773327515994</v>
      </c>
      <c r="Z25" s="38">
        <v>6178.8136550399995</v>
      </c>
      <c r="AA25" s="38">
        <v>6284.2494828110393</v>
      </c>
      <c r="AB25" s="38">
        <v>6264.9751198023696</v>
      </c>
      <c r="AC25" s="38">
        <v>7121.2947086978984</v>
      </c>
      <c r="AD25" s="38">
        <v>7573.8187188397633</v>
      </c>
      <c r="AE25" s="38">
        <v>7024.3167240309194</v>
      </c>
      <c r="AF25" s="38">
        <v>6803.909961552904</v>
      </c>
    </row>
    <row r="26" spans="1:32" ht="14.1" customHeight="1">
      <c r="A26" s="39">
        <v>20</v>
      </c>
      <c r="B26" s="40" t="s">
        <v>16</v>
      </c>
      <c r="C26" s="41">
        <v>2228.537663999999</v>
      </c>
      <c r="D26" s="42">
        <v>2248.0862399999992</v>
      </c>
      <c r="E26" s="42">
        <v>2257.8605279999992</v>
      </c>
      <c r="F26" s="42">
        <v>2257.8605279999992</v>
      </c>
      <c r="G26" s="42">
        <v>2199.2147999999997</v>
      </c>
      <c r="H26" s="42">
        <v>2228.8639679999997</v>
      </c>
      <c r="I26" s="42">
        <v>2255.2945919999993</v>
      </c>
      <c r="J26" s="42">
        <v>2314.9488959999994</v>
      </c>
      <c r="K26" s="42">
        <v>2404.8604799999998</v>
      </c>
      <c r="L26" s="42">
        <v>2581.4799359999993</v>
      </c>
      <c r="M26" s="42">
        <v>2803.2479999999996</v>
      </c>
      <c r="N26" s="42">
        <v>2932.0490879999993</v>
      </c>
      <c r="O26" s="42">
        <v>3035.8137599999991</v>
      </c>
      <c r="P26" s="42">
        <v>3024.5117759999998</v>
      </c>
      <c r="Q26" s="42">
        <v>3190.2148799999991</v>
      </c>
      <c r="R26" s="42">
        <v>3304.9203767999993</v>
      </c>
      <c r="S26" s="42">
        <v>3653.7104303999986</v>
      </c>
      <c r="T26" s="42">
        <v>3561.3018940319998</v>
      </c>
      <c r="U26" s="42">
        <v>3588.8595423839993</v>
      </c>
      <c r="V26" s="42">
        <v>3564.7050667679996</v>
      </c>
      <c r="W26" s="42">
        <v>3659.8891746239992</v>
      </c>
      <c r="X26" s="42">
        <v>3627.4573751039998</v>
      </c>
      <c r="Y26" s="42">
        <v>3734.1261675359992</v>
      </c>
      <c r="Z26" s="42">
        <v>3883.1609809439992</v>
      </c>
      <c r="AA26" s="42">
        <v>3906.0955542239999</v>
      </c>
      <c r="AB26" s="42">
        <v>3980.1984806879996</v>
      </c>
      <c r="AC26" s="42">
        <v>4103.8722204479991</v>
      </c>
      <c r="AD26" s="42">
        <v>4104.9150731999998</v>
      </c>
      <c r="AE26" s="42">
        <v>4136.2937858879995</v>
      </c>
      <c r="AF26" s="42">
        <v>4154.395826592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11376.066461549182</v>
      </c>
      <c r="D28" s="50">
        <v>12266.336830809509</v>
      </c>
      <c r="E28" s="50">
        <v>11441.606091961949</v>
      </c>
      <c r="F28" s="50">
        <v>11134.589316443191</v>
      </c>
      <c r="G28" s="50">
        <v>9971.6322617115111</v>
      </c>
      <c r="H28" s="50">
        <v>10277.24553320065</v>
      </c>
      <c r="I28" s="50">
        <v>10937.293916921655</v>
      </c>
      <c r="J28" s="50">
        <v>9442.2193725036705</v>
      </c>
      <c r="K28" s="50">
        <v>9474.9526723280796</v>
      </c>
      <c r="L28" s="50">
        <v>9249.9369527383569</v>
      </c>
      <c r="M28" s="50">
        <v>8298.5865635099053</v>
      </c>
      <c r="N28" s="50">
        <v>8580.8699446220762</v>
      </c>
      <c r="O28" s="50">
        <v>8039.7737282981107</v>
      </c>
      <c r="P28" s="50">
        <v>8557.6036432261481</v>
      </c>
      <c r="Q28" s="50">
        <v>8432.4921080305521</v>
      </c>
      <c r="R28" s="50">
        <v>8691.1057876362538</v>
      </c>
      <c r="S28" s="50">
        <v>8615.678323033886</v>
      </c>
      <c r="T28" s="50">
        <v>7860.6338758047768</v>
      </c>
      <c r="U28" s="50">
        <v>8663.2621345759198</v>
      </c>
      <c r="V28" s="50">
        <v>8700.6163782854273</v>
      </c>
      <c r="W28" s="50">
        <v>9648.51978276722</v>
      </c>
      <c r="X28" s="50">
        <v>7899.0734822248705</v>
      </c>
      <c r="Y28" s="50">
        <v>8913.7990095599671</v>
      </c>
      <c r="Z28" s="50">
        <v>9911.6263203213712</v>
      </c>
      <c r="AA28" s="50">
        <v>7918.4482716080074</v>
      </c>
      <c r="AB28" s="50">
        <v>8712.2463613007894</v>
      </c>
      <c r="AC28" s="50">
        <v>9120.0233887438681</v>
      </c>
      <c r="AD28" s="50">
        <v>8679.5610410127392</v>
      </c>
      <c r="AE28" s="50">
        <v>7919.7775223488698</v>
      </c>
      <c r="AF28" s="50">
        <v>7883.3078636686396</v>
      </c>
    </row>
    <row r="29" spans="1:32" ht="15.95" customHeight="1">
      <c r="A29" s="51" t="s">
        <v>19</v>
      </c>
      <c r="B29" s="52" t="s">
        <v>20</v>
      </c>
      <c r="C29" s="37">
        <v>12151.399270654652</v>
      </c>
      <c r="D29" s="38">
        <v>13375.991088632181</v>
      </c>
      <c r="E29" s="38">
        <v>12730.935975548897</v>
      </c>
      <c r="F29" s="38">
        <v>12613.412344461938</v>
      </c>
      <c r="G29" s="38">
        <v>11463.026062574618</v>
      </c>
      <c r="H29" s="38">
        <v>11951.549014606167</v>
      </c>
      <c r="I29" s="38">
        <v>12702.4109284121</v>
      </c>
      <c r="J29" s="38">
        <v>11069.502675660273</v>
      </c>
      <c r="K29" s="38">
        <v>11134.065318421726</v>
      </c>
      <c r="L29" s="38">
        <v>10867.137392305311</v>
      </c>
      <c r="M29" s="38">
        <v>9814.4310401352868</v>
      </c>
      <c r="N29" s="38">
        <v>10260.687978948286</v>
      </c>
      <c r="O29" s="38">
        <v>9510.1756408935526</v>
      </c>
      <c r="P29" s="38">
        <v>9945.0330399841478</v>
      </c>
      <c r="Q29" s="38">
        <v>9686.307835428257</v>
      </c>
      <c r="R29" s="38">
        <v>9987.3787907416736</v>
      </c>
      <c r="S29" s="38">
        <v>9871.2383944316789</v>
      </c>
      <c r="T29" s="38">
        <v>8762.1077925947484</v>
      </c>
      <c r="U29" s="38">
        <v>9479.2520249767877</v>
      </c>
      <c r="V29" s="38">
        <v>9258.319867861348</v>
      </c>
      <c r="W29" s="38">
        <v>9789.7618601957074</v>
      </c>
      <c r="X29" s="38">
        <v>7477.1322237187378</v>
      </c>
      <c r="Y29" s="38">
        <v>7920.5656404726997</v>
      </c>
      <c r="Z29" s="38">
        <v>8295.6944965714538</v>
      </c>
      <c r="AA29" s="38">
        <v>6243.894041236711</v>
      </c>
      <c r="AB29" s="38">
        <v>6724.3174052519316</v>
      </c>
      <c r="AC29" s="38">
        <v>7025.5129965009855</v>
      </c>
      <c r="AD29" s="38">
        <v>6733.1905853100925</v>
      </c>
      <c r="AE29" s="38">
        <v>6252.7362438148366</v>
      </c>
      <c r="AF29" s="38">
        <v>6343.6261440521193</v>
      </c>
    </row>
    <row r="30" spans="1:32" ht="15.95" customHeight="1">
      <c r="A30" s="51" t="s">
        <v>21</v>
      </c>
      <c r="B30" s="52" t="s">
        <v>22</v>
      </c>
      <c r="C30" s="37">
        <v>3689.1470413471761</v>
      </c>
      <c r="D30" s="38">
        <v>4505.3807916147098</v>
      </c>
      <c r="E30" s="38">
        <v>4761.8761484058577</v>
      </c>
      <c r="F30" s="38">
        <v>5099.4495734010143</v>
      </c>
      <c r="G30" s="38">
        <v>5266.2989851087941</v>
      </c>
      <c r="H30" s="38">
        <v>6274.9220490630041</v>
      </c>
      <c r="I30" s="38">
        <v>7299.2020651803514</v>
      </c>
      <c r="J30" s="38">
        <v>7042.1357671230899</v>
      </c>
      <c r="K30" s="38">
        <v>7592.1630205237543</v>
      </c>
      <c r="L30" s="38">
        <v>8003.2684095779978</v>
      </c>
      <c r="M30" s="38">
        <v>7779.7373054786603</v>
      </c>
      <c r="N30" s="38">
        <v>8565.382518568209</v>
      </c>
      <c r="O30" s="38">
        <v>8363.3331811562384</v>
      </c>
      <c r="P30" s="38">
        <v>9193.721076801834</v>
      </c>
      <c r="Q30" s="38">
        <v>9334.8797562048039</v>
      </c>
      <c r="R30" s="38">
        <v>9916.6930312436798</v>
      </c>
      <c r="S30" s="38">
        <v>10472.46208934666</v>
      </c>
      <c r="T30" s="38">
        <v>11143.680366846505</v>
      </c>
      <c r="U30" s="38">
        <v>13949.704155349655</v>
      </c>
      <c r="V30" s="38">
        <v>15352.896120553156</v>
      </c>
      <c r="W30" s="38">
        <v>16285.600347968924</v>
      </c>
      <c r="X30" s="38">
        <v>15922.661530452551</v>
      </c>
      <c r="Y30" s="38">
        <v>18845.431133558079</v>
      </c>
      <c r="Z30" s="38">
        <v>21011.15433497903</v>
      </c>
      <c r="AA30" s="38">
        <v>18515.718952396641</v>
      </c>
      <c r="AB30" s="38">
        <v>18825.800902669667</v>
      </c>
      <c r="AC30" s="38">
        <v>20512.874788874571</v>
      </c>
      <c r="AD30" s="38">
        <v>21667.397407617118</v>
      </c>
      <c r="AE30" s="38">
        <v>20787.577127778495</v>
      </c>
      <c r="AF30" s="38">
        <v>22662.798282868978</v>
      </c>
    </row>
    <row r="31" spans="1:32" ht="15.95" customHeight="1">
      <c r="A31" s="53" t="s">
        <v>23</v>
      </c>
      <c r="B31" s="54" t="s">
        <v>30</v>
      </c>
      <c r="C31" s="41">
        <v>3368.9146168223992</v>
      </c>
      <c r="D31" s="42">
        <v>3371.2841899871992</v>
      </c>
      <c r="E31" s="42">
        <v>3621.5486310383994</v>
      </c>
      <c r="F31" s="42">
        <v>3788.2210139999993</v>
      </c>
      <c r="G31" s="42">
        <v>3868.7983119575997</v>
      </c>
      <c r="H31" s="42">
        <v>3992.3597344031996</v>
      </c>
      <c r="I31" s="42">
        <v>4657.6859536511984</v>
      </c>
      <c r="J31" s="42">
        <v>4049.6792033951997</v>
      </c>
      <c r="K31" s="42">
        <v>3980.1205455551999</v>
      </c>
      <c r="L31" s="42">
        <v>4084.1529576623989</v>
      </c>
      <c r="M31" s="42">
        <v>4815.2780710848001</v>
      </c>
      <c r="N31" s="42">
        <v>5086.7286099767989</v>
      </c>
      <c r="O31" s="42">
        <v>5599.336006461599</v>
      </c>
      <c r="P31" s="42">
        <v>5919.5185514856003</v>
      </c>
      <c r="Q31" s="42">
        <v>6230.9610348479991</v>
      </c>
      <c r="R31" s="42">
        <v>6461.875364741999</v>
      </c>
      <c r="S31" s="42">
        <v>7128.2694190139982</v>
      </c>
      <c r="T31" s="42">
        <v>7623.3216104820003</v>
      </c>
      <c r="U31" s="42">
        <v>7802.967235103999</v>
      </c>
      <c r="V31" s="42">
        <v>8137.9244753279991</v>
      </c>
      <c r="W31" s="42">
        <v>8979.2821211558385</v>
      </c>
      <c r="X31" s="42">
        <v>8940.0525984359992</v>
      </c>
      <c r="Y31" s="42">
        <v>9276.8035002875986</v>
      </c>
      <c r="Z31" s="42">
        <v>10061.974635983999</v>
      </c>
      <c r="AA31" s="42">
        <v>10190.34503703504</v>
      </c>
      <c r="AB31" s="42">
        <v>10245.173600490369</v>
      </c>
      <c r="AC31" s="42">
        <v>11225.166929145897</v>
      </c>
      <c r="AD31" s="42">
        <v>11678.733792039762</v>
      </c>
      <c r="AE31" s="42">
        <v>11160.610509918919</v>
      </c>
      <c r="AF31" s="42">
        <v>10958.305788144904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30585.527390373409</v>
      </c>
      <c r="D33" s="57">
        <v>33518.992901043595</v>
      </c>
      <c r="E33" s="57">
        <v>32555.966846955103</v>
      </c>
      <c r="F33" s="57">
        <v>32635.672248306142</v>
      </c>
      <c r="G33" s="57">
        <v>30569.755621352524</v>
      </c>
      <c r="H33" s="57">
        <v>32496.07633127302</v>
      </c>
      <c r="I33" s="57">
        <v>35596.592864165301</v>
      </c>
      <c r="J33" s="57">
        <v>31603.537018682237</v>
      </c>
      <c r="K33" s="57">
        <v>32181.301556828763</v>
      </c>
      <c r="L33" s="57">
        <v>32204.495712284064</v>
      </c>
      <c r="M33" s="57">
        <v>30708.032980208656</v>
      </c>
      <c r="N33" s="57">
        <v>32493.669052115369</v>
      </c>
      <c r="O33" s="57">
        <v>31512.618556809502</v>
      </c>
      <c r="P33" s="57">
        <v>33615.876311497726</v>
      </c>
      <c r="Q33" s="57">
        <v>33684.640734511609</v>
      </c>
      <c r="R33" s="57">
        <v>35057.052974363607</v>
      </c>
      <c r="S33" s="57">
        <v>36087.648225826226</v>
      </c>
      <c r="T33" s="57">
        <v>35389.743645728035</v>
      </c>
      <c r="U33" s="57">
        <v>39895.185550006361</v>
      </c>
      <c r="V33" s="57">
        <v>41449.756842027935</v>
      </c>
      <c r="W33" s="57">
        <v>44703.164112087696</v>
      </c>
      <c r="X33" s="57">
        <v>40238.919834832159</v>
      </c>
      <c r="Y33" s="57">
        <v>44956.599283878342</v>
      </c>
      <c r="Z33" s="57">
        <v>49280.449787855854</v>
      </c>
      <c r="AA33" s="57">
        <v>42868.406302276402</v>
      </c>
      <c r="AB33" s="58">
        <v>44507.53826971275</v>
      </c>
      <c r="AC33" s="58">
        <v>47883.578103265318</v>
      </c>
      <c r="AD33" s="58">
        <v>48758.882825979708</v>
      </c>
      <c r="AE33" s="58">
        <v>46120.701403861123</v>
      </c>
      <c r="AF33" s="58">
        <v>47848.038078734644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21.95" customHeight="1">
      <c r="A35" s="47" t="s">
        <v>25</v>
      </c>
      <c r="B35" s="60" t="s">
        <v>46</v>
      </c>
      <c r="C35" s="50">
        <v>28356.989726373409</v>
      </c>
      <c r="D35" s="50">
        <v>31270.906661043595</v>
      </c>
      <c r="E35" s="50">
        <v>30298.106318955106</v>
      </c>
      <c r="F35" s="50">
        <v>30377.811720306141</v>
      </c>
      <c r="G35" s="50">
        <v>28370.540821352522</v>
      </c>
      <c r="H35" s="50">
        <v>30267.212363273022</v>
      </c>
      <c r="I35" s="50">
        <v>33341.298272165302</v>
      </c>
      <c r="J35" s="50">
        <v>29288.588122682238</v>
      </c>
      <c r="K35" s="50">
        <v>29776.441076828763</v>
      </c>
      <c r="L35" s="50">
        <v>29623.015776284064</v>
      </c>
      <c r="M35" s="50">
        <v>27904.784980208657</v>
      </c>
      <c r="N35" s="50">
        <v>29561.619964115369</v>
      </c>
      <c r="O35" s="50">
        <v>28476.804796809505</v>
      </c>
      <c r="P35" s="50">
        <v>30591.364535497727</v>
      </c>
      <c r="Q35" s="50">
        <v>30494.42585451161</v>
      </c>
      <c r="R35" s="50">
        <v>31752.132597563606</v>
      </c>
      <c r="S35" s="50">
        <v>32433.937795426227</v>
      </c>
      <c r="T35" s="50">
        <v>31828.441751696035</v>
      </c>
      <c r="U35" s="50">
        <v>36306.32600762236</v>
      </c>
      <c r="V35" s="50">
        <v>37885.051775259933</v>
      </c>
      <c r="W35" s="50">
        <v>41043.274937463699</v>
      </c>
      <c r="X35" s="50">
        <v>36611.462459728158</v>
      </c>
      <c r="Y35" s="50">
        <v>41222.473116342342</v>
      </c>
      <c r="Z35" s="50">
        <v>45397.288806911856</v>
      </c>
      <c r="AA35" s="50">
        <v>38962.310748052405</v>
      </c>
      <c r="AB35" s="61">
        <v>40527.339789024751</v>
      </c>
      <c r="AC35" s="61">
        <v>43779.705882817318</v>
      </c>
      <c r="AD35" s="61">
        <v>44653.96775277971</v>
      </c>
      <c r="AE35" s="61">
        <v>41984.40761797312</v>
      </c>
      <c r="AF35" s="61">
        <v>43693.642252142643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7" orientation="landscape" r:id="rId1"/>
  <headerFooter scaleWithDoc="0" alignWithMargins="0">
    <oddHeader>&amp;C&amp;"Arial,Fett"&amp;12Bruttoverbrauch Holz&amp;"Arial,Standard"
&amp;10(in TJ, effektive Jahreswerte)&amp;R&amp;"Arial,Standard"Tabelle K&amp;LSchweizerische Holzenergiestatistik EJ2019</oddHeader>
    <oddFooter>&amp;RJuni 2020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pageSetUpPr fitToPage="1"/>
  </sheetPr>
  <dimension ref="A1:AF35"/>
  <sheetViews>
    <sheetView topLeftCell="C1" zoomScale="75" zoomScaleNormal="75" zoomScaleSheetLayoutView="75" workbookViewId="0">
      <selection activeCell="C1" sqref="C1:AF35"/>
    </sheetView>
  </sheetViews>
  <sheetFormatPr baseColWidth="10" defaultColWidth="11.42578125" defaultRowHeight="12"/>
  <cols>
    <col min="1" max="1" width="5.28515625" style="30" customWidth="1"/>
    <col min="2" max="2" width="32.85546875" style="30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0</v>
      </c>
      <c r="D2" s="34">
        <v>0</v>
      </c>
      <c r="E2" s="34">
        <v>0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0</v>
      </c>
      <c r="S2" s="34">
        <v>0</v>
      </c>
      <c r="T2" s="34">
        <v>0</v>
      </c>
      <c r="U2" s="34">
        <v>0</v>
      </c>
      <c r="V2" s="34">
        <v>0</v>
      </c>
      <c r="W2" s="34">
        <v>0</v>
      </c>
      <c r="X2" s="34">
        <v>0</v>
      </c>
      <c r="Y2" s="34">
        <v>0</v>
      </c>
      <c r="Z2" s="34">
        <v>0</v>
      </c>
      <c r="AA2" s="34">
        <v>0</v>
      </c>
      <c r="AB2" s="34">
        <v>0</v>
      </c>
      <c r="AC2" s="34">
        <v>0</v>
      </c>
      <c r="AD2" s="34">
        <v>0</v>
      </c>
      <c r="AE2" s="34">
        <v>0</v>
      </c>
      <c r="AF2" s="34">
        <v>0</v>
      </c>
    </row>
    <row r="3" spans="1:32" ht="14.1" customHeight="1">
      <c r="A3" s="35">
        <v>2</v>
      </c>
      <c r="B3" s="36" t="s">
        <v>3</v>
      </c>
      <c r="C3" s="37">
        <v>103.30245347477501</v>
      </c>
      <c r="D3" s="38">
        <v>140.92461157602401</v>
      </c>
      <c r="E3" s="38">
        <v>159.23456068829017</v>
      </c>
      <c r="F3" s="38">
        <v>181.03542559917483</v>
      </c>
      <c r="G3" s="38">
        <v>184.55018028313177</v>
      </c>
      <c r="H3" s="38">
        <v>218.09574414966204</v>
      </c>
      <c r="I3" s="38">
        <v>262.60260730324296</v>
      </c>
      <c r="J3" s="38">
        <v>255.59361982044041</v>
      </c>
      <c r="K3" s="38">
        <v>288.63972031551418</v>
      </c>
      <c r="L3" s="38">
        <v>310.9024766168472</v>
      </c>
      <c r="M3" s="38">
        <v>306.23384834543498</v>
      </c>
      <c r="N3" s="38">
        <v>338.27859358449871</v>
      </c>
      <c r="O3" s="38">
        <v>328.6302718905888</v>
      </c>
      <c r="P3" s="38">
        <v>358.9402440673241</v>
      </c>
      <c r="Q3" s="38">
        <v>362.92686951372031</v>
      </c>
      <c r="R3" s="38">
        <v>381.15021562682</v>
      </c>
      <c r="S3" s="38">
        <v>393.19435366904099</v>
      </c>
      <c r="T3" s="38">
        <v>371.88903586143937</v>
      </c>
      <c r="U3" s="38">
        <v>424.30490656576814</v>
      </c>
      <c r="V3" s="38">
        <v>438.26315362164053</v>
      </c>
      <c r="W3" s="38">
        <v>484.56844747268991</v>
      </c>
      <c r="X3" s="38">
        <v>387.72058496787633</v>
      </c>
      <c r="Y3" s="38">
        <v>424.00652512724361</v>
      </c>
      <c r="Z3" s="38">
        <v>458.50318178725297</v>
      </c>
      <c r="AA3" s="38">
        <v>354.90656151048717</v>
      </c>
      <c r="AB3" s="38">
        <v>373.30686020165041</v>
      </c>
      <c r="AC3" s="38">
        <v>376.44442849222725</v>
      </c>
      <c r="AD3" s="38">
        <v>345.83165998173996</v>
      </c>
      <c r="AE3" s="38">
        <v>303.5504737083179</v>
      </c>
      <c r="AF3" s="38">
        <v>293.98724667534088</v>
      </c>
    </row>
    <row r="4" spans="1:32" ht="14.1" customHeight="1">
      <c r="A4" s="35">
        <v>3</v>
      </c>
      <c r="B4" s="36" t="s">
        <v>4</v>
      </c>
      <c r="C4" s="37">
        <v>571.96877846996313</v>
      </c>
      <c r="D4" s="38">
        <v>697.59611055212588</v>
      </c>
      <c r="E4" s="38">
        <v>727.53050020696492</v>
      </c>
      <c r="F4" s="38">
        <v>775.26376722575458</v>
      </c>
      <c r="G4" s="38">
        <v>770.04747059039357</v>
      </c>
      <c r="H4" s="38">
        <v>884.74292148136692</v>
      </c>
      <c r="I4" s="38">
        <v>1016.0750595952327</v>
      </c>
      <c r="J4" s="38">
        <v>963.44109622997917</v>
      </c>
      <c r="K4" s="38">
        <v>1070.2734566219349</v>
      </c>
      <c r="L4" s="38">
        <v>1130.1045223877636</v>
      </c>
      <c r="M4" s="38">
        <v>1073.9275099578795</v>
      </c>
      <c r="N4" s="38">
        <v>1124.0816153716892</v>
      </c>
      <c r="O4" s="38">
        <v>1106.2832325024697</v>
      </c>
      <c r="P4" s="38">
        <v>1240.9160389087933</v>
      </c>
      <c r="Q4" s="38">
        <v>1283.3209597707105</v>
      </c>
      <c r="R4" s="38">
        <v>1394.6891456465362</v>
      </c>
      <c r="S4" s="38">
        <v>1468.2733542869571</v>
      </c>
      <c r="T4" s="38">
        <v>1412.7015314458179</v>
      </c>
      <c r="U4" s="38">
        <v>1631.1906897301449</v>
      </c>
      <c r="V4" s="38">
        <v>1698.2356395450843</v>
      </c>
      <c r="W4" s="38">
        <v>1939.6686318648151</v>
      </c>
      <c r="X4" s="38">
        <v>1586.9320581008776</v>
      </c>
      <c r="Y4" s="38">
        <v>1773.4962157582493</v>
      </c>
      <c r="Z4" s="38">
        <v>1962.0019104253827</v>
      </c>
      <c r="AA4" s="38">
        <v>1547.2186860112283</v>
      </c>
      <c r="AB4" s="38">
        <v>1685.1227353384634</v>
      </c>
      <c r="AC4" s="38">
        <v>1785.83764807897</v>
      </c>
      <c r="AD4" s="38">
        <v>1714.5941301412136</v>
      </c>
      <c r="AE4" s="38">
        <v>1565.5791834189081</v>
      </c>
      <c r="AF4" s="38">
        <v>1551.675782374484</v>
      </c>
    </row>
    <row r="5" spans="1:32" ht="14.1" customHeight="1">
      <c r="A5" s="35" t="s">
        <v>36</v>
      </c>
      <c r="B5" s="36" t="s">
        <v>5</v>
      </c>
      <c r="C5" s="37">
        <v>1123.7431064466186</v>
      </c>
      <c r="D5" s="38">
        <v>1213.9455262527181</v>
      </c>
      <c r="E5" s="38">
        <v>1135.6058745069593</v>
      </c>
      <c r="F5" s="38">
        <v>1116.240075584248</v>
      </c>
      <c r="G5" s="38">
        <v>1001.7623834457542</v>
      </c>
      <c r="H5" s="38">
        <v>971.14800594221799</v>
      </c>
      <c r="I5" s="38">
        <v>1037.4131825658737</v>
      </c>
      <c r="J5" s="38">
        <v>882.73416243525776</v>
      </c>
      <c r="K5" s="38">
        <v>840.24358356449466</v>
      </c>
      <c r="L5" s="38">
        <v>775.31699728118997</v>
      </c>
      <c r="M5" s="38">
        <v>653.61860829504883</v>
      </c>
      <c r="N5" s="38">
        <v>576.82701919197928</v>
      </c>
      <c r="O5" s="38">
        <v>479.741786012847</v>
      </c>
      <c r="P5" s="38">
        <v>466.9715491159526</v>
      </c>
      <c r="Q5" s="38">
        <v>422.58532334317346</v>
      </c>
      <c r="R5" s="38">
        <v>395.60720649357074</v>
      </c>
      <c r="S5" s="38">
        <v>349.55203249101169</v>
      </c>
      <c r="T5" s="38">
        <v>277.80800796033941</v>
      </c>
      <c r="U5" s="38">
        <v>252.39430622025699</v>
      </c>
      <c r="V5" s="38">
        <v>208.08287875628628</v>
      </c>
      <c r="W5" s="38">
        <v>184.21002660494162</v>
      </c>
      <c r="X5" s="38">
        <v>136.54390780344349</v>
      </c>
      <c r="Y5" s="38">
        <v>138.80513888616383</v>
      </c>
      <c r="Z5" s="38">
        <v>135.7272340534393</v>
      </c>
      <c r="AA5" s="38">
        <v>93.971704490981182</v>
      </c>
      <c r="AB5" s="38">
        <v>89.751125239071456</v>
      </c>
      <c r="AC5" s="38">
        <v>82.171761737514458</v>
      </c>
      <c r="AD5" s="38">
        <v>64.935578928298455</v>
      </c>
      <c r="AE5" s="38">
        <v>59.091117947448566</v>
      </c>
      <c r="AF5" s="38">
        <v>59.402287426204943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1.8340863421580789</v>
      </c>
      <c r="L6" s="38">
        <v>3.0770505117496483</v>
      </c>
      <c r="M6" s="38">
        <v>5.2589342658633695</v>
      </c>
      <c r="N6" s="38">
        <v>9.4343970959483112</v>
      </c>
      <c r="O6" s="38">
        <v>15.328394886874561</v>
      </c>
      <c r="P6" s="38">
        <v>21.928417034683648</v>
      </c>
      <c r="Q6" s="38">
        <v>28.632350896604326</v>
      </c>
      <c r="R6" s="38">
        <v>38.089109674345451</v>
      </c>
      <c r="S6" s="38">
        <v>53.216132884748127</v>
      </c>
      <c r="T6" s="38">
        <v>60.732109517342344</v>
      </c>
      <c r="U6" s="38">
        <v>81.013652980134879</v>
      </c>
      <c r="V6" s="38">
        <v>94.320738897480879</v>
      </c>
      <c r="W6" s="38">
        <v>120.504194361467</v>
      </c>
      <c r="X6" s="38">
        <v>109.44367282057804</v>
      </c>
      <c r="Y6" s="38">
        <v>134.35430829610922</v>
      </c>
      <c r="Z6" s="38">
        <v>158.78178348171016</v>
      </c>
      <c r="AA6" s="38">
        <v>134.43244127946156</v>
      </c>
      <c r="AB6" s="38">
        <v>155.52314515909634</v>
      </c>
      <c r="AC6" s="38">
        <v>170.34543325179067</v>
      </c>
      <c r="AD6" s="38">
        <v>167.80943013009923</v>
      </c>
      <c r="AE6" s="38">
        <v>159.60314690682242</v>
      </c>
      <c r="AF6" s="38">
        <v>160.40741994208977</v>
      </c>
    </row>
    <row r="7" spans="1:32" ht="14.1" customHeight="1">
      <c r="A7" s="35">
        <v>5</v>
      </c>
      <c r="B7" s="36" t="s">
        <v>6</v>
      </c>
      <c r="C7" s="37">
        <v>2563.7159233722818</v>
      </c>
      <c r="D7" s="38">
        <v>2702.5196275079998</v>
      </c>
      <c r="E7" s="38">
        <v>2470.0756756054284</v>
      </c>
      <c r="F7" s="38">
        <v>2362.9909106310915</v>
      </c>
      <c r="G7" s="38">
        <v>2071.649216295631</v>
      </c>
      <c r="H7" s="38">
        <v>2126.4494434243984</v>
      </c>
      <c r="I7" s="38">
        <v>2228.9396105813703</v>
      </c>
      <c r="J7" s="38">
        <v>1910.9513109947638</v>
      </c>
      <c r="K7" s="38">
        <v>1911.1400672157729</v>
      </c>
      <c r="L7" s="38">
        <v>1879.3754827991527</v>
      </c>
      <c r="M7" s="38">
        <v>1692.4224574738707</v>
      </c>
      <c r="N7" s="38">
        <v>1820.5274615521248</v>
      </c>
      <c r="O7" s="38">
        <v>1725.5406159544355</v>
      </c>
      <c r="P7" s="38">
        <v>1844.4322552042247</v>
      </c>
      <c r="Q7" s="38">
        <v>1823.771439975116</v>
      </c>
      <c r="R7" s="38">
        <v>1873.7440328153145</v>
      </c>
      <c r="S7" s="38">
        <v>1880.2508717185744</v>
      </c>
      <c r="T7" s="38">
        <v>1733.2232093777263</v>
      </c>
      <c r="U7" s="38">
        <v>1942.2112609004214</v>
      </c>
      <c r="V7" s="38">
        <v>1996.0122117587316</v>
      </c>
      <c r="W7" s="38">
        <v>2304.7821076328737</v>
      </c>
      <c r="X7" s="38">
        <v>1983.5058127322502</v>
      </c>
      <c r="Y7" s="38">
        <v>2335.3212556674821</v>
      </c>
      <c r="Z7" s="38">
        <v>2700.5557161482152</v>
      </c>
      <c r="AA7" s="38">
        <v>2255.9654718680554</v>
      </c>
      <c r="AB7" s="38">
        <v>2582.5435357880501</v>
      </c>
      <c r="AC7" s="38">
        <v>2735.9550218234845</v>
      </c>
      <c r="AD7" s="38">
        <v>2637.9020992592318</v>
      </c>
      <c r="AE7" s="38">
        <v>2440.0234089572355</v>
      </c>
      <c r="AF7" s="38">
        <v>2466.130090548475</v>
      </c>
    </row>
    <row r="8" spans="1:32" ht="14.1" customHeight="1">
      <c r="A8" s="35">
        <v>6</v>
      </c>
      <c r="B8" s="36" t="s">
        <v>7</v>
      </c>
      <c r="C8" s="37">
        <v>1970.2672101130843</v>
      </c>
      <c r="D8" s="38">
        <v>2059.1188567758004</v>
      </c>
      <c r="E8" s="38">
        <v>1852.27316505677</v>
      </c>
      <c r="F8" s="38">
        <v>1731.9615654210229</v>
      </c>
      <c r="G8" s="38">
        <v>1487.842799212033</v>
      </c>
      <c r="H8" s="38">
        <v>1470.3777814096986</v>
      </c>
      <c r="I8" s="38">
        <v>1489.1688627921344</v>
      </c>
      <c r="J8" s="38">
        <v>1200.3268532537543</v>
      </c>
      <c r="K8" s="38">
        <v>1117.7414482186928</v>
      </c>
      <c r="L8" s="38">
        <v>1012.0752126261629</v>
      </c>
      <c r="M8" s="38">
        <v>858.08060314263105</v>
      </c>
      <c r="N8" s="38">
        <v>885.87466175116094</v>
      </c>
      <c r="O8" s="38">
        <v>808.12046429366228</v>
      </c>
      <c r="P8" s="38">
        <v>830.8904425185325</v>
      </c>
      <c r="Q8" s="38">
        <v>788.52690687920119</v>
      </c>
      <c r="R8" s="38">
        <v>785.4326347562228</v>
      </c>
      <c r="S8" s="38">
        <v>700.1256754106015</v>
      </c>
      <c r="T8" s="38">
        <v>575.57608752550323</v>
      </c>
      <c r="U8" s="38">
        <v>568.01956142589893</v>
      </c>
      <c r="V8" s="38">
        <v>511.14447891654851</v>
      </c>
      <c r="W8" s="38">
        <v>496.91274671602366</v>
      </c>
      <c r="X8" s="38">
        <v>367.22977622938384</v>
      </c>
      <c r="Y8" s="38">
        <v>397.8022337530378</v>
      </c>
      <c r="Z8" s="38">
        <v>412.88498571513094</v>
      </c>
      <c r="AA8" s="38">
        <v>306.90008811864044</v>
      </c>
      <c r="AB8" s="38">
        <v>317.86809192776713</v>
      </c>
      <c r="AC8" s="38">
        <v>310.93440605759463</v>
      </c>
      <c r="AD8" s="38">
        <v>280.41929628148199</v>
      </c>
      <c r="AE8" s="38">
        <v>244.56321018772314</v>
      </c>
      <c r="AF8" s="38">
        <v>235.30360860270488</v>
      </c>
    </row>
    <row r="9" spans="1:32" ht="14.1" customHeight="1">
      <c r="A9" s="35">
        <v>7</v>
      </c>
      <c r="B9" s="36" t="s">
        <v>8</v>
      </c>
      <c r="C9" s="37">
        <v>3250.0543188811603</v>
      </c>
      <c r="D9" s="38">
        <v>3488.2082689352424</v>
      </c>
      <c r="E9" s="38">
        <v>3247.1120155724157</v>
      </c>
      <c r="F9" s="38">
        <v>3168.9293908394548</v>
      </c>
      <c r="G9" s="38">
        <v>2834.6921489559718</v>
      </c>
      <c r="H9" s="38">
        <v>2929.2557340320918</v>
      </c>
      <c r="I9" s="38">
        <v>3049.5630743551465</v>
      </c>
      <c r="J9" s="38">
        <v>2596.0227632542214</v>
      </c>
      <c r="K9" s="38">
        <v>2570.3312932736062</v>
      </c>
      <c r="L9" s="38">
        <v>2476.229446554858</v>
      </c>
      <c r="M9" s="38">
        <v>2200.1763716441974</v>
      </c>
      <c r="N9" s="38">
        <v>2239.0169124486079</v>
      </c>
      <c r="O9" s="38">
        <v>2006.6087208919257</v>
      </c>
      <c r="P9" s="38">
        <v>2024.4242043046197</v>
      </c>
      <c r="Q9" s="38">
        <v>1894.30335505989</v>
      </c>
      <c r="R9" s="38">
        <v>1836.1739306784032</v>
      </c>
      <c r="S9" s="38">
        <v>1656.523349199256</v>
      </c>
      <c r="T9" s="38">
        <v>1335.8399062422016</v>
      </c>
      <c r="U9" s="38">
        <v>1314.9747358582229</v>
      </c>
      <c r="V9" s="38">
        <v>1172.0822476396477</v>
      </c>
      <c r="W9" s="38">
        <v>1073.2887086247727</v>
      </c>
      <c r="X9" s="38">
        <v>717.78303161123699</v>
      </c>
      <c r="Y9" s="38">
        <v>648.07213232939239</v>
      </c>
      <c r="Z9" s="38">
        <v>555.22620816842038</v>
      </c>
      <c r="AA9" s="38">
        <v>343.09018346791362</v>
      </c>
      <c r="AB9" s="38">
        <v>352.66040019830245</v>
      </c>
      <c r="AC9" s="38">
        <v>353.24502727243845</v>
      </c>
      <c r="AD9" s="38">
        <v>323.61881070387113</v>
      </c>
      <c r="AE9" s="38">
        <v>287.81220820704579</v>
      </c>
      <c r="AF9" s="38">
        <v>278.50366324051436</v>
      </c>
    </row>
    <row r="10" spans="1:32" ht="14.1" customHeight="1">
      <c r="A10" s="35">
        <v>8</v>
      </c>
      <c r="B10" s="36" t="s">
        <v>39</v>
      </c>
      <c r="C10" s="37">
        <v>2946.3082471935527</v>
      </c>
      <c r="D10" s="38">
        <v>3309.7832173935594</v>
      </c>
      <c r="E10" s="38">
        <v>3204.9477174124368</v>
      </c>
      <c r="F10" s="38">
        <v>3233.4752607656692</v>
      </c>
      <c r="G10" s="38">
        <v>2997.9957132443665</v>
      </c>
      <c r="H10" s="38">
        <v>3180.2074634298274</v>
      </c>
      <c r="I10" s="38">
        <v>3474.1157403181433</v>
      </c>
      <c r="J10" s="38">
        <v>3109.0471079231311</v>
      </c>
      <c r="K10" s="38">
        <v>3205.2377086710026</v>
      </c>
      <c r="L10" s="38">
        <v>3202.0944509048145</v>
      </c>
      <c r="M10" s="38">
        <v>2981.790448875548</v>
      </c>
      <c r="N10" s="38">
        <v>3215.3110287399122</v>
      </c>
      <c r="O10" s="38">
        <v>3034.9262527364504</v>
      </c>
      <c r="P10" s="38">
        <v>3197.8496959871995</v>
      </c>
      <c r="Q10" s="38">
        <v>3131.5819987485002</v>
      </c>
      <c r="R10" s="38">
        <v>3178.2709402506912</v>
      </c>
      <c r="S10" s="38">
        <v>3065.1924731646286</v>
      </c>
      <c r="T10" s="38">
        <v>2725.1144905231513</v>
      </c>
      <c r="U10" s="38">
        <v>2934.8345475417145</v>
      </c>
      <c r="V10" s="38">
        <v>2850.598829361099</v>
      </c>
      <c r="W10" s="38">
        <v>2965.797137044065</v>
      </c>
      <c r="X10" s="38">
        <v>2222.5752605442344</v>
      </c>
      <c r="Y10" s="38">
        <v>2318.8712452414411</v>
      </c>
      <c r="Z10" s="38">
        <v>2382.0664409015026</v>
      </c>
      <c r="AA10" s="38">
        <v>1727.3839668202791</v>
      </c>
      <c r="AB10" s="38">
        <v>1831.0815800165199</v>
      </c>
      <c r="AC10" s="38">
        <v>1878.4338271833392</v>
      </c>
      <c r="AD10" s="38">
        <v>1768.8097205587171</v>
      </c>
      <c r="AE10" s="38">
        <v>1609.2396936887785</v>
      </c>
      <c r="AF10" s="38">
        <v>1614.4551408011109</v>
      </c>
    </row>
    <row r="11" spans="1:32" ht="14.1" customHeight="1">
      <c r="A11" s="35">
        <v>9</v>
      </c>
      <c r="B11" s="36" t="s">
        <v>40</v>
      </c>
      <c r="C11" s="37">
        <v>50.917729680918917</v>
      </c>
      <c r="D11" s="38">
        <v>60.469406874507378</v>
      </c>
      <c r="E11" s="38">
        <v>66.086764100257525</v>
      </c>
      <c r="F11" s="38">
        <v>77.043377386010363</v>
      </c>
      <c r="G11" s="38">
        <v>83.810358758648235</v>
      </c>
      <c r="H11" s="38">
        <v>105.67336871896698</v>
      </c>
      <c r="I11" s="38">
        <v>129.47051271258863</v>
      </c>
      <c r="J11" s="38">
        <v>127.8833463303215</v>
      </c>
      <c r="K11" s="38">
        <v>142.8409949405598</v>
      </c>
      <c r="L11" s="38">
        <v>154.84866926132355</v>
      </c>
      <c r="M11" s="38">
        <v>156.36828584307375</v>
      </c>
      <c r="N11" s="38">
        <v>186.6462806212455</v>
      </c>
      <c r="O11" s="38">
        <v>189.16132702773641</v>
      </c>
      <c r="P11" s="38">
        <v>214.4656225114885</v>
      </c>
      <c r="Q11" s="38">
        <v>223.22294251895249</v>
      </c>
      <c r="R11" s="38">
        <v>240.76757543764796</v>
      </c>
      <c r="S11" s="38">
        <v>243.47961290126057</v>
      </c>
      <c r="T11" s="38">
        <v>229.22797388844268</v>
      </c>
      <c r="U11" s="38">
        <v>256.31603517309605</v>
      </c>
      <c r="V11" s="38">
        <v>259.95772597765591</v>
      </c>
      <c r="W11" s="38">
        <v>286.79507489826909</v>
      </c>
      <c r="X11" s="38">
        <v>241.82760310768919</v>
      </c>
      <c r="Y11" s="38">
        <v>265.5775534954447</v>
      </c>
      <c r="Z11" s="38">
        <v>281.76979939940344</v>
      </c>
      <c r="AA11" s="38">
        <v>221.74238064105316</v>
      </c>
      <c r="AB11" s="38">
        <v>231.46176099136613</v>
      </c>
      <c r="AC11" s="38">
        <v>234.86673477896858</v>
      </c>
      <c r="AD11" s="38">
        <v>223.33093431310272</v>
      </c>
      <c r="AE11" s="38">
        <v>207.60889102513738</v>
      </c>
      <c r="AF11" s="38">
        <v>203.1245894237376</v>
      </c>
    </row>
    <row r="12" spans="1:32" ht="14.1" customHeight="1">
      <c r="A12" s="35">
        <v>10</v>
      </c>
      <c r="B12" s="36" t="s">
        <v>9</v>
      </c>
      <c r="C12" s="37">
        <v>785.49257088483478</v>
      </c>
      <c r="D12" s="38">
        <v>856.00983219708701</v>
      </c>
      <c r="E12" s="38">
        <v>809.18121715743052</v>
      </c>
      <c r="F12" s="38">
        <v>788.39905662185708</v>
      </c>
      <c r="G12" s="38">
        <v>701.43689677385487</v>
      </c>
      <c r="H12" s="38">
        <v>712.52334546347049</v>
      </c>
      <c r="I12" s="38">
        <v>720.12150121379148</v>
      </c>
      <c r="J12" s="38">
        <v>596.83589317766825</v>
      </c>
      <c r="K12" s="38">
        <v>559.61996213414022</v>
      </c>
      <c r="L12" s="38">
        <v>498.25333400406549</v>
      </c>
      <c r="M12" s="38">
        <v>395.34195113247154</v>
      </c>
      <c r="N12" s="38">
        <v>341.83508795797383</v>
      </c>
      <c r="O12" s="38">
        <v>270.84744823834387</v>
      </c>
      <c r="P12" s="38">
        <v>248.84210415821053</v>
      </c>
      <c r="Q12" s="38">
        <v>214.76602109681249</v>
      </c>
      <c r="R12" s="38">
        <v>198.77819865452378</v>
      </c>
      <c r="S12" s="38">
        <v>175.86540232235754</v>
      </c>
      <c r="T12" s="38">
        <v>145.25286620008433</v>
      </c>
      <c r="U12" s="38">
        <v>142.73885240040846</v>
      </c>
      <c r="V12" s="38">
        <v>122.40410689837607</v>
      </c>
      <c r="W12" s="38">
        <v>116.86202310777418</v>
      </c>
      <c r="X12" s="38">
        <v>83.994499552180926</v>
      </c>
      <c r="Y12" s="38">
        <v>82.618363292308445</v>
      </c>
      <c r="Z12" s="38">
        <v>79.607411822350969</v>
      </c>
      <c r="AA12" s="38">
        <v>55.025964317622552</v>
      </c>
      <c r="AB12" s="38">
        <v>52.84201247439853</v>
      </c>
      <c r="AC12" s="38">
        <v>49.731586973749124</v>
      </c>
      <c r="AD12" s="38">
        <v>39.394054019408294</v>
      </c>
      <c r="AE12" s="38">
        <v>29.921585738417278</v>
      </c>
      <c r="AF12" s="38">
        <v>25.47028398700499</v>
      </c>
    </row>
    <row r="13" spans="1:32">
      <c r="A13" s="35" t="s">
        <v>38</v>
      </c>
      <c r="B13" s="36" t="s">
        <v>41</v>
      </c>
      <c r="C13" s="37">
        <v>143.16114970483787</v>
      </c>
      <c r="D13" s="38">
        <v>194.52564256522547</v>
      </c>
      <c r="E13" s="38">
        <v>214.66742089076337</v>
      </c>
      <c r="F13" s="38">
        <v>233.83072853910846</v>
      </c>
      <c r="G13" s="38">
        <v>235.48527135960447</v>
      </c>
      <c r="H13" s="38">
        <v>264.95630143589477</v>
      </c>
      <c r="I13" s="38">
        <v>314.58474849752957</v>
      </c>
      <c r="J13" s="38">
        <v>307.41998994265953</v>
      </c>
      <c r="K13" s="38">
        <v>338.26193063704505</v>
      </c>
      <c r="L13" s="38">
        <v>363.19761498912993</v>
      </c>
      <c r="M13" s="38">
        <v>350.81067278180836</v>
      </c>
      <c r="N13" s="38">
        <v>402.2330465070292</v>
      </c>
      <c r="O13" s="38">
        <v>409.2974408410671</v>
      </c>
      <c r="P13" s="38">
        <v>463.93677893067411</v>
      </c>
      <c r="Q13" s="38">
        <v>468.07065553937451</v>
      </c>
      <c r="R13" s="38">
        <v>508.68234267871111</v>
      </c>
      <c r="S13" s="38">
        <v>528.56657123769742</v>
      </c>
      <c r="T13" s="38">
        <v>498.41874906217339</v>
      </c>
      <c r="U13" s="38">
        <v>576.45571379742864</v>
      </c>
      <c r="V13" s="38">
        <v>596.87256374073581</v>
      </c>
      <c r="W13" s="38">
        <v>701.13955575713931</v>
      </c>
      <c r="X13" s="38">
        <v>557.02557626347141</v>
      </c>
      <c r="Y13" s="38">
        <v>605.38940891105096</v>
      </c>
      <c r="Z13" s="38">
        <v>661.81168248386825</v>
      </c>
      <c r="AA13" s="38">
        <v>517.48486990409788</v>
      </c>
      <c r="AB13" s="38">
        <v>550.46231868435029</v>
      </c>
      <c r="AC13" s="38">
        <v>558.83701377226805</v>
      </c>
      <c r="AD13" s="38">
        <v>519.56571569866514</v>
      </c>
      <c r="AE13" s="38">
        <v>466.85229780165116</v>
      </c>
      <c r="AF13" s="38">
        <v>450.47219124642703</v>
      </c>
    </row>
    <row r="14" spans="1:32" ht="14.1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7.569149168400001</v>
      </c>
      <c r="L14" s="38">
        <v>19.774845187745633</v>
      </c>
      <c r="M14" s="38">
        <v>44.97161167561066</v>
      </c>
      <c r="N14" s="38">
        <v>111.2586383811006</v>
      </c>
      <c r="O14" s="38">
        <v>178.87257913977118</v>
      </c>
      <c r="P14" s="38">
        <v>280.95794756687349</v>
      </c>
      <c r="Q14" s="38">
        <v>396.11182630235072</v>
      </c>
      <c r="R14" s="38">
        <v>642.89774682394386</v>
      </c>
      <c r="S14" s="38">
        <v>952.05132477047482</v>
      </c>
      <c r="T14" s="38">
        <v>994.56291629522036</v>
      </c>
      <c r="U14" s="38">
        <v>1251.2477955301943</v>
      </c>
      <c r="V14" s="38">
        <v>1381.7833806566698</v>
      </c>
      <c r="W14" s="38">
        <v>1684.8734652509665</v>
      </c>
      <c r="X14" s="38">
        <v>1446.9945906658975</v>
      </c>
      <c r="Y14" s="38">
        <v>1720.8901011441662</v>
      </c>
      <c r="Z14" s="38">
        <v>2009.1402174334721</v>
      </c>
      <c r="AA14" s="38">
        <v>1679.517175388653</v>
      </c>
      <c r="AB14" s="38">
        <v>1900.5749358018929</v>
      </c>
      <c r="AC14" s="38">
        <v>2088.3270554233177</v>
      </c>
      <c r="AD14" s="38">
        <v>2095.2207807793297</v>
      </c>
      <c r="AE14" s="38">
        <v>2030.5021969065904</v>
      </c>
      <c r="AF14" s="38">
        <v>2140.4904974283786</v>
      </c>
    </row>
    <row r="15" spans="1:32" ht="25.15" customHeight="1">
      <c r="A15" s="35" t="s">
        <v>47</v>
      </c>
      <c r="B15" s="36" t="s">
        <v>43</v>
      </c>
      <c r="C15" s="37">
        <v>325.58522167511416</v>
      </c>
      <c r="D15" s="38">
        <v>407.18937815639345</v>
      </c>
      <c r="E15" s="38">
        <v>436.66953316199982</v>
      </c>
      <c r="F15" s="38">
        <v>492.35646941122315</v>
      </c>
      <c r="G15" s="38">
        <v>510.56590451982851</v>
      </c>
      <c r="H15" s="38">
        <v>618.86988288732698</v>
      </c>
      <c r="I15" s="38">
        <v>738.450843075683</v>
      </c>
      <c r="J15" s="38">
        <v>709.67463957206746</v>
      </c>
      <c r="K15" s="38">
        <v>802.49423715597402</v>
      </c>
      <c r="L15" s="38">
        <v>867.27688147971753</v>
      </c>
      <c r="M15" s="38">
        <v>857.28772535939197</v>
      </c>
      <c r="N15" s="38">
        <v>1020.0926190513572</v>
      </c>
      <c r="O15" s="38">
        <v>1037.3980976423356</v>
      </c>
      <c r="P15" s="38">
        <v>1183.685493104738</v>
      </c>
      <c r="Q15" s="38">
        <v>1241.9809014906732</v>
      </c>
      <c r="R15" s="38">
        <v>1380.6817359629288</v>
      </c>
      <c r="S15" s="38">
        <v>1508.0126580199969</v>
      </c>
      <c r="T15" s="38">
        <v>1460.0137385823227</v>
      </c>
      <c r="U15" s="38">
        <v>1655.8227518564083</v>
      </c>
      <c r="V15" s="38">
        <v>1679.9605150884545</v>
      </c>
      <c r="W15" s="38">
        <v>1954.552385998312</v>
      </c>
      <c r="X15" s="38">
        <v>1675.5513463161656</v>
      </c>
      <c r="Y15" s="38">
        <v>1985.3064563567866</v>
      </c>
      <c r="Z15" s="38">
        <v>2271.075319576993</v>
      </c>
      <c r="AA15" s="38">
        <v>1881.3027599690306</v>
      </c>
      <c r="AB15" s="38">
        <v>2170.1437583351099</v>
      </c>
      <c r="AC15" s="38">
        <v>2411.6911159660835</v>
      </c>
      <c r="AD15" s="38">
        <v>2428.5959213152219</v>
      </c>
      <c r="AE15" s="38">
        <v>2336.016560799138</v>
      </c>
      <c r="AF15" s="38">
        <v>2414.5038467793411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1.6263567516621855</v>
      </c>
      <c r="N16" s="38">
        <v>5.5966139005786024</v>
      </c>
      <c r="O16" s="38">
        <v>7.8612260244227592</v>
      </c>
      <c r="P16" s="38">
        <v>11.026025048522927</v>
      </c>
      <c r="Q16" s="38">
        <v>24.698734782649318</v>
      </c>
      <c r="R16" s="38">
        <v>66.199635381446782</v>
      </c>
      <c r="S16" s="38">
        <v>111.26313350762362</v>
      </c>
      <c r="T16" s="38">
        <v>162.82748637889097</v>
      </c>
      <c r="U16" s="38">
        <v>217.42630606828783</v>
      </c>
      <c r="V16" s="38">
        <v>257.86582613962236</v>
      </c>
      <c r="W16" s="38">
        <v>322.32914457151719</v>
      </c>
      <c r="X16" s="38">
        <v>302.37341229305065</v>
      </c>
      <c r="Y16" s="38">
        <v>378.60101268219637</v>
      </c>
      <c r="Z16" s="38">
        <v>452.44538275423622</v>
      </c>
      <c r="AA16" s="38">
        <v>441.07121969807383</v>
      </c>
      <c r="AB16" s="38">
        <v>584.16169941392263</v>
      </c>
      <c r="AC16" s="38">
        <v>724.29475676856077</v>
      </c>
      <c r="AD16" s="38">
        <v>839.39260221584561</v>
      </c>
      <c r="AE16" s="38">
        <v>867.64323171634544</v>
      </c>
      <c r="AF16" s="38">
        <v>936.52507911850546</v>
      </c>
    </row>
    <row r="17" spans="1:32" ht="25.15" customHeight="1">
      <c r="A17" s="35">
        <v>13</v>
      </c>
      <c r="B17" s="36" t="s">
        <v>44</v>
      </c>
      <c r="C17" s="37">
        <v>600.6252914602876</v>
      </c>
      <c r="D17" s="38">
        <v>711.78351723275637</v>
      </c>
      <c r="E17" s="38">
        <v>724.9246864419423</v>
      </c>
      <c r="F17" s="38">
        <v>756.99349897639433</v>
      </c>
      <c r="G17" s="38">
        <v>726.72164835850504</v>
      </c>
      <c r="H17" s="38">
        <v>800.67129263365587</v>
      </c>
      <c r="I17" s="38">
        <v>898.70453141919234</v>
      </c>
      <c r="J17" s="38">
        <v>830.19948391142077</v>
      </c>
      <c r="K17" s="38">
        <v>858.78708970584626</v>
      </c>
      <c r="L17" s="38">
        <v>879.83440606135366</v>
      </c>
      <c r="M17" s="38">
        <v>822.18776536486439</v>
      </c>
      <c r="N17" s="38">
        <v>877.01451822049091</v>
      </c>
      <c r="O17" s="38">
        <v>828.09685416205946</v>
      </c>
      <c r="P17" s="38">
        <v>896.16272033705889</v>
      </c>
      <c r="Q17" s="38">
        <v>875.90413360615992</v>
      </c>
      <c r="R17" s="38">
        <v>912.17192725057703</v>
      </c>
      <c r="S17" s="38">
        <v>898.22368396472939</v>
      </c>
      <c r="T17" s="38">
        <v>881.05736834296169</v>
      </c>
      <c r="U17" s="38">
        <v>940.83695506659171</v>
      </c>
      <c r="V17" s="38">
        <v>943.56453880266429</v>
      </c>
      <c r="W17" s="38">
        <v>1016.5227126039222</v>
      </c>
      <c r="X17" s="38">
        <v>871.86979612130517</v>
      </c>
      <c r="Y17" s="38">
        <v>949.11482192175754</v>
      </c>
      <c r="Z17" s="38">
        <v>1026.1000119808782</v>
      </c>
      <c r="AA17" s="38">
        <v>856.20397608512053</v>
      </c>
      <c r="AB17" s="38">
        <v>941.96328485299352</v>
      </c>
      <c r="AC17" s="38">
        <v>1002.6956925782097</v>
      </c>
      <c r="AD17" s="38">
        <v>1005.8515397792644</v>
      </c>
      <c r="AE17" s="38">
        <v>964.53920281582555</v>
      </c>
      <c r="AF17" s="38">
        <v>964.51421677805399</v>
      </c>
    </row>
    <row r="18" spans="1:32" ht="25.15" customHeight="1">
      <c r="A18" s="35" t="s">
        <v>49</v>
      </c>
      <c r="B18" s="36" t="s">
        <v>10</v>
      </c>
      <c r="C18" s="37">
        <v>165.62392878946056</v>
      </c>
      <c r="D18" s="38">
        <v>218.79602368575499</v>
      </c>
      <c r="E18" s="38">
        <v>252.296465865806</v>
      </c>
      <c r="F18" s="38">
        <v>278.4499344156265</v>
      </c>
      <c r="G18" s="38">
        <v>299.69566081669808</v>
      </c>
      <c r="H18" s="38">
        <v>361.43475649612066</v>
      </c>
      <c r="I18" s="38">
        <v>438.43048662506084</v>
      </c>
      <c r="J18" s="38">
        <v>422.96129625561048</v>
      </c>
      <c r="K18" s="38">
        <v>472.70896971236141</v>
      </c>
      <c r="L18" s="38">
        <v>511.50264288213612</v>
      </c>
      <c r="M18" s="38">
        <v>494.43542414382324</v>
      </c>
      <c r="N18" s="38">
        <v>545.67781426082445</v>
      </c>
      <c r="O18" s="38">
        <v>546.3562587537848</v>
      </c>
      <c r="P18" s="38">
        <v>610.54787607932701</v>
      </c>
      <c r="Q18" s="38">
        <v>635.49501303533805</v>
      </c>
      <c r="R18" s="38">
        <v>694.45914446658173</v>
      </c>
      <c r="S18" s="38">
        <v>729.78099981275761</v>
      </c>
      <c r="T18" s="38">
        <v>728.84275461842606</v>
      </c>
      <c r="U18" s="38">
        <v>858.44664468939754</v>
      </c>
      <c r="V18" s="38">
        <v>895.32869227349693</v>
      </c>
      <c r="W18" s="38">
        <v>1019.1459658525625</v>
      </c>
      <c r="X18" s="38">
        <v>896.04620869207122</v>
      </c>
      <c r="Y18" s="38">
        <v>1048.7080997205712</v>
      </c>
      <c r="Z18" s="38">
        <v>1179.0200871444154</v>
      </c>
      <c r="AA18" s="38">
        <v>971.16965932059077</v>
      </c>
      <c r="AB18" s="38">
        <v>1110.7792814495383</v>
      </c>
      <c r="AC18" s="38">
        <v>1223.3421093174063</v>
      </c>
      <c r="AD18" s="38">
        <v>1236.9147789024894</v>
      </c>
      <c r="AE18" s="38">
        <v>1177.7314455767994</v>
      </c>
      <c r="AF18" s="38">
        <v>1226.4939715813036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4.8773936505817499</v>
      </c>
      <c r="Q19" s="38">
        <v>4.8120179790088509</v>
      </c>
      <c r="R19" s="38">
        <v>11.746455920254514</v>
      </c>
      <c r="S19" s="38">
        <v>33.351263531898503</v>
      </c>
      <c r="T19" s="38">
        <v>44.718649126311831</v>
      </c>
      <c r="U19" s="38">
        <v>80.241917874925804</v>
      </c>
      <c r="V19" s="38">
        <v>98.475825555308916</v>
      </c>
      <c r="W19" s="38">
        <v>124.65324550303093</v>
      </c>
      <c r="X19" s="38">
        <v>124.95225379401434</v>
      </c>
      <c r="Y19" s="38">
        <v>143.59311033121443</v>
      </c>
      <c r="Z19" s="38">
        <v>157.66793526809678</v>
      </c>
      <c r="AA19" s="38">
        <v>141.36689161114256</v>
      </c>
      <c r="AB19" s="38">
        <v>160.37311403187803</v>
      </c>
      <c r="AC19" s="38">
        <v>192.0755337732021</v>
      </c>
      <c r="AD19" s="38">
        <v>207.32595057259644</v>
      </c>
      <c r="AE19" s="38">
        <v>210.64000553527774</v>
      </c>
      <c r="AF19" s="38">
        <v>213.77089462106289</v>
      </c>
    </row>
    <row r="20" spans="1:32" ht="25.15" customHeight="1">
      <c r="A20" s="35">
        <v>15</v>
      </c>
      <c r="B20" s="36" t="s">
        <v>11</v>
      </c>
      <c r="C20" s="37">
        <v>274.73903070180518</v>
      </c>
      <c r="D20" s="38">
        <v>326.44530654947079</v>
      </c>
      <c r="E20" s="38">
        <v>347.25167646426382</v>
      </c>
      <c r="F20" s="38">
        <v>372.84723563493122</v>
      </c>
      <c r="G20" s="38">
        <v>357.69787789934668</v>
      </c>
      <c r="H20" s="38">
        <v>392.96215919071585</v>
      </c>
      <c r="I20" s="38">
        <v>423.98316715368043</v>
      </c>
      <c r="J20" s="38">
        <v>402.67573404003161</v>
      </c>
      <c r="K20" s="38">
        <v>411.03209701951448</v>
      </c>
      <c r="L20" s="38">
        <v>424.5163591557864</v>
      </c>
      <c r="M20" s="38">
        <v>403.24176928738598</v>
      </c>
      <c r="N20" s="38">
        <v>425.47054884741891</v>
      </c>
      <c r="O20" s="38">
        <v>401.12712215649424</v>
      </c>
      <c r="P20" s="38">
        <v>434.97484851108578</v>
      </c>
      <c r="Q20" s="38">
        <v>407.43082836448133</v>
      </c>
      <c r="R20" s="38">
        <v>419.65543935738634</v>
      </c>
      <c r="S20" s="38">
        <v>410.1191149094692</v>
      </c>
      <c r="T20" s="38">
        <v>381.83379523433581</v>
      </c>
      <c r="U20" s="38">
        <v>411.69714373324115</v>
      </c>
      <c r="V20" s="38">
        <v>408.51357253282714</v>
      </c>
      <c r="W20" s="38">
        <v>436.38103234070388</v>
      </c>
      <c r="X20" s="38">
        <v>386.61835403361221</v>
      </c>
      <c r="Y20" s="38">
        <v>416.30940791998165</v>
      </c>
      <c r="Z20" s="38">
        <v>446.67842320550358</v>
      </c>
      <c r="AA20" s="38">
        <v>371.91473551657049</v>
      </c>
      <c r="AB20" s="38">
        <v>397.35990982323563</v>
      </c>
      <c r="AC20" s="38">
        <v>421.60278995308727</v>
      </c>
      <c r="AD20" s="38">
        <v>415.87728532705938</v>
      </c>
      <c r="AE20" s="38">
        <v>416.78007909443096</v>
      </c>
      <c r="AF20" s="38">
        <v>412.65891502104824</v>
      </c>
    </row>
    <row r="21" spans="1:32" ht="25.15" customHeight="1">
      <c r="A21" s="35" t="s">
        <v>51</v>
      </c>
      <c r="B21" s="36" t="s">
        <v>12</v>
      </c>
      <c r="C21" s="37">
        <v>218.39674808022858</v>
      </c>
      <c r="D21" s="38">
        <v>319.88741927388008</v>
      </c>
      <c r="E21" s="38">
        <v>374.45468181120151</v>
      </c>
      <c r="F21" s="38">
        <v>417.13118759501589</v>
      </c>
      <c r="G21" s="38">
        <v>480.78891987293787</v>
      </c>
      <c r="H21" s="38">
        <v>791.27966272076287</v>
      </c>
      <c r="I21" s="38">
        <v>1030.3598700809105</v>
      </c>
      <c r="J21" s="38">
        <v>1055.1519541712585</v>
      </c>
      <c r="K21" s="38">
        <v>1179.8635379393475</v>
      </c>
      <c r="L21" s="38">
        <v>1298.0956064411157</v>
      </c>
      <c r="M21" s="38">
        <v>1291.5735555861522</v>
      </c>
      <c r="N21" s="38">
        <v>1406.4398837222325</v>
      </c>
      <c r="O21" s="38">
        <v>1406.8521174161181</v>
      </c>
      <c r="P21" s="38">
        <v>1618.9075904402328</v>
      </c>
      <c r="Q21" s="38">
        <v>1737.1387031155018</v>
      </c>
      <c r="R21" s="38">
        <v>1846.4248933056836</v>
      </c>
      <c r="S21" s="38">
        <v>2040.1350071023116</v>
      </c>
      <c r="T21" s="38">
        <v>2108.5921516666267</v>
      </c>
      <c r="U21" s="38">
        <v>2626.6535391561861</v>
      </c>
      <c r="V21" s="38">
        <v>2879.5214662807243</v>
      </c>
      <c r="W21" s="38">
        <v>3355.2833447178305</v>
      </c>
      <c r="X21" s="38">
        <v>3127.242528055046</v>
      </c>
      <c r="Y21" s="38">
        <v>3754.9082865185756</v>
      </c>
      <c r="Z21" s="38">
        <v>4429.082461218095</v>
      </c>
      <c r="AA21" s="38">
        <v>3801.110980723447</v>
      </c>
      <c r="AB21" s="38">
        <v>4454.7627082231702</v>
      </c>
      <c r="AC21" s="38">
        <v>5015.6228760735057</v>
      </c>
      <c r="AD21" s="38">
        <v>5181.4053760607694</v>
      </c>
      <c r="AE21" s="38">
        <v>4922.0229175075019</v>
      </c>
      <c r="AF21" s="38">
        <v>5231.7439524289239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7.5286319697415607</v>
      </c>
      <c r="R22" s="38">
        <v>7.7642455217985162</v>
      </c>
      <c r="S22" s="38">
        <v>33.039864850797763</v>
      </c>
      <c r="T22" s="38">
        <v>47.337192728490471</v>
      </c>
      <c r="U22" s="38">
        <v>67.54973115670785</v>
      </c>
      <c r="V22" s="38">
        <v>70.645047611532448</v>
      </c>
      <c r="W22" s="38">
        <v>77.832815186378696</v>
      </c>
      <c r="X22" s="38">
        <v>117.54730985434203</v>
      </c>
      <c r="Y22" s="38">
        <v>139.35396578698803</v>
      </c>
      <c r="Z22" s="38">
        <v>161.54016460481407</v>
      </c>
      <c r="AA22" s="38">
        <v>156.10146729444222</v>
      </c>
      <c r="AB22" s="38">
        <v>174.45428714825283</v>
      </c>
      <c r="AC22" s="38">
        <v>202.07357404644779</v>
      </c>
      <c r="AD22" s="38">
        <v>203.12929123632202</v>
      </c>
      <c r="AE22" s="38">
        <v>199.93612232089043</v>
      </c>
      <c r="AF22" s="38">
        <v>214.97222177065387</v>
      </c>
    </row>
    <row r="23" spans="1:32" ht="25.15" customHeight="1">
      <c r="A23" s="35">
        <v>17</v>
      </c>
      <c r="B23" s="36" t="s">
        <v>13</v>
      </c>
      <c r="C23" s="37">
        <v>903.56483646530648</v>
      </c>
      <c r="D23" s="38">
        <v>1083.4401694070004</v>
      </c>
      <c r="E23" s="38">
        <v>1128.6033090478861</v>
      </c>
      <c r="F23" s="38">
        <v>1196.9850436340189</v>
      </c>
      <c r="G23" s="38">
        <v>1284.5830115938259</v>
      </c>
      <c r="H23" s="38">
        <v>1440.576315875313</v>
      </c>
      <c r="I23" s="38">
        <v>1622.5117740209992</v>
      </c>
      <c r="J23" s="38">
        <v>1524.0520967229202</v>
      </c>
      <c r="K23" s="38">
        <v>1585.047229508418</v>
      </c>
      <c r="L23" s="38">
        <v>1650.8339078472331</v>
      </c>
      <c r="M23" s="38">
        <v>1627.6361062321055</v>
      </c>
      <c r="N23" s="38">
        <v>1822.6980938353893</v>
      </c>
      <c r="O23" s="38">
        <v>1787.4022154027582</v>
      </c>
      <c r="P23" s="38">
        <v>1907.8673384306132</v>
      </c>
      <c r="Q23" s="38">
        <v>1872.1102164668337</v>
      </c>
      <c r="R23" s="38">
        <v>1928.2641873787602</v>
      </c>
      <c r="S23" s="38">
        <v>1897.7977642076639</v>
      </c>
      <c r="T23" s="38">
        <v>1804.4597347401702</v>
      </c>
      <c r="U23" s="38">
        <v>1890.4663379737735</v>
      </c>
      <c r="V23" s="38">
        <v>1903.4215770548456</v>
      </c>
      <c r="W23" s="38">
        <v>2114.5175669314704</v>
      </c>
      <c r="X23" s="38">
        <v>1814.6156804977193</v>
      </c>
      <c r="Y23" s="38">
        <v>1986.6273288539951</v>
      </c>
      <c r="Z23" s="38">
        <v>2121.9173575760328</v>
      </c>
      <c r="AA23" s="38">
        <v>1781.7430438724775</v>
      </c>
      <c r="AB23" s="38">
        <v>1923.438125678005</v>
      </c>
      <c r="AC23" s="38">
        <v>2002.8234307864493</v>
      </c>
      <c r="AD23" s="38">
        <v>1920.7155621730908</v>
      </c>
      <c r="AE23" s="38">
        <v>1790.6283382186159</v>
      </c>
      <c r="AF23" s="38">
        <v>1818.3655142778864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2.7629683200000001</v>
      </c>
      <c r="I24" s="38">
        <v>17.288287488000002</v>
      </c>
      <c r="J24" s="38">
        <v>72.863421695999989</v>
      </c>
      <c r="K24" s="38">
        <v>135.21600000000001</v>
      </c>
      <c r="L24" s="38">
        <v>150.22800000000001</v>
      </c>
      <c r="M24" s="38">
        <v>160.50348000000002</v>
      </c>
      <c r="N24" s="38">
        <v>134.7552</v>
      </c>
      <c r="O24" s="38">
        <v>105.47280000000001</v>
      </c>
      <c r="P24" s="38">
        <v>74.11492800000002</v>
      </c>
      <c r="Q24" s="38">
        <v>77.909875200000002</v>
      </c>
      <c r="R24" s="38">
        <v>83.8895184</v>
      </c>
      <c r="S24" s="38">
        <v>181.1508408</v>
      </c>
      <c r="T24" s="38">
        <v>499.85982360000003</v>
      </c>
      <c r="U24" s="38">
        <v>886.28399999999999</v>
      </c>
      <c r="V24" s="38">
        <v>1287.67446675</v>
      </c>
      <c r="W24" s="38">
        <v>1608.9416422339559</v>
      </c>
      <c r="X24" s="38">
        <v>1812.977702044441</v>
      </c>
      <c r="Y24" s="38">
        <v>2253.627477830762</v>
      </c>
      <c r="Z24" s="38">
        <v>2542.4177453243037</v>
      </c>
      <c r="AA24" s="38">
        <v>2461.9527305137076</v>
      </c>
      <c r="AB24" s="38">
        <v>2455.8537076791763</v>
      </c>
      <c r="AC24" s="38">
        <v>2540.1491305323016</v>
      </c>
      <c r="AD24" s="38">
        <v>3035.9961027487298</v>
      </c>
      <c r="AE24" s="38">
        <v>2950.8736935503912</v>
      </c>
      <c r="AF24" s="38">
        <v>3882.3948455477821</v>
      </c>
    </row>
    <row r="25" spans="1:32" ht="14.1" customHeight="1">
      <c r="A25" s="35">
        <v>19</v>
      </c>
      <c r="B25" s="36" t="s">
        <v>15</v>
      </c>
      <c r="C25" s="37">
        <v>672.0558935641717</v>
      </c>
      <c r="D25" s="38">
        <v>665.82292733140025</v>
      </c>
      <c r="E25" s="38">
        <v>797.28092055864374</v>
      </c>
      <c r="F25" s="38">
        <v>886.0542219091268</v>
      </c>
      <c r="G25" s="38">
        <v>1059.67315794051</v>
      </c>
      <c r="H25" s="38">
        <v>1265.0508734574501</v>
      </c>
      <c r="I25" s="38">
        <v>1809.7128839879135</v>
      </c>
      <c r="J25" s="38">
        <v>1297.6451661109627</v>
      </c>
      <c r="K25" s="38">
        <v>1173.1347287354945</v>
      </c>
      <c r="L25" s="38">
        <v>1077.5977394841179</v>
      </c>
      <c r="M25" s="38">
        <v>1503.8304745332073</v>
      </c>
      <c r="N25" s="38">
        <v>1557.3893066303222</v>
      </c>
      <c r="O25" s="38">
        <v>1697.6538202951112</v>
      </c>
      <c r="P25" s="38">
        <v>1821.9928175639097</v>
      </c>
      <c r="Q25" s="38">
        <v>1884.0885538788739</v>
      </c>
      <c r="R25" s="38">
        <v>1945.5972333086895</v>
      </c>
      <c r="S25" s="38">
        <v>2125.0912180003929</v>
      </c>
      <c r="T25" s="38">
        <v>2551.0492305111165</v>
      </c>
      <c r="U25" s="38">
        <v>2628.8987934600077</v>
      </c>
      <c r="V25" s="38">
        <v>2926.27384767374</v>
      </c>
      <c r="W25" s="38">
        <v>3404.9604125068049</v>
      </c>
      <c r="X25" s="38">
        <v>3609.1339519041881</v>
      </c>
      <c r="Y25" s="38">
        <v>3788.1260864357382</v>
      </c>
      <c r="Z25" s="38">
        <v>4179.8108380869999</v>
      </c>
      <c r="AA25" s="38">
        <v>4223.5136725754846</v>
      </c>
      <c r="AB25" s="38">
        <v>4302.672001158443</v>
      </c>
      <c r="AC25" s="38">
        <v>4943.9457923823911</v>
      </c>
      <c r="AD25" s="38">
        <v>5378.7409759486254</v>
      </c>
      <c r="AE25" s="38">
        <v>5079.0670178372084</v>
      </c>
      <c r="AF25" s="38">
        <v>5001.1111116609882</v>
      </c>
    </row>
    <row r="26" spans="1:32" ht="14.1" customHeight="1">
      <c r="A26" s="39">
        <v>20</v>
      </c>
      <c r="B26" s="40" t="s">
        <v>16</v>
      </c>
      <c r="C26" s="41">
        <v>706.7597725876775</v>
      </c>
      <c r="D26" s="42">
        <v>762.05715523764673</v>
      </c>
      <c r="E26" s="42">
        <v>809.27136834046166</v>
      </c>
      <c r="F26" s="42">
        <v>819.35746606194039</v>
      </c>
      <c r="G26" s="42">
        <v>821.65287437609834</v>
      </c>
      <c r="H26" s="42">
        <v>875.28990984218558</v>
      </c>
      <c r="I26" s="42">
        <v>911.57923028817038</v>
      </c>
      <c r="J26" s="42">
        <v>921.40029218547488</v>
      </c>
      <c r="K26" s="42">
        <v>918.79878026064273</v>
      </c>
      <c r="L26" s="42">
        <v>994.54947839223712</v>
      </c>
      <c r="M26" s="42">
        <v>1090.295103834266</v>
      </c>
      <c r="N26" s="42">
        <v>1124.2932054254927</v>
      </c>
      <c r="O26" s="42">
        <v>1161.0131386516787</v>
      </c>
      <c r="P26" s="42">
        <v>1217.6387670962988</v>
      </c>
      <c r="Q26" s="42">
        <v>1316.9932087394182</v>
      </c>
      <c r="R26" s="42">
        <v>1370.2198064824636</v>
      </c>
      <c r="S26" s="42">
        <v>1488.6725950397865</v>
      </c>
      <c r="T26" s="42">
        <v>1451.0215391448844</v>
      </c>
      <c r="U26" s="42">
        <v>1472.6513156518315</v>
      </c>
      <c r="V26" s="42">
        <v>1560.3293804365119</v>
      </c>
      <c r="W26" s="42">
        <v>1679.3186233974782</v>
      </c>
      <c r="X26" s="42">
        <v>1598.5920002510636</v>
      </c>
      <c r="Y26" s="42">
        <v>1633.3467156468018</v>
      </c>
      <c r="Z26" s="42">
        <v>1777.8600237265141</v>
      </c>
      <c r="AA26" s="42">
        <v>1774.6070694551101</v>
      </c>
      <c r="AB26" s="42">
        <v>1965.626098215374</v>
      </c>
      <c r="AC26" s="42">
        <v>1954.6680648074366</v>
      </c>
      <c r="AD26" s="42">
        <v>1963.7709020667378</v>
      </c>
      <c r="AE26" s="42">
        <v>1965.6190446540288</v>
      </c>
      <c r="AF26" s="42">
        <v>2050.4717761410229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6332.9974718767226</v>
      </c>
      <c r="D28" s="50">
        <v>6814.1047326646676</v>
      </c>
      <c r="E28" s="50">
        <v>6344.7197760644131</v>
      </c>
      <c r="F28" s="50">
        <v>6167.491744461292</v>
      </c>
      <c r="G28" s="50">
        <v>5515.8520498269436</v>
      </c>
      <c r="H28" s="50">
        <v>5670.8138964073432</v>
      </c>
      <c r="I28" s="50">
        <v>6034.1993228378542</v>
      </c>
      <c r="J28" s="50">
        <v>5213.0470427341952</v>
      </c>
      <c r="K28" s="50">
        <v>5229.8723622785674</v>
      </c>
      <c r="L28" s="50">
        <v>5110.8517422228661</v>
      </c>
      <c r="M28" s="50">
        <v>4589.5419614807288</v>
      </c>
      <c r="N28" s="50">
        <v>4755.0237485474008</v>
      </c>
      <c r="O28" s="50">
        <v>4463.6447655408774</v>
      </c>
      <c r="P28" s="50">
        <v>4764.0789468495113</v>
      </c>
      <c r="Q28" s="50">
        <v>4709.7638503785256</v>
      </c>
      <c r="R28" s="50">
        <v>4868.7123450128092</v>
      </c>
      <c r="S28" s="50">
        <v>4844.6124204609341</v>
      </c>
      <c r="T28" s="50">
        <v>4431.9299816881685</v>
      </c>
      <c r="U28" s="50">
        <v>4899.1343778226255</v>
      </c>
      <c r="V28" s="50">
        <v>4946.0591014957727</v>
      </c>
      <c r="W28" s="50">
        <v>5530.6461546528099</v>
      </c>
      <c r="X28" s="50">
        <v>4571.3758126544089</v>
      </c>
      <c r="Y28" s="50">
        <v>5203.7856774882857</v>
      </c>
      <c r="Z28" s="50">
        <v>5828.4548116111309</v>
      </c>
      <c r="AA28" s="50">
        <v>4693.3949532788538</v>
      </c>
      <c r="AB28" s="50">
        <v>5204.1154936540988</v>
      </c>
      <c r="AC28" s="50">
        <v>5461.6886994415818</v>
      </c>
      <c r="AD28" s="50">
        <v>5211.4921947220655</v>
      </c>
      <c r="AE28" s="50">
        <v>4772.4105411264554</v>
      </c>
      <c r="AF28" s="50">
        <v>4766.9064355692999</v>
      </c>
    </row>
    <row r="29" spans="1:32" ht="15.95" customHeight="1">
      <c r="A29" s="51" t="s">
        <v>19</v>
      </c>
      <c r="B29" s="52" t="s">
        <v>20</v>
      </c>
      <c r="C29" s="37">
        <v>7175.9340163453053</v>
      </c>
      <c r="D29" s="38">
        <v>7908.9963679656212</v>
      </c>
      <c r="E29" s="38">
        <v>7541.9951351333038</v>
      </c>
      <c r="F29" s="38">
        <v>7501.6778141520999</v>
      </c>
      <c r="G29" s="38">
        <v>6853.4203890924464</v>
      </c>
      <c r="H29" s="38">
        <v>7192.6162130802513</v>
      </c>
      <c r="I29" s="38">
        <v>7687.8555770971998</v>
      </c>
      <c r="J29" s="38">
        <v>6737.2091006280025</v>
      </c>
      <c r="K29" s="38">
        <v>6823.8610388247535</v>
      </c>
      <c r="L29" s="38">
        <v>6714.3983609019369</v>
      </c>
      <c r="M29" s="38">
        <v>6129.45934195271</v>
      </c>
      <c r="N29" s="38">
        <v>6496.3009946558686</v>
      </c>
      <c r="O29" s="38">
        <v>6089.7137688752946</v>
      </c>
      <c r="P29" s="38">
        <v>6430.4763534590656</v>
      </c>
      <c r="Q29" s="38">
        <v>6328.0567992658807</v>
      </c>
      <c r="R29" s="38">
        <v>6605.5707345239216</v>
      </c>
      <c r="S29" s="38">
        <v>6621.6787335956742</v>
      </c>
      <c r="T29" s="38">
        <v>5928.4169022112728</v>
      </c>
      <c r="U29" s="38">
        <v>6476.5676803010647</v>
      </c>
      <c r="V29" s="38">
        <v>6383.6988542741847</v>
      </c>
      <c r="W29" s="38">
        <v>6828.7559646829868</v>
      </c>
      <c r="X29" s="38">
        <v>5270.2005617447112</v>
      </c>
      <c r="Y29" s="38">
        <v>5641.4188044138036</v>
      </c>
      <c r="Z29" s="38">
        <v>5969.6217602090182</v>
      </c>
      <c r="AA29" s="38">
        <v>4544.2445405396193</v>
      </c>
      <c r="AB29" s="38">
        <v>4919.08300816683</v>
      </c>
      <c r="AC29" s="38">
        <v>5163.4412454040812</v>
      </c>
      <c r="AD29" s="38">
        <v>4969.9400160730947</v>
      </c>
      <c r="AE29" s="38">
        <v>4631.936873367621</v>
      </c>
      <c r="AF29" s="38">
        <v>4712.5163661271736</v>
      </c>
    </row>
    <row r="30" spans="1:32" ht="15.95" customHeight="1">
      <c r="A30" s="51" t="s">
        <v>21</v>
      </c>
      <c r="B30" s="52" t="s">
        <v>22</v>
      </c>
      <c r="C30" s="37">
        <v>2488.5350571722024</v>
      </c>
      <c r="D30" s="38">
        <v>3067.5418143052566</v>
      </c>
      <c r="E30" s="38">
        <v>3264.2003527930992</v>
      </c>
      <c r="F30" s="38">
        <v>3514.7633696672101</v>
      </c>
      <c r="G30" s="38">
        <v>3660.0530230611421</v>
      </c>
      <c r="H30" s="38">
        <v>4408.5570381238949</v>
      </c>
      <c r="I30" s="38">
        <v>5169.7289598635252</v>
      </c>
      <c r="J30" s="38">
        <v>5017.5786263693089</v>
      </c>
      <c r="K30" s="38">
        <v>5445.1491610414623</v>
      </c>
      <c r="L30" s="38">
        <v>5782.2878038673434</v>
      </c>
      <c r="M30" s="38">
        <v>5658.4921827253856</v>
      </c>
      <c r="N30" s="38">
        <v>6237.7452918382905</v>
      </c>
      <c r="O30" s="38">
        <v>6120.5666915579732</v>
      </c>
      <c r="P30" s="38">
        <v>6742.1642136021601</v>
      </c>
      <c r="Q30" s="38">
        <v>6885.0090560103881</v>
      </c>
      <c r="R30" s="38">
        <v>7351.2571829454182</v>
      </c>
      <c r="S30" s="38">
        <v>7842.8743307072491</v>
      </c>
      <c r="T30" s="38">
        <v>8119.5426950185365</v>
      </c>
      <c r="U30" s="38">
        <v>9635.42532757552</v>
      </c>
      <c r="V30" s="38">
        <v>10424.971528089478</v>
      </c>
      <c r="W30" s="38">
        <v>12030.159855939684</v>
      </c>
      <c r="X30" s="38">
        <v>11129.794591701768</v>
      </c>
      <c r="Y30" s="38">
        <v>13056.149967922827</v>
      </c>
      <c r="Z30" s="38">
        <v>14787.944888653368</v>
      </c>
      <c r="AA30" s="38">
        <v>12863.937464604602</v>
      </c>
      <c r="AB30" s="38">
        <v>14373.289876635283</v>
      </c>
      <c r="AC30" s="38">
        <v>15736.371009795253</v>
      </c>
      <c r="AD30" s="38">
        <v>16475.204410331389</v>
      </c>
      <c r="AE30" s="38">
        <v>15836.811597135216</v>
      </c>
      <c r="AF30" s="38">
        <v>17315.943457924561</v>
      </c>
    </row>
    <row r="31" spans="1:32" ht="15.95" customHeight="1">
      <c r="A31" s="53" t="s">
        <v>23</v>
      </c>
      <c r="B31" s="54" t="s">
        <v>30</v>
      </c>
      <c r="C31" s="41">
        <v>1378.8156661518492</v>
      </c>
      <c r="D31" s="42">
        <v>1427.8800825690469</v>
      </c>
      <c r="E31" s="42">
        <v>1606.5522888991054</v>
      </c>
      <c r="F31" s="42">
        <v>1705.4116879710673</v>
      </c>
      <c r="G31" s="42">
        <v>1881.3260323166082</v>
      </c>
      <c r="H31" s="42">
        <v>2140.3407832996354</v>
      </c>
      <c r="I31" s="42">
        <v>2721.2921142760838</v>
      </c>
      <c r="J31" s="42">
        <v>2219.0454582964376</v>
      </c>
      <c r="K31" s="42">
        <v>2091.9335089961373</v>
      </c>
      <c r="L31" s="42">
        <v>2072.1472178763552</v>
      </c>
      <c r="M31" s="42">
        <v>2594.1255783674733</v>
      </c>
      <c r="N31" s="42">
        <v>2681.6825120558151</v>
      </c>
      <c r="O31" s="42">
        <v>2858.6669589467901</v>
      </c>
      <c r="P31" s="42">
        <v>3039.6315846602083</v>
      </c>
      <c r="Q31" s="42">
        <v>3201.081762618292</v>
      </c>
      <c r="R31" s="42">
        <v>3315.8170397911531</v>
      </c>
      <c r="S31" s="42">
        <v>3613.7638130401792</v>
      </c>
      <c r="T31" s="42">
        <v>4002.0707696560012</v>
      </c>
      <c r="U31" s="42">
        <v>4101.5501091118394</v>
      </c>
      <c r="V31" s="42">
        <v>4486.6032281102516</v>
      </c>
      <c r="W31" s="42">
        <v>5084.2790359042829</v>
      </c>
      <c r="X31" s="42">
        <v>5207.7259521552514</v>
      </c>
      <c r="Y31" s="42">
        <v>5421.4728020825405</v>
      </c>
      <c r="Z31" s="42">
        <v>5957.6708618135144</v>
      </c>
      <c r="AA31" s="42">
        <v>5998.1207420305946</v>
      </c>
      <c r="AB31" s="42">
        <v>6268.2980993738165</v>
      </c>
      <c r="AC31" s="42">
        <v>6898.6138571898282</v>
      </c>
      <c r="AD31" s="42">
        <v>7342.5118780153634</v>
      </c>
      <c r="AE31" s="42">
        <v>7044.686062491237</v>
      </c>
      <c r="AF31" s="42">
        <v>7051.5828878020111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17376.28221154608</v>
      </c>
      <c r="D33" s="57">
        <v>19218.522997504595</v>
      </c>
      <c r="E33" s="57">
        <v>18757.467552889917</v>
      </c>
      <c r="F33" s="57">
        <v>18889.34461625167</v>
      </c>
      <c r="G33" s="57">
        <v>17910.651494297141</v>
      </c>
      <c r="H33" s="57">
        <v>19412.327930911124</v>
      </c>
      <c r="I33" s="57">
        <v>21613.075974074662</v>
      </c>
      <c r="J33" s="57">
        <v>19186.880228027945</v>
      </c>
      <c r="K33" s="57">
        <v>19590.816071140922</v>
      </c>
      <c r="L33" s="57">
        <v>19679.685124868502</v>
      </c>
      <c r="M33" s="57">
        <v>18971.619064526298</v>
      </c>
      <c r="N33" s="57">
        <v>20170.752547097378</v>
      </c>
      <c r="O33" s="57">
        <v>19532.592184920937</v>
      </c>
      <c r="P33" s="57">
        <v>20976.351098570944</v>
      </c>
      <c r="Q33" s="57">
        <v>21123.911468273087</v>
      </c>
      <c r="R33" s="57">
        <v>22141.3573022733</v>
      </c>
      <c r="S33" s="57">
        <v>22922.929297804036</v>
      </c>
      <c r="T33" s="57">
        <v>22481.960348573979</v>
      </c>
      <c r="U33" s="57">
        <v>25112.677494811051</v>
      </c>
      <c r="V33" s="57">
        <v>26241.332711969688</v>
      </c>
      <c r="W33" s="57">
        <v>29473.841011179764</v>
      </c>
      <c r="X33" s="57">
        <v>26179.096918256138</v>
      </c>
      <c r="Y33" s="57">
        <v>29322.82725190746</v>
      </c>
      <c r="Z33" s="57">
        <v>32543.692322287032</v>
      </c>
      <c r="AA33" s="57">
        <v>28099.697700453667</v>
      </c>
      <c r="AB33" s="58">
        <v>30764.786477830028</v>
      </c>
      <c r="AC33" s="58">
        <v>33260.114811830746</v>
      </c>
      <c r="AD33" s="58">
        <v>33999.148499141913</v>
      </c>
      <c r="AE33" s="58">
        <v>32285.845074120531</v>
      </c>
      <c r="AF33" s="58">
        <v>33846.949147423045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21.95" customHeight="1">
      <c r="A35" s="47" t="s">
        <v>25</v>
      </c>
      <c r="B35" s="60" t="s">
        <v>68</v>
      </c>
      <c r="C35" s="50">
        <v>16669.522438958404</v>
      </c>
      <c r="D35" s="50">
        <v>18456.465842266949</v>
      </c>
      <c r="E35" s="50">
        <v>17948.196184549455</v>
      </c>
      <c r="F35" s="50">
        <v>18069.987150189729</v>
      </c>
      <c r="G35" s="50">
        <v>17088.998619921043</v>
      </c>
      <c r="H35" s="50">
        <v>18537.03802106894</v>
      </c>
      <c r="I35" s="50">
        <v>20701.496743786491</v>
      </c>
      <c r="J35" s="50">
        <v>18265.479935842472</v>
      </c>
      <c r="K35" s="50">
        <v>18672.017290880278</v>
      </c>
      <c r="L35" s="50">
        <v>18685.135646476265</v>
      </c>
      <c r="M35" s="50">
        <v>17881.323960692032</v>
      </c>
      <c r="N35" s="50">
        <v>19046.459341671885</v>
      </c>
      <c r="O35" s="50">
        <v>18371.57904626926</v>
      </c>
      <c r="P35" s="50">
        <v>19758.712331474646</v>
      </c>
      <c r="Q35" s="50">
        <v>19806.918259533668</v>
      </c>
      <c r="R35" s="50">
        <v>20771.137495790837</v>
      </c>
      <c r="S35" s="50">
        <v>21434.256702764251</v>
      </c>
      <c r="T35" s="50">
        <v>21030.938809429095</v>
      </c>
      <c r="U35" s="50">
        <v>23640.02617915922</v>
      </c>
      <c r="V35" s="50">
        <v>24681.003331533175</v>
      </c>
      <c r="W35" s="50">
        <v>27794.522387782286</v>
      </c>
      <c r="X35" s="50">
        <v>24580.504918005074</v>
      </c>
      <c r="Y35" s="50">
        <v>27689.480536260657</v>
      </c>
      <c r="Z35" s="50">
        <v>30765.832298560519</v>
      </c>
      <c r="AA35" s="50">
        <v>26325.090630998558</v>
      </c>
      <c r="AB35" s="61">
        <v>28799.160379614656</v>
      </c>
      <c r="AC35" s="61">
        <v>31305.44674702331</v>
      </c>
      <c r="AD35" s="61">
        <v>32035.377597075174</v>
      </c>
      <c r="AE35" s="61">
        <v>30320.226029466503</v>
      </c>
      <c r="AF35" s="61">
        <v>31796.477371282024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7" orientation="landscape" r:id="rId1"/>
  <headerFooter scaleWithDoc="0" alignWithMargins="0">
    <oddHeader>&amp;C&amp;"Arial,Fett"&amp;12Nutzenergie total&amp;"Arial,Standard"
&amp;10(in TJ, effektive Jahreswerte)&amp;R&amp;"Arial,Standard"Tabelle L&amp;LSchweizerische Holzenergiestatistik EJ2019</oddHeader>
    <oddFooter>&amp;RJuni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pageSetUpPr fitToPage="1"/>
  </sheetPr>
  <dimension ref="A1:AF46"/>
  <sheetViews>
    <sheetView zoomScale="75" zoomScaleNormal="75" zoomScaleSheetLayoutView="75" workbookViewId="0">
      <selection activeCell="C2" sqref="C2:AF46"/>
    </sheetView>
  </sheetViews>
  <sheetFormatPr baseColWidth="10" defaultColWidth="11.42578125" defaultRowHeight="12"/>
  <cols>
    <col min="1" max="1" width="5.28515625" style="30" customWidth="1"/>
    <col min="2" max="2" width="31.5703125" style="30" customWidth="1"/>
    <col min="3" max="27" width="8.7109375" style="103" customWidth="1"/>
    <col min="28" max="32" width="8.7109375" style="30" customWidth="1"/>
    <col min="33" max="16384" width="11.42578125" style="30"/>
  </cols>
  <sheetData>
    <row r="1" spans="1:32" ht="15.75">
      <c r="A1" s="7" t="s">
        <v>73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32" ht="18.75" customHeight="1">
      <c r="A2" s="1" t="s">
        <v>0</v>
      </c>
      <c r="B2" s="1" t="s">
        <v>65</v>
      </c>
      <c r="C2" s="29">
        <v>1990</v>
      </c>
      <c r="D2" s="10">
        <v>1991</v>
      </c>
      <c r="E2" s="10">
        <v>1992</v>
      </c>
      <c r="F2" s="10">
        <v>1993</v>
      </c>
      <c r="G2" s="10">
        <v>1994</v>
      </c>
      <c r="H2" s="10">
        <v>1995</v>
      </c>
      <c r="I2" s="10">
        <v>1996</v>
      </c>
      <c r="J2" s="10">
        <v>1997</v>
      </c>
      <c r="K2" s="10">
        <v>1998</v>
      </c>
      <c r="L2" s="10">
        <v>1999</v>
      </c>
      <c r="M2" s="10">
        <v>2000</v>
      </c>
      <c r="N2" s="10">
        <v>2001</v>
      </c>
      <c r="O2" s="10">
        <v>2002</v>
      </c>
      <c r="P2" s="10">
        <v>2003</v>
      </c>
      <c r="Q2" s="10">
        <v>2004</v>
      </c>
      <c r="R2" s="10">
        <v>2005</v>
      </c>
      <c r="S2" s="10">
        <v>2006</v>
      </c>
      <c r="T2" s="10">
        <v>2007</v>
      </c>
      <c r="U2" s="10">
        <v>2008</v>
      </c>
      <c r="V2" s="10">
        <v>2009</v>
      </c>
      <c r="W2" s="10">
        <v>2010</v>
      </c>
      <c r="X2" s="10">
        <v>2011</v>
      </c>
      <c r="Y2" s="10">
        <v>2012</v>
      </c>
      <c r="Z2" s="10">
        <v>2013</v>
      </c>
      <c r="AA2" s="10">
        <v>2014</v>
      </c>
      <c r="AB2" s="10">
        <v>2015</v>
      </c>
      <c r="AC2" s="10">
        <v>2016</v>
      </c>
      <c r="AD2" s="10">
        <v>2017</v>
      </c>
      <c r="AE2" s="10">
        <v>2018</v>
      </c>
      <c r="AF2" s="10">
        <v>2019</v>
      </c>
    </row>
    <row r="3" spans="1:32" ht="14.1" customHeight="1">
      <c r="A3" s="79" t="s">
        <v>60</v>
      </c>
      <c r="B3" s="79" t="s">
        <v>31</v>
      </c>
      <c r="C3" s="80">
        <v>20714</v>
      </c>
      <c r="D3" s="81">
        <v>22604</v>
      </c>
      <c r="E3" s="81">
        <v>21432</v>
      </c>
      <c r="F3" s="81">
        <v>21125</v>
      </c>
      <c r="G3" s="81">
        <v>19211</v>
      </c>
      <c r="H3" s="81">
        <v>20182</v>
      </c>
      <c r="I3" s="81">
        <v>21705</v>
      </c>
      <c r="J3" s="81">
        <v>18987</v>
      </c>
      <c r="K3" s="81">
        <v>19365</v>
      </c>
      <c r="L3" s="81">
        <v>19218</v>
      </c>
      <c r="M3" s="81">
        <v>17673</v>
      </c>
      <c r="N3" s="81">
        <v>18584</v>
      </c>
      <c r="O3" s="81">
        <v>17600</v>
      </c>
      <c r="P3" s="81">
        <v>18701</v>
      </c>
      <c r="Q3" s="81">
        <v>18415</v>
      </c>
      <c r="R3" s="81">
        <v>19069</v>
      </c>
      <c r="S3" s="81">
        <v>18998</v>
      </c>
      <c r="T3" s="81">
        <v>17279</v>
      </c>
      <c r="U3" s="81">
        <v>18924</v>
      </c>
      <c r="V3" s="81">
        <v>18841</v>
      </c>
      <c r="W3" s="81">
        <v>20733</v>
      </c>
      <c r="X3" s="81">
        <v>16933</v>
      </c>
      <c r="Y3" s="81">
        <v>18727</v>
      </c>
      <c r="Z3" s="81">
        <v>20723</v>
      </c>
      <c r="AA3" s="81">
        <v>16498</v>
      </c>
      <c r="AB3" s="81">
        <v>18228</v>
      </c>
      <c r="AC3" s="81">
        <v>19606</v>
      </c>
      <c r="AD3" s="81">
        <v>19237</v>
      </c>
      <c r="AE3" s="81">
        <v>18051</v>
      </c>
      <c r="AF3" s="81">
        <v>18462</v>
      </c>
    </row>
    <row r="4" spans="1:32" ht="14.1" customHeight="1">
      <c r="A4" s="82" t="s">
        <v>66</v>
      </c>
      <c r="B4" s="82" t="s">
        <v>33</v>
      </c>
      <c r="C4" s="83">
        <v>426</v>
      </c>
      <c r="D4" s="84">
        <v>493</v>
      </c>
      <c r="E4" s="84">
        <v>483</v>
      </c>
      <c r="F4" s="84">
        <v>491</v>
      </c>
      <c r="G4" s="84">
        <v>445</v>
      </c>
      <c r="H4" s="84">
        <v>575</v>
      </c>
      <c r="I4" s="84">
        <v>638</v>
      </c>
      <c r="J4" s="84">
        <v>566</v>
      </c>
      <c r="K4" s="84">
        <v>585</v>
      </c>
      <c r="L4" s="84">
        <v>590</v>
      </c>
      <c r="M4" s="84">
        <v>548</v>
      </c>
      <c r="N4" s="84">
        <v>614</v>
      </c>
      <c r="O4" s="84">
        <v>590</v>
      </c>
      <c r="P4" s="84">
        <v>622</v>
      </c>
      <c r="Q4" s="84">
        <v>608</v>
      </c>
      <c r="R4" s="84">
        <v>622</v>
      </c>
      <c r="S4" s="84">
        <v>616</v>
      </c>
      <c r="T4" s="84">
        <v>580</v>
      </c>
      <c r="U4" s="84">
        <v>651</v>
      </c>
      <c r="V4" s="84">
        <v>663</v>
      </c>
      <c r="W4" s="84">
        <v>726</v>
      </c>
      <c r="X4" s="84">
        <v>612</v>
      </c>
      <c r="Y4" s="84">
        <v>762</v>
      </c>
      <c r="Z4" s="84">
        <v>694</v>
      </c>
      <c r="AA4" s="84">
        <v>559</v>
      </c>
      <c r="AB4" s="84">
        <v>602</v>
      </c>
      <c r="AC4" s="84">
        <v>901</v>
      </c>
      <c r="AD4" s="84">
        <v>887</v>
      </c>
      <c r="AE4" s="84">
        <v>827</v>
      </c>
      <c r="AF4" s="84">
        <v>847</v>
      </c>
    </row>
    <row r="5" spans="1:32" ht="14.1" customHeight="1">
      <c r="A5" s="82" t="s">
        <v>61</v>
      </c>
      <c r="B5" s="82" t="s">
        <v>34</v>
      </c>
      <c r="C5" s="83">
        <v>4545</v>
      </c>
      <c r="D5" s="84">
        <v>5011</v>
      </c>
      <c r="E5" s="84">
        <v>5124</v>
      </c>
      <c r="F5" s="84">
        <v>5368</v>
      </c>
      <c r="G5" s="84">
        <v>5367</v>
      </c>
      <c r="H5" s="84">
        <v>5704</v>
      </c>
      <c r="I5" s="84">
        <v>6594</v>
      </c>
      <c r="J5" s="84">
        <v>5697</v>
      </c>
      <c r="K5" s="84">
        <v>5630</v>
      </c>
      <c r="L5" s="84">
        <v>5492</v>
      </c>
      <c r="M5" s="84">
        <v>5575</v>
      </c>
      <c r="N5" s="84">
        <v>5951</v>
      </c>
      <c r="O5" s="84">
        <v>5928</v>
      </c>
      <c r="P5" s="84">
        <v>6377</v>
      </c>
      <c r="Q5" s="84">
        <v>6334</v>
      </c>
      <c r="R5" s="84">
        <v>6541</v>
      </c>
      <c r="S5" s="84">
        <v>6881</v>
      </c>
      <c r="T5" s="84">
        <v>7803</v>
      </c>
      <c r="U5" s="84">
        <v>8767</v>
      </c>
      <c r="V5" s="84">
        <v>9129</v>
      </c>
      <c r="W5" s="84">
        <v>10037</v>
      </c>
      <c r="X5" s="84">
        <v>9540</v>
      </c>
      <c r="Y5" s="84">
        <v>10267</v>
      </c>
      <c r="Z5" s="84">
        <v>11072</v>
      </c>
      <c r="AA5" s="84">
        <v>10461</v>
      </c>
      <c r="AB5" s="84">
        <v>10601</v>
      </c>
      <c r="AC5" s="84">
        <v>11181</v>
      </c>
      <c r="AD5" s="84">
        <v>11738</v>
      </c>
      <c r="AE5" s="84">
        <v>11068</v>
      </c>
      <c r="AF5" s="84">
        <v>11611</v>
      </c>
    </row>
    <row r="6" spans="1:32" ht="14.1" customHeight="1">
      <c r="A6" s="85" t="s">
        <v>62</v>
      </c>
      <c r="B6" s="85" t="s">
        <v>32</v>
      </c>
      <c r="C6" s="83">
        <v>2637</v>
      </c>
      <c r="D6" s="84">
        <v>3126</v>
      </c>
      <c r="E6" s="84">
        <v>3193</v>
      </c>
      <c r="F6" s="84">
        <v>3345</v>
      </c>
      <c r="G6" s="84">
        <v>3289</v>
      </c>
      <c r="H6" s="84">
        <v>3695</v>
      </c>
      <c r="I6" s="84">
        <v>4182</v>
      </c>
      <c r="J6" s="84">
        <v>3803</v>
      </c>
      <c r="K6" s="84">
        <v>3946</v>
      </c>
      <c r="L6" s="84">
        <v>4083</v>
      </c>
      <c r="M6" s="84">
        <v>3893</v>
      </c>
      <c r="N6" s="84">
        <v>4204</v>
      </c>
      <c r="O6" s="84">
        <v>4069</v>
      </c>
      <c r="P6" s="84">
        <v>4488</v>
      </c>
      <c r="Q6" s="84">
        <v>4687</v>
      </c>
      <c r="R6" s="84">
        <v>5050</v>
      </c>
      <c r="S6" s="84">
        <v>5440</v>
      </c>
      <c r="T6" s="84">
        <v>5331</v>
      </c>
      <c r="U6" s="84">
        <v>6221</v>
      </c>
      <c r="V6" s="84">
        <v>6566</v>
      </c>
      <c r="W6" s="84">
        <v>7444</v>
      </c>
      <c r="X6" s="84">
        <v>6485</v>
      </c>
      <c r="Y6" s="84">
        <v>7494</v>
      </c>
      <c r="Z6" s="84">
        <v>8445</v>
      </c>
      <c r="AA6" s="84">
        <v>7128</v>
      </c>
      <c r="AB6" s="84">
        <v>8029</v>
      </c>
      <c r="AC6" s="84">
        <v>8697</v>
      </c>
      <c r="AD6" s="84">
        <v>8781</v>
      </c>
      <c r="AE6" s="84">
        <v>8325</v>
      </c>
      <c r="AF6" s="84">
        <v>8753</v>
      </c>
    </row>
    <row r="7" spans="1:32" ht="14.1" customHeight="1">
      <c r="A7" s="82" t="s">
        <v>63</v>
      </c>
      <c r="B7" s="82" t="s">
        <v>57</v>
      </c>
      <c r="C7" s="83">
        <v>630</v>
      </c>
      <c r="D7" s="84">
        <v>577</v>
      </c>
      <c r="E7" s="84">
        <v>644</v>
      </c>
      <c r="F7" s="84">
        <v>633</v>
      </c>
      <c r="G7" s="84">
        <v>677</v>
      </c>
      <c r="H7" s="84">
        <v>669</v>
      </c>
      <c r="I7" s="84">
        <v>738</v>
      </c>
      <c r="J7" s="84">
        <v>780</v>
      </c>
      <c r="K7" s="84">
        <v>839</v>
      </c>
      <c r="L7" s="84">
        <v>917</v>
      </c>
      <c r="M7" s="84">
        <v>1030</v>
      </c>
      <c r="N7" s="84">
        <v>1104</v>
      </c>
      <c r="O7" s="84">
        <v>1212</v>
      </c>
      <c r="P7" s="84">
        <v>1222</v>
      </c>
      <c r="Q7" s="84">
        <v>1310</v>
      </c>
      <c r="R7" s="84">
        <v>1373</v>
      </c>
      <c r="S7" s="84">
        <v>1618</v>
      </c>
      <c r="T7" s="84">
        <v>1938</v>
      </c>
      <c r="U7" s="84">
        <v>2413</v>
      </c>
      <c r="V7" s="84">
        <v>2494</v>
      </c>
      <c r="W7" s="84">
        <v>2003</v>
      </c>
      <c r="X7" s="84">
        <v>2651</v>
      </c>
      <c r="Y7" s="84">
        <v>3239</v>
      </c>
      <c r="Z7" s="84">
        <v>3456</v>
      </c>
      <c r="AA7" s="84">
        <v>3529</v>
      </c>
      <c r="AB7" s="84">
        <v>2467</v>
      </c>
      <c r="AC7" s="84">
        <v>2722</v>
      </c>
      <c r="AD7" s="84">
        <v>3278</v>
      </c>
      <c r="AE7" s="84">
        <v>3085</v>
      </c>
      <c r="AF7" s="84">
        <v>3121</v>
      </c>
    </row>
    <row r="8" spans="1:32" ht="14.1" customHeight="1">
      <c r="A8" s="86" t="s">
        <v>64</v>
      </c>
      <c r="B8" s="86" t="s">
        <v>56</v>
      </c>
      <c r="C8" s="87">
        <v>1633</v>
      </c>
      <c r="D8" s="88">
        <v>1708</v>
      </c>
      <c r="E8" s="88">
        <v>1680</v>
      </c>
      <c r="F8" s="88">
        <v>1673</v>
      </c>
      <c r="G8" s="88">
        <v>1581</v>
      </c>
      <c r="H8" s="88">
        <v>1671</v>
      </c>
      <c r="I8" s="88">
        <v>1741</v>
      </c>
      <c r="J8" s="88">
        <v>1770</v>
      </c>
      <c r="K8" s="88">
        <v>1815</v>
      </c>
      <c r="L8" s="88">
        <v>1904</v>
      </c>
      <c r="M8" s="88">
        <v>1988</v>
      </c>
      <c r="N8" s="88">
        <v>2037</v>
      </c>
      <c r="O8" s="88">
        <v>2114</v>
      </c>
      <c r="P8" s="88">
        <v>2206</v>
      </c>
      <c r="Q8" s="88">
        <v>2331</v>
      </c>
      <c r="R8" s="88">
        <v>2401</v>
      </c>
      <c r="S8" s="88">
        <v>2534</v>
      </c>
      <c r="T8" s="88">
        <v>2458</v>
      </c>
      <c r="U8" s="88">
        <v>2919</v>
      </c>
      <c r="V8" s="88">
        <v>3757</v>
      </c>
      <c r="W8" s="88">
        <v>3761</v>
      </c>
      <c r="X8" s="88">
        <v>4018</v>
      </c>
      <c r="Y8" s="88">
        <v>4467</v>
      </c>
      <c r="Z8" s="88">
        <v>4891</v>
      </c>
      <c r="AA8" s="88">
        <v>4695</v>
      </c>
      <c r="AB8" s="88">
        <v>4580</v>
      </c>
      <c r="AC8" s="88">
        <v>4777</v>
      </c>
      <c r="AD8" s="88">
        <v>4838</v>
      </c>
      <c r="AE8" s="88">
        <v>4765</v>
      </c>
      <c r="AF8" s="88">
        <v>5054</v>
      </c>
    </row>
    <row r="9" spans="1:32" ht="3.2" customHeight="1">
      <c r="A9" s="1"/>
      <c r="B9" s="1"/>
      <c r="C9" s="5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</row>
    <row r="10" spans="1:32" ht="15.95" customHeight="1">
      <c r="A10" s="90" t="s">
        <v>25</v>
      </c>
      <c r="B10" s="100" t="s">
        <v>26</v>
      </c>
      <c r="C10" s="101">
        <v>30585</v>
      </c>
      <c r="D10" s="92">
        <v>33519</v>
      </c>
      <c r="E10" s="92">
        <v>32556</v>
      </c>
      <c r="F10" s="92">
        <v>32635</v>
      </c>
      <c r="G10" s="92">
        <v>30570</v>
      </c>
      <c r="H10" s="92">
        <v>32496</v>
      </c>
      <c r="I10" s="92">
        <v>35598</v>
      </c>
      <c r="J10" s="92">
        <v>31603</v>
      </c>
      <c r="K10" s="92">
        <v>32180</v>
      </c>
      <c r="L10" s="92">
        <v>32204</v>
      </c>
      <c r="M10" s="92">
        <v>30707</v>
      </c>
      <c r="N10" s="92">
        <v>32494</v>
      </c>
      <c r="O10" s="92">
        <v>31513</v>
      </c>
      <c r="P10" s="92">
        <v>33616</v>
      </c>
      <c r="Q10" s="92">
        <v>33685</v>
      </c>
      <c r="R10" s="92">
        <v>35056</v>
      </c>
      <c r="S10" s="92">
        <v>36087</v>
      </c>
      <c r="T10" s="92">
        <v>35389</v>
      </c>
      <c r="U10" s="92">
        <v>39895</v>
      </c>
      <c r="V10" s="92">
        <v>41450</v>
      </c>
      <c r="W10" s="92">
        <v>44704</v>
      </c>
      <c r="X10" s="92">
        <v>40239</v>
      </c>
      <c r="Y10" s="92">
        <v>44956</v>
      </c>
      <c r="Z10" s="92">
        <v>49281</v>
      </c>
      <c r="AA10" s="92">
        <v>42870</v>
      </c>
      <c r="AB10" s="92">
        <v>44507</v>
      </c>
      <c r="AC10" s="92">
        <v>47884</v>
      </c>
      <c r="AD10" s="92">
        <v>48759</v>
      </c>
      <c r="AE10" s="92">
        <v>46121</v>
      </c>
      <c r="AF10" s="92">
        <v>47848</v>
      </c>
    </row>
    <row r="11" spans="1:32">
      <c r="A11" s="93"/>
      <c r="B11" s="9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</row>
    <row r="12" spans="1:32">
      <c r="A12" s="96"/>
      <c r="B12" s="96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ht="15.75">
      <c r="A13" s="7" t="s">
        <v>70</v>
      </c>
      <c r="B13" s="77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</row>
    <row r="14" spans="1:32" ht="18.75" customHeight="1">
      <c r="A14" s="1" t="s">
        <v>0</v>
      </c>
      <c r="B14" s="1" t="s">
        <v>65</v>
      </c>
      <c r="C14" s="29">
        <v>1990</v>
      </c>
      <c r="D14" s="10">
        <v>1991</v>
      </c>
      <c r="E14" s="10">
        <v>1992</v>
      </c>
      <c r="F14" s="10">
        <v>1993</v>
      </c>
      <c r="G14" s="10">
        <v>1994</v>
      </c>
      <c r="H14" s="10">
        <v>1995</v>
      </c>
      <c r="I14" s="10">
        <v>1996</v>
      </c>
      <c r="J14" s="10">
        <v>1997</v>
      </c>
      <c r="K14" s="10">
        <v>1998</v>
      </c>
      <c r="L14" s="10">
        <v>1999</v>
      </c>
      <c r="M14" s="10">
        <v>2000</v>
      </c>
      <c r="N14" s="10">
        <v>2001</v>
      </c>
      <c r="O14" s="10">
        <v>2002</v>
      </c>
      <c r="P14" s="10">
        <v>2003</v>
      </c>
      <c r="Q14" s="10">
        <v>2004</v>
      </c>
      <c r="R14" s="10">
        <v>2005</v>
      </c>
      <c r="S14" s="10">
        <v>2006</v>
      </c>
      <c r="T14" s="10">
        <v>2007</v>
      </c>
      <c r="U14" s="10">
        <v>2008</v>
      </c>
      <c r="V14" s="10">
        <v>2009</v>
      </c>
      <c r="W14" s="10">
        <v>2010</v>
      </c>
      <c r="X14" s="10">
        <v>2011</v>
      </c>
      <c r="Y14" s="10">
        <v>2012</v>
      </c>
      <c r="Z14" s="10">
        <v>2013</v>
      </c>
      <c r="AA14" s="10">
        <v>2014</v>
      </c>
      <c r="AB14" s="10">
        <v>2015</v>
      </c>
      <c r="AC14" s="10">
        <v>2016</v>
      </c>
      <c r="AD14" s="10">
        <v>2017</v>
      </c>
      <c r="AE14" s="10">
        <v>2018</v>
      </c>
      <c r="AF14" s="10">
        <v>2019</v>
      </c>
    </row>
    <row r="15" spans="1:32" ht="14.1" customHeight="1">
      <c r="A15" s="79" t="s">
        <v>60</v>
      </c>
      <c r="B15" s="79" t="s">
        <v>31</v>
      </c>
      <c r="C15" s="80">
        <v>20714</v>
      </c>
      <c r="D15" s="81">
        <v>22604</v>
      </c>
      <c r="E15" s="81">
        <v>21432</v>
      </c>
      <c r="F15" s="81">
        <v>21125</v>
      </c>
      <c r="G15" s="81">
        <v>19211</v>
      </c>
      <c r="H15" s="81">
        <v>20182</v>
      </c>
      <c r="I15" s="81">
        <v>21705</v>
      </c>
      <c r="J15" s="81">
        <v>18987</v>
      </c>
      <c r="K15" s="81">
        <v>19365</v>
      </c>
      <c r="L15" s="81">
        <v>19218</v>
      </c>
      <c r="M15" s="81">
        <v>17673</v>
      </c>
      <c r="N15" s="81">
        <v>18584</v>
      </c>
      <c r="O15" s="81">
        <v>17600</v>
      </c>
      <c r="P15" s="81">
        <v>18701</v>
      </c>
      <c r="Q15" s="81">
        <v>18415</v>
      </c>
      <c r="R15" s="81">
        <v>19069</v>
      </c>
      <c r="S15" s="81">
        <v>18998</v>
      </c>
      <c r="T15" s="81">
        <v>17279</v>
      </c>
      <c r="U15" s="81">
        <v>18924</v>
      </c>
      <c r="V15" s="81">
        <v>18841</v>
      </c>
      <c r="W15" s="81">
        <v>20733</v>
      </c>
      <c r="X15" s="81">
        <v>16933</v>
      </c>
      <c r="Y15" s="81">
        <v>18727</v>
      </c>
      <c r="Z15" s="81">
        <v>20723</v>
      </c>
      <c r="AA15" s="81">
        <v>16498</v>
      </c>
      <c r="AB15" s="81">
        <v>18228</v>
      </c>
      <c r="AC15" s="81">
        <v>19606</v>
      </c>
      <c r="AD15" s="81">
        <v>19237</v>
      </c>
      <c r="AE15" s="81">
        <v>18051</v>
      </c>
      <c r="AF15" s="81">
        <v>18462</v>
      </c>
    </row>
    <row r="16" spans="1:32" ht="14.1" customHeight="1">
      <c r="A16" s="82" t="s">
        <v>66</v>
      </c>
      <c r="B16" s="82" t="s">
        <v>33</v>
      </c>
      <c r="C16" s="83">
        <v>426</v>
      </c>
      <c r="D16" s="84">
        <v>493</v>
      </c>
      <c r="E16" s="84">
        <v>483</v>
      </c>
      <c r="F16" s="84">
        <v>491</v>
      </c>
      <c r="G16" s="84">
        <v>445</v>
      </c>
      <c r="H16" s="84">
        <v>575</v>
      </c>
      <c r="I16" s="84">
        <v>638</v>
      </c>
      <c r="J16" s="84">
        <v>566</v>
      </c>
      <c r="K16" s="84">
        <v>585</v>
      </c>
      <c r="L16" s="84">
        <v>590</v>
      </c>
      <c r="M16" s="84">
        <v>548</v>
      </c>
      <c r="N16" s="84">
        <v>614</v>
      </c>
      <c r="O16" s="84">
        <v>590</v>
      </c>
      <c r="P16" s="84">
        <v>622</v>
      </c>
      <c r="Q16" s="84">
        <v>608</v>
      </c>
      <c r="R16" s="84">
        <v>622</v>
      </c>
      <c r="S16" s="84">
        <v>616</v>
      </c>
      <c r="T16" s="84">
        <v>580</v>
      </c>
      <c r="U16" s="84">
        <v>651</v>
      </c>
      <c r="V16" s="84">
        <v>663</v>
      </c>
      <c r="W16" s="84">
        <v>726</v>
      </c>
      <c r="X16" s="84">
        <v>612</v>
      </c>
      <c r="Y16" s="84">
        <v>762</v>
      </c>
      <c r="Z16" s="84">
        <v>694</v>
      </c>
      <c r="AA16" s="84">
        <v>559</v>
      </c>
      <c r="AB16" s="84">
        <v>602</v>
      </c>
      <c r="AC16" s="84">
        <v>901</v>
      </c>
      <c r="AD16" s="84">
        <v>887</v>
      </c>
      <c r="AE16" s="84">
        <v>827</v>
      </c>
      <c r="AF16" s="84">
        <v>847</v>
      </c>
    </row>
    <row r="17" spans="1:32" ht="14.1" customHeight="1">
      <c r="A17" s="82" t="s">
        <v>61</v>
      </c>
      <c r="B17" s="82" t="s">
        <v>34</v>
      </c>
      <c r="C17" s="83">
        <v>4545</v>
      </c>
      <c r="D17" s="84">
        <v>5011</v>
      </c>
      <c r="E17" s="84">
        <v>5124</v>
      </c>
      <c r="F17" s="84">
        <v>5368</v>
      </c>
      <c r="G17" s="84">
        <v>5367</v>
      </c>
      <c r="H17" s="84">
        <v>5704</v>
      </c>
      <c r="I17" s="84">
        <v>6594</v>
      </c>
      <c r="J17" s="84">
        <v>5697</v>
      </c>
      <c r="K17" s="84">
        <v>5630</v>
      </c>
      <c r="L17" s="84">
        <v>5492</v>
      </c>
      <c r="M17" s="84">
        <v>5575</v>
      </c>
      <c r="N17" s="84">
        <v>5951</v>
      </c>
      <c r="O17" s="84">
        <v>5928</v>
      </c>
      <c r="P17" s="84">
        <v>6377</v>
      </c>
      <c r="Q17" s="84">
        <v>6334</v>
      </c>
      <c r="R17" s="84">
        <v>6541</v>
      </c>
      <c r="S17" s="84">
        <v>6881</v>
      </c>
      <c r="T17" s="84">
        <v>7803</v>
      </c>
      <c r="U17" s="84">
        <v>8767</v>
      </c>
      <c r="V17" s="84">
        <v>9129</v>
      </c>
      <c r="W17" s="84">
        <v>10037</v>
      </c>
      <c r="X17" s="84">
        <v>9540</v>
      </c>
      <c r="Y17" s="84">
        <v>10267</v>
      </c>
      <c r="Z17" s="84">
        <v>11072</v>
      </c>
      <c r="AA17" s="84">
        <v>10461</v>
      </c>
      <c r="AB17" s="84">
        <v>10601</v>
      </c>
      <c r="AC17" s="84">
        <v>11181</v>
      </c>
      <c r="AD17" s="84">
        <v>11738</v>
      </c>
      <c r="AE17" s="84">
        <v>11068</v>
      </c>
      <c r="AF17" s="84">
        <v>11611</v>
      </c>
    </row>
    <row r="18" spans="1:32" ht="14.1" customHeight="1">
      <c r="A18" s="85" t="s">
        <v>62</v>
      </c>
      <c r="B18" s="85" t="s">
        <v>32</v>
      </c>
      <c r="C18" s="83">
        <v>2637</v>
      </c>
      <c r="D18" s="84">
        <v>3126</v>
      </c>
      <c r="E18" s="84">
        <v>3193</v>
      </c>
      <c r="F18" s="84">
        <v>3345</v>
      </c>
      <c r="G18" s="84">
        <v>3289</v>
      </c>
      <c r="H18" s="84">
        <v>3695</v>
      </c>
      <c r="I18" s="84">
        <v>4182</v>
      </c>
      <c r="J18" s="84">
        <v>3803</v>
      </c>
      <c r="K18" s="84">
        <v>3946</v>
      </c>
      <c r="L18" s="84">
        <v>4083</v>
      </c>
      <c r="M18" s="84">
        <v>3893</v>
      </c>
      <c r="N18" s="84">
        <v>4204</v>
      </c>
      <c r="O18" s="84">
        <v>4069</v>
      </c>
      <c r="P18" s="84">
        <v>4488</v>
      </c>
      <c r="Q18" s="84">
        <v>4687</v>
      </c>
      <c r="R18" s="84">
        <v>5050</v>
      </c>
      <c r="S18" s="84">
        <v>5440</v>
      </c>
      <c r="T18" s="84">
        <v>5331</v>
      </c>
      <c r="U18" s="84">
        <v>6221</v>
      </c>
      <c r="V18" s="84">
        <v>6566</v>
      </c>
      <c r="W18" s="84">
        <v>7444</v>
      </c>
      <c r="X18" s="84">
        <v>6485</v>
      </c>
      <c r="Y18" s="84">
        <v>7494</v>
      </c>
      <c r="Z18" s="84">
        <v>8445</v>
      </c>
      <c r="AA18" s="84">
        <v>7128</v>
      </c>
      <c r="AB18" s="84">
        <v>8029</v>
      </c>
      <c r="AC18" s="84">
        <v>8697</v>
      </c>
      <c r="AD18" s="84">
        <v>8781</v>
      </c>
      <c r="AE18" s="84">
        <v>8325</v>
      </c>
      <c r="AF18" s="84">
        <v>8753</v>
      </c>
    </row>
    <row r="19" spans="1:32" ht="14.1" customHeight="1">
      <c r="A19" s="82" t="s">
        <v>63</v>
      </c>
      <c r="B19" s="82" t="s">
        <v>57</v>
      </c>
      <c r="C19" s="83">
        <v>35</v>
      </c>
      <c r="D19" s="84">
        <v>37</v>
      </c>
      <c r="E19" s="84">
        <v>66</v>
      </c>
      <c r="F19" s="84">
        <v>48</v>
      </c>
      <c r="G19" s="84">
        <v>59</v>
      </c>
      <c r="H19" s="84">
        <v>47</v>
      </c>
      <c r="I19" s="84">
        <v>67</v>
      </c>
      <c r="J19" s="84">
        <v>49</v>
      </c>
      <c r="K19" s="84">
        <v>61</v>
      </c>
      <c r="L19" s="84">
        <v>64</v>
      </c>
      <c r="M19" s="84">
        <v>64</v>
      </c>
      <c r="N19" s="84">
        <v>68</v>
      </c>
      <c r="O19" s="84">
        <v>120</v>
      </c>
      <c r="P19" s="84">
        <v>156</v>
      </c>
      <c r="Q19" s="84">
        <v>169</v>
      </c>
      <c r="R19" s="84">
        <v>190</v>
      </c>
      <c r="S19" s="84">
        <v>257</v>
      </c>
      <c r="T19" s="84">
        <v>612</v>
      </c>
      <c r="U19" s="84">
        <v>1106</v>
      </c>
      <c r="V19" s="84">
        <v>1283</v>
      </c>
      <c r="W19" s="84">
        <v>802</v>
      </c>
      <c r="X19" s="84">
        <v>1380</v>
      </c>
      <c r="Y19" s="84">
        <v>1885</v>
      </c>
      <c r="Z19" s="84">
        <v>2004</v>
      </c>
      <c r="AA19" s="84">
        <v>2013</v>
      </c>
      <c r="AB19" s="84">
        <v>1002</v>
      </c>
      <c r="AC19" s="84">
        <v>1203</v>
      </c>
      <c r="AD19" s="84">
        <v>1773</v>
      </c>
      <c r="AE19" s="84">
        <v>1586</v>
      </c>
      <c r="AF19" s="84">
        <v>1662</v>
      </c>
    </row>
    <row r="20" spans="1:32" ht="14.1" customHeight="1">
      <c r="A20" s="86" t="s">
        <v>64</v>
      </c>
      <c r="B20" s="86" t="s">
        <v>56</v>
      </c>
      <c r="C20" s="87">
        <v>0</v>
      </c>
      <c r="D20" s="88">
        <v>0</v>
      </c>
      <c r="E20" s="88">
        <v>0</v>
      </c>
      <c r="F20" s="88">
        <v>0</v>
      </c>
      <c r="G20" s="88">
        <v>0</v>
      </c>
      <c r="H20" s="88">
        <v>64</v>
      </c>
      <c r="I20" s="88">
        <v>156</v>
      </c>
      <c r="J20" s="88">
        <v>187</v>
      </c>
      <c r="K20" s="88">
        <v>189</v>
      </c>
      <c r="L20" s="88">
        <v>176</v>
      </c>
      <c r="M20" s="88">
        <v>151</v>
      </c>
      <c r="N20" s="88">
        <v>141</v>
      </c>
      <c r="O20" s="88">
        <v>169</v>
      </c>
      <c r="P20" s="88">
        <v>248</v>
      </c>
      <c r="Q20" s="88">
        <v>282</v>
      </c>
      <c r="R20" s="88">
        <v>279</v>
      </c>
      <c r="S20" s="88">
        <v>241</v>
      </c>
      <c r="T20" s="88">
        <v>224</v>
      </c>
      <c r="U20" s="88">
        <v>637</v>
      </c>
      <c r="V20" s="88">
        <v>1403</v>
      </c>
      <c r="W20" s="88">
        <v>1301</v>
      </c>
      <c r="X20" s="88">
        <v>1661</v>
      </c>
      <c r="Y20" s="88">
        <v>2088</v>
      </c>
      <c r="Z20" s="88">
        <v>2459</v>
      </c>
      <c r="AA20" s="88">
        <v>2305</v>
      </c>
      <c r="AB20" s="88">
        <v>2065</v>
      </c>
      <c r="AC20" s="88">
        <v>2192</v>
      </c>
      <c r="AD20" s="88">
        <v>2239</v>
      </c>
      <c r="AE20" s="88">
        <v>2127</v>
      </c>
      <c r="AF20" s="88">
        <v>2359</v>
      </c>
    </row>
    <row r="21" spans="1:32" ht="3.2" customHeight="1">
      <c r="A21" s="1"/>
      <c r="B21" s="1"/>
      <c r="C21" s="5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</row>
    <row r="22" spans="1:32" ht="24" customHeight="1">
      <c r="A22" s="90" t="s">
        <v>25</v>
      </c>
      <c r="B22" s="102" t="s">
        <v>46</v>
      </c>
      <c r="C22" s="101">
        <v>28357</v>
      </c>
      <c r="D22" s="92">
        <v>31271</v>
      </c>
      <c r="E22" s="92">
        <v>30298</v>
      </c>
      <c r="F22" s="92">
        <v>30377</v>
      </c>
      <c r="G22" s="92">
        <v>28371</v>
      </c>
      <c r="H22" s="92">
        <v>30267</v>
      </c>
      <c r="I22" s="92">
        <v>33342</v>
      </c>
      <c r="J22" s="92">
        <v>29289</v>
      </c>
      <c r="K22" s="92">
        <v>29776</v>
      </c>
      <c r="L22" s="92">
        <v>29623</v>
      </c>
      <c r="M22" s="92">
        <v>27904</v>
      </c>
      <c r="N22" s="92">
        <v>29562</v>
      </c>
      <c r="O22" s="92">
        <v>28476</v>
      </c>
      <c r="P22" s="92">
        <v>30592</v>
      </c>
      <c r="Q22" s="92">
        <v>30495</v>
      </c>
      <c r="R22" s="92">
        <v>31751</v>
      </c>
      <c r="S22" s="92">
        <v>32433</v>
      </c>
      <c r="T22" s="92">
        <v>31829</v>
      </c>
      <c r="U22" s="92">
        <v>36306</v>
      </c>
      <c r="V22" s="92">
        <v>37885</v>
      </c>
      <c r="W22" s="92">
        <v>41043</v>
      </c>
      <c r="X22" s="92">
        <v>36611</v>
      </c>
      <c r="Y22" s="92">
        <v>41223</v>
      </c>
      <c r="Z22" s="92">
        <v>45397</v>
      </c>
      <c r="AA22" s="92">
        <v>38964</v>
      </c>
      <c r="AB22" s="92">
        <v>40527</v>
      </c>
      <c r="AC22" s="92">
        <v>43780</v>
      </c>
      <c r="AD22" s="92">
        <v>44655</v>
      </c>
      <c r="AE22" s="92">
        <v>41984</v>
      </c>
      <c r="AF22" s="92">
        <v>43694</v>
      </c>
    </row>
    <row r="23" spans="1:32">
      <c r="A23" s="93"/>
      <c r="B23" s="93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</row>
    <row r="24" spans="1:32">
      <c r="A24" s="96"/>
      <c r="B24" s="96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1:32" ht="15.75">
      <c r="A25" s="7" t="s">
        <v>72</v>
      </c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</row>
    <row r="26" spans="1:32" ht="18.75" customHeight="1">
      <c r="A26" s="1" t="s">
        <v>0</v>
      </c>
      <c r="B26" s="1" t="s">
        <v>65</v>
      </c>
      <c r="C26" s="29">
        <v>1990</v>
      </c>
      <c r="D26" s="10">
        <v>1991</v>
      </c>
      <c r="E26" s="10">
        <v>1992</v>
      </c>
      <c r="F26" s="10">
        <v>1993</v>
      </c>
      <c r="G26" s="10">
        <v>1994</v>
      </c>
      <c r="H26" s="10">
        <v>1995</v>
      </c>
      <c r="I26" s="10">
        <v>1996</v>
      </c>
      <c r="J26" s="10">
        <v>1997</v>
      </c>
      <c r="K26" s="10">
        <v>1998</v>
      </c>
      <c r="L26" s="10">
        <v>1999</v>
      </c>
      <c r="M26" s="10">
        <v>2000</v>
      </c>
      <c r="N26" s="10">
        <v>2001</v>
      </c>
      <c r="O26" s="10">
        <v>2002</v>
      </c>
      <c r="P26" s="10">
        <v>2003</v>
      </c>
      <c r="Q26" s="10">
        <v>2004</v>
      </c>
      <c r="R26" s="10">
        <v>2005</v>
      </c>
      <c r="S26" s="10">
        <v>2006</v>
      </c>
      <c r="T26" s="10">
        <v>2007</v>
      </c>
      <c r="U26" s="10">
        <v>2008</v>
      </c>
      <c r="V26" s="10">
        <v>2009</v>
      </c>
      <c r="W26" s="10">
        <v>2010</v>
      </c>
      <c r="X26" s="10">
        <v>2011</v>
      </c>
      <c r="Y26" s="10">
        <v>2012</v>
      </c>
      <c r="Z26" s="10">
        <v>2013</v>
      </c>
      <c r="AA26" s="10">
        <v>2014</v>
      </c>
      <c r="AB26" s="10">
        <v>2015</v>
      </c>
      <c r="AC26" s="10">
        <v>2016</v>
      </c>
      <c r="AD26" s="10">
        <v>2017</v>
      </c>
      <c r="AE26" s="10">
        <v>2018</v>
      </c>
      <c r="AF26" s="10">
        <v>2019</v>
      </c>
    </row>
    <row r="27" spans="1:32" ht="14.1" customHeight="1">
      <c r="A27" s="79" t="s">
        <v>60</v>
      </c>
      <c r="B27" s="79" t="s">
        <v>31</v>
      </c>
      <c r="C27" s="80">
        <v>12077</v>
      </c>
      <c r="D27" s="81">
        <v>13196</v>
      </c>
      <c r="E27" s="81">
        <v>12542</v>
      </c>
      <c r="F27" s="81">
        <v>12397</v>
      </c>
      <c r="G27" s="81">
        <v>11325</v>
      </c>
      <c r="H27" s="81">
        <v>11974</v>
      </c>
      <c r="I27" s="81">
        <v>12955</v>
      </c>
      <c r="J27" s="81">
        <v>11396</v>
      </c>
      <c r="K27" s="81">
        <v>11671</v>
      </c>
      <c r="L27" s="81">
        <v>11641</v>
      </c>
      <c r="M27" s="81">
        <v>10784</v>
      </c>
      <c r="N27" s="81">
        <v>11440</v>
      </c>
      <c r="O27" s="81">
        <v>10924</v>
      </c>
      <c r="P27" s="81">
        <v>11679</v>
      </c>
      <c r="Q27" s="81">
        <v>11589</v>
      </c>
      <c r="R27" s="81">
        <v>12108</v>
      </c>
      <c r="S27" s="81">
        <v>12204</v>
      </c>
      <c r="T27" s="81">
        <v>11193</v>
      </c>
      <c r="U27" s="81">
        <v>12357</v>
      </c>
      <c r="V27" s="81">
        <v>12403</v>
      </c>
      <c r="W27" s="81">
        <v>13808</v>
      </c>
      <c r="X27" s="81">
        <v>11404</v>
      </c>
      <c r="Y27" s="81">
        <v>12717</v>
      </c>
      <c r="Z27" s="81">
        <v>14229</v>
      </c>
      <c r="AA27" s="81">
        <v>11429</v>
      </c>
      <c r="AB27" s="81">
        <v>12728</v>
      </c>
      <c r="AC27" s="81">
        <v>13789</v>
      </c>
      <c r="AD27" s="81">
        <v>13622</v>
      </c>
      <c r="AE27" s="81">
        <v>12854</v>
      </c>
      <c r="AF27" s="81">
        <v>13221</v>
      </c>
    </row>
    <row r="28" spans="1:32" ht="14.1" customHeight="1">
      <c r="A28" s="82" t="s">
        <v>66</v>
      </c>
      <c r="B28" s="82" t="s">
        <v>33</v>
      </c>
      <c r="C28" s="83">
        <v>231</v>
      </c>
      <c r="D28" s="84">
        <v>272</v>
      </c>
      <c r="E28" s="84">
        <v>270</v>
      </c>
      <c r="F28" s="84">
        <v>277</v>
      </c>
      <c r="G28" s="84">
        <v>253</v>
      </c>
      <c r="H28" s="84">
        <v>350</v>
      </c>
      <c r="I28" s="84">
        <v>395</v>
      </c>
      <c r="J28" s="84">
        <v>354</v>
      </c>
      <c r="K28" s="84">
        <v>371</v>
      </c>
      <c r="L28" s="84">
        <v>378</v>
      </c>
      <c r="M28" s="84">
        <v>357</v>
      </c>
      <c r="N28" s="84">
        <v>409</v>
      </c>
      <c r="O28" s="84">
        <v>397</v>
      </c>
      <c r="P28" s="84">
        <v>422</v>
      </c>
      <c r="Q28" s="84">
        <v>416</v>
      </c>
      <c r="R28" s="84">
        <v>428</v>
      </c>
      <c r="S28" s="84">
        <v>429</v>
      </c>
      <c r="T28" s="84">
        <v>410</v>
      </c>
      <c r="U28" s="84">
        <v>466</v>
      </c>
      <c r="V28" s="84">
        <v>480</v>
      </c>
      <c r="W28" s="84">
        <v>531</v>
      </c>
      <c r="X28" s="84">
        <v>454</v>
      </c>
      <c r="Y28" s="84">
        <v>576</v>
      </c>
      <c r="Z28" s="84">
        <v>523</v>
      </c>
      <c r="AA28" s="84">
        <v>425</v>
      </c>
      <c r="AB28" s="84">
        <v>461</v>
      </c>
      <c r="AC28" s="84">
        <v>682</v>
      </c>
      <c r="AD28" s="84">
        <v>675</v>
      </c>
      <c r="AE28" s="84">
        <v>632</v>
      </c>
      <c r="AF28" s="84">
        <v>650</v>
      </c>
    </row>
    <row r="29" spans="1:32" ht="14.1" customHeight="1">
      <c r="A29" s="82" t="s">
        <v>61</v>
      </c>
      <c r="B29" s="82" t="s">
        <v>34</v>
      </c>
      <c r="C29" s="83">
        <v>2746</v>
      </c>
      <c r="D29" s="84">
        <v>3054</v>
      </c>
      <c r="E29" s="84">
        <v>3131</v>
      </c>
      <c r="F29" s="84">
        <v>3290</v>
      </c>
      <c r="G29" s="84">
        <v>3388</v>
      </c>
      <c r="H29" s="84">
        <v>3736</v>
      </c>
      <c r="I29" s="84">
        <v>4427</v>
      </c>
      <c r="J29" s="84">
        <v>3812</v>
      </c>
      <c r="K29" s="84">
        <v>3801</v>
      </c>
      <c r="L29" s="84">
        <v>3731</v>
      </c>
      <c r="M29" s="84">
        <v>3910</v>
      </c>
      <c r="N29" s="84">
        <v>4151</v>
      </c>
      <c r="O29" s="84">
        <v>4056</v>
      </c>
      <c r="P29" s="84">
        <v>4308</v>
      </c>
      <c r="Q29" s="84">
        <v>4269</v>
      </c>
      <c r="R29" s="84">
        <v>4413</v>
      </c>
      <c r="S29" s="84">
        <v>4645</v>
      </c>
      <c r="T29" s="84">
        <v>5163</v>
      </c>
      <c r="U29" s="84">
        <v>5603</v>
      </c>
      <c r="V29" s="84">
        <v>5927</v>
      </c>
      <c r="W29" s="84">
        <v>6788</v>
      </c>
      <c r="X29" s="84">
        <v>6492</v>
      </c>
      <c r="Y29" s="84">
        <v>7011</v>
      </c>
      <c r="Z29" s="84">
        <v>7593</v>
      </c>
      <c r="AA29" s="84">
        <v>7090</v>
      </c>
      <c r="AB29" s="84">
        <v>7551</v>
      </c>
      <c r="AC29" s="84">
        <v>8019</v>
      </c>
      <c r="AD29" s="84">
        <v>8470</v>
      </c>
      <c r="AE29" s="84">
        <v>8063</v>
      </c>
      <c r="AF29" s="84">
        <v>8504</v>
      </c>
    </row>
    <row r="30" spans="1:32" ht="14.1" customHeight="1">
      <c r="A30" s="85" t="s">
        <v>62</v>
      </c>
      <c r="B30" s="85" t="s">
        <v>32</v>
      </c>
      <c r="C30" s="83">
        <v>1594</v>
      </c>
      <c r="D30" s="84">
        <v>1912</v>
      </c>
      <c r="E30" s="84">
        <v>1967</v>
      </c>
      <c r="F30" s="84">
        <v>2078</v>
      </c>
      <c r="G30" s="84">
        <v>2085</v>
      </c>
      <c r="H30" s="84">
        <v>2398</v>
      </c>
      <c r="I30" s="84">
        <v>2756</v>
      </c>
      <c r="J30" s="84">
        <v>2527</v>
      </c>
      <c r="K30" s="84">
        <v>2644</v>
      </c>
      <c r="L30" s="84">
        <v>2761</v>
      </c>
      <c r="M30" s="84">
        <v>2669</v>
      </c>
      <c r="N30" s="84">
        <v>2895</v>
      </c>
      <c r="O30" s="84">
        <v>2802</v>
      </c>
      <c r="P30" s="84">
        <v>3095</v>
      </c>
      <c r="Q30" s="84">
        <v>3254</v>
      </c>
      <c r="R30" s="84">
        <v>3532</v>
      </c>
      <c r="S30" s="84">
        <v>3850</v>
      </c>
      <c r="T30" s="84">
        <v>3792</v>
      </c>
      <c r="U30" s="84">
        <v>4448</v>
      </c>
      <c r="V30" s="84">
        <v>4731</v>
      </c>
      <c r="W30" s="84">
        <v>5412</v>
      </c>
      <c r="X30" s="84">
        <v>4728</v>
      </c>
      <c r="Y30" s="84">
        <v>5502</v>
      </c>
      <c r="Z30" s="84">
        <v>6230</v>
      </c>
      <c r="AA30" s="84">
        <v>5294</v>
      </c>
      <c r="AB30" s="84">
        <v>6056</v>
      </c>
      <c r="AC30" s="84">
        <v>6590</v>
      </c>
      <c r="AD30" s="84">
        <v>6697</v>
      </c>
      <c r="AE30" s="84">
        <v>6380</v>
      </c>
      <c r="AF30" s="84">
        <v>6742</v>
      </c>
    </row>
    <row r="31" spans="1:32" ht="14.1" customHeight="1">
      <c r="A31" s="82" t="s">
        <v>63</v>
      </c>
      <c r="B31" s="82" t="s">
        <v>57</v>
      </c>
      <c r="C31" s="83">
        <v>209</v>
      </c>
      <c r="D31" s="84">
        <v>205</v>
      </c>
      <c r="E31" s="84">
        <v>246</v>
      </c>
      <c r="F31" s="84">
        <v>240</v>
      </c>
      <c r="G31" s="84">
        <v>268</v>
      </c>
      <c r="H31" s="84">
        <v>278</v>
      </c>
      <c r="I31" s="84">
        <v>322</v>
      </c>
      <c r="J31" s="84">
        <v>328</v>
      </c>
      <c r="K31" s="84">
        <v>342</v>
      </c>
      <c r="L31" s="84">
        <v>376</v>
      </c>
      <c r="M31" s="84">
        <v>425</v>
      </c>
      <c r="N31" s="84">
        <v>447</v>
      </c>
      <c r="O31" s="84">
        <v>498</v>
      </c>
      <c r="P31" s="84">
        <v>527</v>
      </c>
      <c r="Q31" s="84">
        <v>576</v>
      </c>
      <c r="R31" s="84">
        <v>608</v>
      </c>
      <c r="S31" s="84">
        <v>713</v>
      </c>
      <c r="T31" s="84">
        <v>873</v>
      </c>
      <c r="U31" s="84">
        <v>1009</v>
      </c>
      <c r="V31" s="84">
        <v>1085</v>
      </c>
      <c r="W31" s="84">
        <v>1035</v>
      </c>
      <c r="X31" s="84">
        <v>1254</v>
      </c>
      <c r="Y31" s="84">
        <v>1498</v>
      </c>
      <c r="Z31" s="84">
        <v>1664</v>
      </c>
      <c r="AA31" s="84">
        <v>1673</v>
      </c>
      <c r="AB31" s="84">
        <v>1384</v>
      </c>
      <c r="AC31" s="84">
        <v>1526</v>
      </c>
      <c r="AD31" s="84">
        <v>1879</v>
      </c>
      <c r="AE31" s="84">
        <v>1756</v>
      </c>
      <c r="AF31" s="84">
        <v>1846</v>
      </c>
    </row>
    <row r="32" spans="1:32" ht="13.5" customHeight="1">
      <c r="A32" s="86" t="s">
        <v>64</v>
      </c>
      <c r="B32" s="86" t="s">
        <v>56</v>
      </c>
      <c r="C32" s="87">
        <v>518</v>
      </c>
      <c r="D32" s="88">
        <v>579</v>
      </c>
      <c r="E32" s="88">
        <v>602</v>
      </c>
      <c r="F32" s="88">
        <v>607</v>
      </c>
      <c r="G32" s="88">
        <v>591</v>
      </c>
      <c r="H32" s="88">
        <v>677</v>
      </c>
      <c r="I32" s="88">
        <v>758</v>
      </c>
      <c r="J32" s="88">
        <v>770</v>
      </c>
      <c r="K32" s="88">
        <v>762</v>
      </c>
      <c r="L32" s="88">
        <v>792</v>
      </c>
      <c r="M32" s="88">
        <v>827</v>
      </c>
      <c r="N32" s="88">
        <v>829</v>
      </c>
      <c r="O32" s="88">
        <v>856</v>
      </c>
      <c r="P32" s="88">
        <v>944</v>
      </c>
      <c r="Q32" s="88">
        <v>1021</v>
      </c>
      <c r="R32" s="88">
        <v>1052</v>
      </c>
      <c r="S32" s="88">
        <v>1082</v>
      </c>
      <c r="T32" s="88">
        <v>1051</v>
      </c>
      <c r="U32" s="88">
        <v>1229</v>
      </c>
      <c r="V32" s="88">
        <v>1615</v>
      </c>
      <c r="W32" s="88">
        <v>1901</v>
      </c>
      <c r="X32" s="88">
        <v>1848</v>
      </c>
      <c r="Y32" s="88">
        <v>2018</v>
      </c>
      <c r="Z32" s="88">
        <v>2305</v>
      </c>
      <c r="AA32" s="88">
        <v>2188</v>
      </c>
      <c r="AB32" s="88">
        <v>2585</v>
      </c>
      <c r="AC32" s="88">
        <v>2654</v>
      </c>
      <c r="AD32" s="88">
        <v>2656</v>
      </c>
      <c r="AE32" s="88">
        <v>2601</v>
      </c>
      <c r="AF32" s="88">
        <v>2884</v>
      </c>
    </row>
    <row r="33" spans="1:32" ht="3.2" customHeight="1">
      <c r="A33" s="1"/>
      <c r="B33" s="1"/>
      <c r="C33" s="5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</row>
    <row r="34" spans="1:32" ht="16.149999999999999" customHeight="1">
      <c r="A34" s="90" t="s">
        <v>25</v>
      </c>
      <c r="B34" s="100" t="s">
        <v>26</v>
      </c>
      <c r="C34" s="101">
        <v>17375</v>
      </c>
      <c r="D34" s="92">
        <v>19218</v>
      </c>
      <c r="E34" s="92">
        <v>18758</v>
      </c>
      <c r="F34" s="92">
        <v>18889</v>
      </c>
      <c r="G34" s="92">
        <v>17910</v>
      </c>
      <c r="H34" s="92">
        <v>19413</v>
      </c>
      <c r="I34" s="92">
        <v>21613</v>
      </c>
      <c r="J34" s="92">
        <v>19187</v>
      </c>
      <c r="K34" s="92">
        <v>19591</v>
      </c>
      <c r="L34" s="92">
        <v>19679</v>
      </c>
      <c r="M34" s="92">
        <v>18972</v>
      </c>
      <c r="N34" s="92">
        <v>20171</v>
      </c>
      <c r="O34" s="92">
        <v>19533</v>
      </c>
      <c r="P34" s="92">
        <v>20975</v>
      </c>
      <c r="Q34" s="92">
        <v>21125</v>
      </c>
      <c r="R34" s="92">
        <v>22141</v>
      </c>
      <c r="S34" s="92">
        <v>22923</v>
      </c>
      <c r="T34" s="92">
        <v>22482</v>
      </c>
      <c r="U34" s="92">
        <v>25112</v>
      </c>
      <c r="V34" s="92">
        <v>26241</v>
      </c>
      <c r="W34" s="92">
        <v>29475</v>
      </c>
      <c r="X34" s="92">
        <v>26180</v>
      </c>
      <c r="Y34" s="92">
        <v>29322</v>
      </c>
      <c r="Z34" s="92">
        <v>32544</v>
      </c>
      <c r="AA34" s="92">
        <v>28099</v>
      </c>
      <c r="AB34" s="92">
        <v>30765</v>
      </c>
      <c r="AC34" s="92">
        <v>33260</v>
      </c>
      <c r="AD34" s="92">
        <v>33999</v>
      </c>
      <c r="AE34" s="92">
        <v>32286</v>
      </c>
      <c r="AF34" s="92">
        <v>33847</v>
      </c>
    </row>
    <row r="35" spans="1:32">
      <c r="A35" s="93"/>
      <c r="B35" s="93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</row>
    <row r="36" spans="1:32">
      <c r="A36" s="96"/>
      <c r="B36" s="96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</row>
    <row r="37" spans="1:32" ht="15.75">
      <c r="A37" s="7" t="s">
        <v>71</v>
      </c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</row>
    <row r="38" spans="1:32">
      <c r="A38" s="1" t="s">
        <v>0</v>
      </c>
      <c r="B38" s="1" t="s">
        <v>65</v>
      </c>
      <c r="C38" s="29">
        <v>1990</v>
      </c>
      <c r="D38" s="10">
        <v>1991</v>
      </c>
      <c r="E38" s="10">
        <v>1992</v>
      </c>
      <c r="F38" s="10">
        <v>1993</v>
      </c>
      <c r="G38" s="10">
        <v>1994</v>
      </c>
      <c r="H38" s="10">
        <v>1995</v>
      </c>
      <c r="I38" s="10">
        <v>1996</v>
      </c>
      <c r="J38" s="10">
        <v>1997</v>
      </c>
      <c r="K38" s="10">
        <v>1998</v>
      </c>
      <c r="L38" s="10">
        <v>1999</v>
      </c>
      <c r="M38" s="10">
        <v>2000</v>
      </c>
      <c r="N38" s="10">
        <v>2001</v>
      </c>
      <c r="O38" s="10">
        <v>2002</v>
      </c>
      <c r="P38" s="10">
        <v>2003</v>
      </c>
      <c r="Q38" s="10">
        <v>2004</v>
      </c>
      <c r="R38" s="10">
        <v>2005</v>
      </c>
      <c r="S38" s="10">
        <v>2006</v>
      </c>
      <c r="T38" s="10">
        <v>2007</v>
      </c>
      <c r="U38" s="10">
        <v>2008</v>
      </c>
      <c r="V38" s="10">
        <v>2009</v>
      </c>
      <c r="W38" s="10">
        <v>2010</v>
      </c>
      <c r="X38" s="10">
        <v>2011</v>
      </c>
      <c r="Y38" s="10">
        <v>2012</v>
      </c>
      <c r="Z38" s="10">
        <v>2013</v>
      </c>
      <c r="AA38" s="10">
        <v>2014</v>
      </c>
      <c r="AB38" s="10">
        <v>2015</v>
      </c>
      <c r="AC38" s="10">
        <v>2016</v>
      </c>
      <c r="AD38" s="10">
        <v>2017</v>
      </c>
      <c r="AE38" s="10">
        <v>2018</v>
      </c>
      <c r="AF38" s="10">
        <v>2019</v>
      </c>
    </row>
    <row r="39" spans="1:32" ht="14.1" customHeight="1">
      <c r="A39" s="79" t="s">
        <v>60</v>
      </c>
      <c r="B39" s="79" t="s">
        <v>31</v>
      </c>
      <c r="C39" s="80">
        <v>12077</v>
      </c>
      <c r="D39" s="81">
        <v>13196</v>
      </c>
      <c r="E39" s="81">
        <v>12542</v>
      </c>
      <c r="F39" s="81">
        <v>12397</v>
      </c>
      <c r="G39" s="81">
        <v>11325</v>
      </c>
      <c r="H39" s="81">
        <v>11974</v>
      </c>
      <c r="I39" s="81">
        <v>12955</v>
      </c>
      <c r="J39" s="81">
        <v>11396</v>
      </c>
      <c r="K39" s="81">
        <v>11671</v>
      </c>
      <c r="L39" s="81">
        <v>11641</v>
      </c>
      <c r="M39" s="81">
        <v>10784</v>
      </c>
      <c r="N39" s="81">
        <v>11440</v>
      </c>
      <c r="O39" s="81">
        <v>10924</v>
      </c>
      <c r="P39" s="81">
        <v>11679</v>
      </c>
      <c r="Q39" s="81">
        <v>11589</v>
      </c>
      <c r="R39" s="81">
        <v>12108</v>
      </c>
      <c r="S39" s="81">
        <v>12204</v>
      </c>
      <c r="T39" s="81">
        <v>11193</v>
      </c>
      <c r="U39" s="81">
        <v>12357</v>
      </c>
      <c r="V39" s="81">
        <v>12403</v>
      </c>
      <c r="W39" s="81">
        <v>13808</v>
      </c>
      <c r="X39" s="81">
        <v>11404</v>
      </c>
      <c r="Y39" s="81">
        <v>12717</v>
      </c>
      <c r="Z39" s="81">
        <v>14229</v>
      </c>
      <c r="AA39" s="81">
        <v>11429</v>
      </c>
      <c r="AB39" s="81">
        <v>12728</v>
      </c>
      <c r="AC39" s="81">
        <v>13789</v>
      </c>
      <c r="AD39" s="81">
        <v>13622</v>
      </c>
      <c r="AE39" s="81">
        <v>12854</v>
      </c>
      <c r="AF39" s="81">
        <v>13221</v>
      </c>
    </row>
    <row r="40" spans="1:32" ht="14.1" customHeight="1">
      <c r="A40" s="82" t="s">
        <v>66</v>
      </c>
      <c r="B40" s="82" t="s">
        <v>33</v>
      </c>
      <c r="C40" s="83">
        <v>231</v>
      </c>
      <c r="D40" s="84">
        <v>272</v>
      </c>
      <c r="E40" s="84">
        <v>270</v>
      </c>
      <c r="F40" s="84">
        <v>277</v>
      </c>
      <c r="G40" s="84">
        <v>253</v>
      </c>
      <c r="H40" s="84">
        <v>350</v>
      </c>
      <c r="I40" s="84">
        <v>395</v>
      </c>
      <c r="J40" s="84">
        <v>354</v>
      </c>
      <c r="K40" s="84">
        <v>371</v>
      </c>
      <c r="L40" s="84">
        <v>378</v>
      </c>
      <c r="M40" s="84">
        <v>357</v>
      </c>
      <c r="N40" s="84">
        <v>409</v>
      </c>
      <c r="O40" s="84">
        <v>397</v>
      </c>
      <c r="P40" s="84">
        <v>422</v>
      </c>
      <c r="Q40" s="84">
        <v>416</v>
      </c>
      <c r="R40" s="84">
        <v>428</v>
      </c>
      <c r="S40" s="84">
        <v>429</v>
      </c>
      <c r="T40" s="84">
        <v>410</v>
      </c>
      <c r="U40" s="84">
        <v>466</v>
      </c>
      <c r="V40" s="84">
        <v>480</v>
      </c>
      <c r="W40" s="84">
        <v>531</v>
      </c>
      <c r="X40" s="84">
        <v>454</v>
      </c>
      <c r="Y40" s="84">
        <v>576</v>
      </c>
      <c r="Z40" s="84">
        <v>523</v>
      </c>
      <c r="AA40" s="84">
        <v>425</v>
      </c>
      <c r="AB40" s="84">
        <v>461</v>
      </c>
      <c r="AC40" s="84">
        <v>682</v>
      </c>
      <c r="AD40" s="84">
        <v>675</v>
      </c>
      <c r="AE40" s="84">
        <v>632</v>
      </c>
      <c r="AF40" s="84">
        <v>650</v>
      </c>
    </row>
    <row r="41" spans="1:32" ht="14.1" customHeight="1">
      <c r="A41" s="82" t="s">
        <v>61</v>
      </c>
      <c r="B41" s="82" t="s">
        <v>34</v>
      </c>
      <c r="C41" s="83">
        <v>2746</v>
      </c>
      <c r="D41" s="84">
        <v>3054</v>
      </c>
      <c r="E41" s="84">
        <v>3131</v>
      </c>
      <c r="F41" s="84">
        <v>3290</v>
      </c>
      <c r="G41" s="84">
        <v>3388</v>
      </c>
      <c r="H41" s="84">
        <v>3736</v>
      </c>
      <c r="I41" s="84">
        <v>4427</v>
      </c>
      <c r="J41" s="84">
        <v>3812</v>
      </c>
      <c r="K41" s="84">
        <v>3801</v>
      </c>
      <c r="L41" s="84">
        <v>3731</v>
      </c>
      <c r="M41" s="84">
        <v>3910</v>
      </c>
      <c r="N41" s="84">
        <v>4151</v>
      </c>
      <c r="O41" s="84">
        <v>4056</v>
      </c>
      <c r="P41" s="84">
        <v>4308</v>
      </c>
      <c r="Q41" s="84">
        <v>4269</v>
      </c>
      <c r="R41" s="84">
        <v>4413</v>
      </c>
      <c r="S41" s="84">
        <v>4645</v>
      </c>
      <c r="T41" s="84">
        <v>5163</v>
      </c>
      <c r="U41" s="84">
        <v>5603</v>
      </c>
      <c r="V41" s="84">
        <v>5927</v>
      </c>
      <c r="W41" s="84">
        <v>6788</v>
      </c>
      <c r="X41" s="84">
        <v>6492</v>
      </c>
      <c r="Y41" s="84">
        <v>7011</v>
      </c>
      <c r="Z41" s="84">
        <v>7593</v>
      </c>
      <c r="AA41" s="84">
        <v>7090</v>
      </c>
      <c r="AB41" s="84">
        <v>7551</v>
      </c>
      <c r="AC41" s="84">
        <v>8019</v>
      </c>
      <c r="AD41" s="84">
        <v>8470</v>
      </c>
      <c r="AE41" s="84">
        <v>8063</v>
      </c>
      <c r="AF41" s="84">
        <v>8504</v>
      </c>
    </row>
    <row r="42" spans="1:32" ht="14.1" customHeight="1">
      <c r="A42" s="85" t="s">
        <v>62</v>
      </c>
      <c r="B42" s="85" t="s">
        <v>32</v>
      </c>
      <c r="C42" s="83">
        <v>1594</v>
      </c>
      <c r="D42" s="84">
        <v>1912</v>
      </c>
      <c r="E42" s="84">
        <v>1967</v>
      </c>
      <c r="F42" s="84">
        <v>2078</v>
      </c>
      <c r="G42" s="84">
        <v>2085</v>
      </c>
      <c r="H42" s="84">
        <v>2398</v>
      </c>
      <c r="I42" s="84">
        <v>2756</v>
      </c>
      <c r="J42" s="84">
        <v>2527</v>
      </c>
      <c r="K42" s="84">
        <v>2644</v>
      </c>
      <c r="L42" s="84">
        <v>2761</v>
      </c>
      <c r="M42" s="84">
        <v>2669</v>
      </c>
      <c r="N42" s="84">
        <v>2895</v>
      </c>
      <c r="O42" s="84">
        <v>2802</v>
      </c>
      <c r="P42" s="84">
        <v>3095</v>
      </c>
      <c r="Q42" s="84">
        <v>3254</v>
      </c>
      <c r="R42" s="84">
        <v>3532</v>
      </c>
      <c r="S42" s="84">
        <v>3850</v>
      </c>
      <c r="T42" s="84">
        <v>3792</v>
      </c>
      <c r="U42" s="84">
        <v>4448</v>
      </c>
      <c r="V42" s="84">
        <v>4731</v>
      </c>
      <c r="W42" s="84">
        <v>5412</v>
      </c>
      <c r="X42" s="84">
        <v>4728</v>
      </c>
      <c r="Y42" s="84">
        <v>5502</v>
      </c>
      <c r="Z42" s="84">
        <v>6230</v>
      </c>
      <c r="AA42" s="84">
        <v>5294</v>
      </c>
      <c r="AB42" s="84">
        <v>6056</v>
      </c>
      <c r="AC42" s="84">
        <v>6590</v>
      </c>
      <c r="AD42" s="84">
        <v>6697</v>
      </c>
      <c r="AE42" s="84">
        <v>6380</v>
      </c>
      <c r="AF42" s="84">
        <v>6742</v>
      </c>
    </row>
    <row r="43" spans="1:32" ht="14.1" customHeight="1">
      <c r="A43" s="82" t="s">
        <v>63</v>
      </c>
      <c r="B43" s="82" t="s">
        <v>57</v>
      </c>
      <c r="C43" s="83">
        <v>21</v>
      </c>
      <c r="D43" s="84">
        <v>22</v>
      </c>
      <c r="E43" s="84">
        <v>38</v>
      </c>
      <c r="F43" s="84">
        <v>28</v>
      </c>
      <c r="G43" s="84">
        <v>38</v>
      </c>
      <c r="H43" s="84">
        <v>34</v>
      </c>
      <c r="I43" s="84">
        <v>50</v>
      </c>
      <c r="J43" s="84">
        <v>37</v>
      </c>
      <c r="K43" s="84">
        <v>45</v>
      </c>
      <c r="L43" s="84">
        <v>47</v>
      </c>
      <c r="M43" s="84">
        <v>49</v>
      </c>
      <c r="N43" s="84">
        <v>50</v>
      </c>
      <c r="O43" s="84">
        <v>81</v>
      </c>
      <c r="P43" s="84">
        <v>98</v>
      </c>
      <c r="Q43" s="84">
        <v>105</v>
      </c>
      <c r="R43" s="84">
        <v>117</v>
      </c>
      <c r="S43" s="84">
        <v>158</v>
      </c>
      <c r="T43" s="84">
        <v>332</v>
      </c>
      <c r="U43" s="84">
        <v>473</v>
      </c>
      <c r="V43" s="84">
        <v>555</v>
      </c>
      <c r="W43" s="84">
        <v>484</v>
      </c>
      <c r="X43" s="84">
        <v>693</v>
      </c>
      <c r="Y43" s="84">
        <v>906</v>
      </c>
      <c r="Z43" s="84">
        <v>999</v>
      </c>
      <c r="AA43" s="84">
        <v>984</v>
      </c>
      <c r="AB43" s="84">
        <v>661</v>
      </c>
      <c r="AC43" s="84">
        <v>802</v>
      </c>
      <c r="AD43" s="84">
        <v>1158</v>
      </c>
      <c r="AE43" s="84">
        <v>1044</v>
      </c>
      <c r="AF43" s="84">
        <v>1126</v>
      </c>
    </row>
    <row r="44" spans="1:32" ht="14.1" customHeight="1">
      <c r="A44" s="86" t="s">
        <v>64</v>
      </c>
      <c r="B44" s="86" t="s">
        <v>56</v>
      </c>
      <c r="C44" s="87">
        <v>0</v>
      </c>
      <c r="D44" s="88">
        <v>0</v>
      </c>
      <c r="E44" s="88">
        <v>0</v>
      </c>
      <c r="F44" s="88">
        <v>0</v>
      </c>
      <c r="G44" s="88">
        <v>0</v>
      </c>
      <c r="H44" s="88">
        <v>46</v>
      </c>
      <c r="I44" s="88">
        <v>118</v>
      </c>
      <c r="J44" s="88">
        <v>140</v>
      </c>
      <c r="K44" s="88">
        <v>140</v>
      </c>
      <c r="L44" s="88">
        <v>126</v>
      </c>
      <c r="M44" s="88">
        <v>113</v>
      </c>
      <c r="N44" s="88">
        <v>102</v>
      </c>
      <c r="O44" s="88">
        <v>112</v>
      </c>
      <c r="P44" s="88">
        <v>156</v>
      </c>
      <c r="Q44" s="88">
        <v>175</v>
      </c>
      <c r="R44" s="88">
        <v>172</v>
      </c>
      <c r="S44" s="88">
        <v>148</v>
      </c>
      <c r="T44" s="88">
        <v>141</v>
      </c>
      <c r="U44" s="88">
        <v>292</v>
      </c>
      <c r="V44" s="88">
        <v>585</v>
      </c>
      <c r="W44" s="88">
        <v>772</v>
      </c>
      <c r="X44" s="88">
        <v>809</v>
      </c>
      <c r="Y44" s="88">
        <v>977</v>
      </c>
      <c r="Z44" s="88">
        <v>1192</v>
      </c>
      <c r="AA44" s="88">
        <v>1102</v>
      </c>
      <c r="AB44" s="88">
        <v>1343</v>
      </c>
      <c r="AC44" s="88">
        <v>1423</v>
      </c>
      <c r="AD44" s="88">
        <v>1412</v>
      </c>
      <c r="AE44" s="88">
        <v>1348</v>
      </c>
      <c r="AF44" s="88">
        <v>1553</v>
      </c>
    </row>
    <row r="45" spans="1:32" ht="3.2" customHeight="1">
      <c r="A45" s="1"/>
      <c r="B45" s="1"/>
      <c r="C45" s="5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</row>
    <row r="46" spans="1:32" ht="16.149999999999999" customHeight="1">
      <c r="A46" s="90" t="s">
        <v>25</v>
      </c>
      <c r="B46" s="100" t="s">
        <v>67</v>
      </c>
      <c r="C46" s="101">
        <v>16669</v>
      </c>
      <c r="D46" s="92">
        <v>18456</v>
      </c>
      <c r="E46" s="92">
        <v>17948</v>
      </c>
      <c r="F46" s="92">
        <v>18070</v>
      </c>
      <c r="G46" s="92">
        <v>17089</v>
      </c>
      <c r="H46" s="92">
        <v>18538</v>
      </c>
      <c r="I46" s="92">
        <v>20701</v>
      </c>
      <c r="J46" s="92">
        <v>18266</v>
      </c>
      <c r="K46" s="92">
        <v>18672</v>
      </c>
      <c r="L46" s="92">
        <v>18684</v>
      </c>
      <c r="M46" s="92">
        <v>17882</v>
      </c>
      <c r="N46" s="92">
        <v>19047</v>
      </c>
      <c r="O46" s="92">
        <v>18372</v>
      </c>
      <c r="P46" s="92">
        <v>19758</v>
      </c>
      <c r="Q46" s="92">
        <v>19808</v>
      </c>
      <c r="R46" s="92">
        <v>20770</v>
      </c>
      <c r="S46" s="92">
        <v>21434</v>
      </c>
      <c r="T46" s="92">
        <v>21031</v>
      </c>
      <c r="U46" s="92">
        <v>23639</v>
      </c>
      <c r="V46" s="92">
        <v>24681</v>
      </c>
      <c r="W46" s="92">
        <v>27795</v>
      </c>
      <c r="X46" s="92">
        <v>24580</v>
      </c>
      <c r="Y46" s="92">
        <v>27689</v>
      </c>
      <c r="Z46" s="92">
        <v>30766</v>
      </c>
      <c r="AA46" s="92">
        <v>26324</v>
      </c>
      <c r="AB46" s="92">
        <v>28800</v>
      </c>
      <c r="AC46" s="92">
        <v>31305</v>
      </c>
      <c r="AD46" s="92">
        <v>32034</v>
      </c>
      <c r="AE46" s="92">
        <v>30321</v>
      </c>
      <c r="AF46" s="92">
        <v>31796</v>
      </c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5" orientation="landscape" r:id="rId1"/>
  <headerFooter scaleWithDoc="0" alignWithMargins="0">
    <oddHeader>&amp;C&amp;"Arial,Fett"&amp;12Bruttoverbrauch Holz 
und Nutzenergie nach Verbrauchergruppen&amp;"Arial,Standard"
&amp;10(in TJ, effektive Jahreswerte)&amp;R&amp;"Arial,Standard"Tabelle M&amp;LSchweizerische Holzenergiestatistik EJ2019</oddHeader>
    <oddFooter>&amp;RJuni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pageSetUpPr fitToPage="1"/>
  </sheetPr>
  <dimension ref="A1:P37"/>
  <sheetViews>
    <sheetView zoomScale="75" zoomScaleNormal="75" workbookViewId="0">
      <selection activeCell="C2" sqref="C2:O46"/>
    </sheetView>
  </sheetViews>
  <sheetFormatPr baseColWidth="10" defaultColWidth="11.42578125" defaultRowHeight="18" customHeight="1"/>
  <cols>
    <col min="1" max="1" width="5.28515625" style="30" customWidth="1"/>
    <col min="2" max="2" width="34.42578125" style="141" customWidth="1"/>
    <col min="3" max="3" width="13.140625" style="142" customWidth="1"/>
    <col min="4" max="4" width="8.42578125" style="30" customWidth="1"/>
    <col min="5" max="5" width="6.7109375" style="30" customWidth="1"/>
    <col min="6" max="6" width="8.42578125" style="30" customWidth="1"/>
    <col min="7" max="7" width="9.28515625" style="30" customWidth="1"/>
    <col min="8" max="8" width="8.42578125" style="30" customWidth="1"/>
    <col min="9" max="9" width="7.7109375" style="30" customWidth="1"/>
    <col min="10" max="10" width="8.42578125" style="30" customWidth="1"/>
    <col min="11" max="11" width="7" style="30" customWidth="1"/>
    <col min="12" max="12" width="8.42578125" style="30" customWidth="1"/>
    <col min="13" max="13" width="5.5703125" style="30" customWidth="1"/>
    <col min="14" max="14" width="8.42578125" style="30" customWidth="1"/>
    <col min="15" max="15" width="5.28515625" style="30" customWidth="1"/>
    <col min="16" max="16" width="2.140625" style="30" customWidth="1"/>
    <col min="17" max="16384" width="11.42578125" style="30"/>
  </cols>
  <sheetData>
    <row r="1" spans="1:16" ht="18.75" customHeight="1">
      <c r="A1" s="1" t="s">
        <v>0</v>
      </c>
      <c r="B1" s="1" t="s">
        <v>1</v>
      </c>
      <c r="C1" s="104" t="str">
        <f ca="1">+"Endenergie "&amp;YEAR('Info '!O1)-1</f>
        <v>Endenergie 2019</v>
      </c>
      <c r="D1" s="217" t="s">
        <v>31</v>
      </c>
      <c r="E1" s="217"/>
      <c r="F1" s="217" t="s">
        <v>33</v>
      </c>
      <c r="G1" s="217"/>
      <c r="H1" s="217" t="s">
        <v>34</v>
      </c>
      <c r="I1" s="217"/>
      <c r="J1" s="217" t="s">
        <v>32</v>
      </c>
      <c r="K1" s="217"/>
      <c r="L1" s="217" t="s">
        <v>57</v>
      </c>
      <c r="M1" s="217"/>
      <c r="N1" s="217" t="s">
        <v>56</v>
      </c>
      <c r="O1" s="217"/>
      <c r="P1" s="105"/>
    </row>
    <row r="2" spans="1:16" ht="14.1" customHeight="1">
      <c r="A2" s="106">
        <v>1</v>
      </c>
      <c r="B2" s="107" t="s">
        <v>2</v>
      </c>
      <c r="C2" s="33">
        <v>62</v>
      </c>
      <c r="D2" s="108">
        <v>0.79999999999999993</v>
      </c>
      <c r="E2" s="109">
        <v>50</v>
      </c>
      <c r="F2" s="108">
        <v>0</v>
      </c>
      <c r="G2" s="109">
        <v>0</v>
      </c>
      <c r="H2" s="108">
        <v>0</v>
      </c>
      <c r="I2" s="109">
        <v>0</v>
      </c>
      <c r="J2" s="108">
        <v>0.20000000000000007</v>
      </c>
      <c r="K2" s="109">
        <v>12</v>
      </c>
      <c r="L2" s="108">
        <v>0</v>
      </c>
      <c r="M2" s="109">
        <v>0</v>
      </c>
      <c r="N2" s="108">
        <v>0</v>
      </c>
      <c r="O2" s="110">
        <v>0</v>
      </c>
      <c r="P2" s="111"/>
    </row>
    <row r="3" spans="1:16" ht="14.1" customHeight="1">
      <c r="A3" s="51">
        <v>2</v>
      </c>
      <c r="B3" s="112" t="s">
        <v>3</v>
      </c>
      <c r="C3" s="37">
        <v>735</v>
      </c>
      <c r="D3" s="113">
        <v>0.79999999999999993</v>
      </c>
      <c r="E3" s="114">
        <v>588</v>
      </c>
      <c r="F3" s="113">
        <v>0</v>
      </c>
      <c r="G3" s="114">
        <v>0</v>
      </c>
      <c r="H3" s="113">
        <v>0</v>
      </c>
      <c r="I3" s="114">
        <v>0</v>
      </c>
      <c r="J3" s="113">
        <v>0.20000000000000007</v>
      </c>
      <c r="K3" s="114">
        <v>147</v>
      </c>
      <c r="L3" s="113">
        <v>0</v>
      </c>
      <c r="M3" s="114">
        <v>0</v>
      </c>
      <c r="N3" s="113">
        <v>0</v>
      </c>
      <c r="O3" s="115">
        <v>0</v>
      </c>
      <c r="P3" s="111"/>
    </row>
    <row r="4" spans="1:16" ht="14.1" customHeight="1">
      <c r="A4" s="51">
        <v>3</v>
      </c>
      <c r="B4" s="112" t="s">
        <v>4</v>
      </c>
      <c r="C4" s="37">
        <v>3104</v>
      </c>
      <c r="D4" s="113">
        <v>0.79999999999999993</v>
      </c>
      <c r="E4" s="114">
        <v>2483</v>
      </c>
      <c r="F4" s="113">
        <v>0</v>
      </c>
      <c r="G4" s="114">
        <v>0</v>
      </c>
      <c r="H4" s="113">
        <v>0</v>
      </c>
      <c r="I4" s="114">
        <v>0</v>
      </c>
      <c r="J4" s="113">
        <v>0.20000000000000007</v>
      </c>
      <c r="K4" s="114">
        <v>621</v>
      </c>
      <c r="L4" s="113">
        <v>0</v>
      </c>
      <c r="M4" s="114">
        <v>0</v>
      </c>
      <c r="N4" s="113">
        <v>0</v>
      </c>
      <c r="O4" s="115">
        <v>0</v>
      </c>
      <c r="P4" s="111"/>
    </row>
    <row r="5" spans="1:16" ht="14.1" customHeight="1">
      <c r="A5" s="51" t="s">
        <v>36</v>
      </c>
      <c r="B5" s="112" t="s">
        <v>5</v>
      </c>
      <c r="C5" s="37">
        <v>79</v>
      </c>
      <c r="D5" s="113">
        <v>0.79999999999999993</v>
      </c>
      <c r="E5" s="114">
        <v>63</v>
      </c>
      <c r="F5" s="113">
        <v>0</v>
      </c>
      <c r="G5" s="114">
        <v>0</v>
      </c>
      <c r="H5" s="113">
        <v>0</v>
      </c>
      <c r="I5" s="114">
        <v>0</v>
      </c>
      <c r="J5" s="113">
        <v>0.20000000000000007</v>
      </c>
      <c r="K5" s="114">
        <v>16</v>
      </c>
      <c r="L5" s="113">
        <v>0</v>
      </c>
      <c r="M5" s="114">
        <v>0</v>
      </c>
      <c r="N5" s="113">
        <v>0</v>
      </c>
      <c r="O5" s="115">
        <v>0</v>
      </c>
      <c r="P5" s="111"/>
    </row>
    <row r="6" spans="1:16" ht="14.1" customHeight="1">
      <c r="A6" s="51" t="s">
        <v>35</v>
      </c>
      <c r="B6" s="116" t="s">
        <v>107</v>
      </c>
      <c r="C6" s="37">
        <v>200</v>
      </c>
      <c r="D6" s="113">
        <v>0.79999999999999993</v>
      </c>
      <c r="E6" s="114">
        <v>160</v>
      </c>
      <c r="F6" s="113">
        <v>0</v>
      </c>
      <c r="G6" s="114">
        <v>0</v>
      </c>
      <c r="H6" s="113">
        <v>0</v>
      </c>
      <c r="I6" s="114">
        <v>0</v>
      </c>
      <c r="J6" s="113">
        <v>0.20000000000000007</v>
      </c>
      <c r="K6" s="114">
        <v>40</v>
      </c>
      <c r="L6" s="113">
        <v>0</v>
      </c>
      <c r="M6" s="114">
        <v>0</v>
      </c>
      <c r="N6" s="113">
        <v>0</v>
      </c>
      <c r="O6" s="115">
        <v>0</v>
      </c>
      <c r="P6" s="111"/>
    </row>
    <row r="7" spans="1:16" ht="14.1" customHeight="1">
      <c r="A7" s="51">
        <v>5</v>
      </c>
      <c r="B7" s="112" t="s">
        <v>6</v>
      </c>
      <c r="C7" s="37">
        <v>3311</v>
      </c>
      <c r="D7" s="113">
        <v>0.79999999999999993</v>
      </c>
      <c r="E7" s="114">
        <v>2649</v>
      </c>
      <c r="F7" s="113">
        <v>0</v>
      </c>
      <c r="G7" s="114">
        <v>0</v>
      </c>
      <c r="H7" s="113">
        <v>0</v>
      </c>
      <c r="I7" s="114">
        <v>0</v>
      </c>
      <c r="J7" s="113">
        <v>0.20000000000000007</v>
      </c>
      <c r="K7" s="114">
        <v>662</v>
      </c>
      <c r="L7" s="113">
        <v>0</v>
      </c>
      <c r="M7" s="114">
        <v>0</v>
      </c>
      <c r="N7" s="113">
        <v>0</v>
      </c>
      <c r="O7" s="115">
        <v>0</v>
      </c>
      <c r="P7" s="111"/>
    </row>
    <row r="8" spans="1:16" ht="14.1" customHeight="1">
      <c r="A8" s="51">
        <v>6</v>
      </c>
      <c r="B8" s="112" t="s">
        <v>7</v>
      </c>
      <c r="C8" s="37">
        <v>392</v>
      </c>
      <c r="D8" s="113">
        <v>1</v>
      </c>
      <c r="E8" s="114">
        <v>392</v>
      </c>
      <c r="F8" s="113">
        <v>0</v>
      </c>
      <c r="G8" s="114">
        <v>0</v>
      </c>
      <c r="H8" s="113">
        <v>0</v>
      </c>
      <c r="I8" s="114">
        <v>0</v>
      </c>
      <c r="J8" s="113">
        <v>0</v>
      </c>
      <c r="K8" s="114">
        <v>0</v>
      </c>
      <c r="L8" s="113">
        <v>0</v>
      </c>
      <c r="M8" s="114">
        <v>0</v>
      </c>
      <c r="N8" s="113">
        <v>0</v>
      </c>
      <c r="O8" s="115">
        <v>0</v>
      </c>
      <c r="P8" s="111"/>
    </row>
    <row r="9" spans="1:16" ht="14.1" customHeight="1">
      <c r="A9" s="51">
        <v>7</v>
      </c>
      <c r="B9" s="112" t="s">
        <v>8</v>
      </c>
      <c r="C9" s="37">
        <v>371</v>
      </c>
      <c r="D9" s="113">
        <v>1</v>
      </c>
      <c r="E9" s="114">
        <v>371</v>
      </c>
      <c r="F9" s="113">
        <v>0</v>
      </c>
      <c r="G9" s="114">
        <v>0</v>
      </c>
      <c r="H9" s="113">
        <v>0</v>
      </c>
      <c r="I9" s="114">
        <v>0</v>
      </c>
      <c r="J9" s="113">
        <v>0</v>
      </c>
      <c r="K9" s="114">
        <v>0</v>
      </c>
      <c r="L9" s="113">
        <v>0</v>
      </c>
      <c r="M9" s="114">
        <v>0</v>
      </c>
      <c r="N9" s="113">
        <v>0</v>
      </c>
      <c r="O9" s="115">
        <v>0</v>
      </c>
      <c r="P9" s="111"/>
    </row>
    <row r="10" spans="1:16" ht="14.1" customHeight="1">
      <c r="A10" s="51">
        <v>8</v>
      </c>
      <c r="B10" s="116" t="s">
        <v>39</v>
      </c>
      <c r="C10" s="37">
        <v>2306</v>
      </c>
      <c r="D10" s="113">
        <v>0.88</v>
      </c>
      <c r="E10" s="114">
        <v>2030</v>
      </c>
      <c r="F10" s="113">
        <v>0.05</v>
      </c>
      <c r="G10" s="114">
        <v>115</v>
      </c>
      <c r="H10" s="113">
        <v>2.9999999999999916E-2</v>
      </c>
      <c r="I10" s="114">
        <v>69</v>
      </c>
      <c r="J10" s="113">
        <v>4.0000000000000036E-2</v>
      </c>
      <c r="K10" s="114">
        <v>92</v>
      </c>
      <c r="L10" s="113">
        <v>0</v>
      </c>
      <c r="M10" s="114">
        <v>0</v>
      </c>
      <c r="N10" s="113">
        <v>0</v>
      </c>
      <c r="O10" s="115">
        <v>0</v>
      </c>
      <c r="P10" s="111"/>
    </row>
    <row r="11" spans="1:16" ht="14.1" customHeight="1">
      <c r="A11" s="51">
        <v>9</v>
      </c>
      <c r="B11" s="112" t="s">
        <v>40</v>
      </c>
      <c r="C11" s="37">
        <v>290</v>
      </c>
      <c r="D11" s="113">
        <v>0.3</v>
      </c>
      <c r="E11" s="114">
        <v>87</v>
      </c>
      <c r="F11" s="113">
        <v>0.1</v>
      </c>
      <c r="G11" s="114">
        <v>29</v>
      </c>
      <c r="H11" s="113">
        <v>0.4</v>
      </c>
      <c r="I11" s="114">
        <v>116</v>
      </c>
      <c r="J11" s="113">
        <v>0.2</v>
      </c>
      <c r="K11" s="114">
        <v>58</v>
      </c>
      <c r="L11" s="113">
        <v>0</v>
      </c>
      <c r="M11" s="114">
        <v>0</v>
      </c>
      <c r="N11" s="113">
        <v>0</v>
      </c>
      <c r="O11" s="115">
        <v>0</v>
      </c>
      <c r="P11" s="111"/>
    </row>
    <row r="12" spans="1:16" ht="14.1" customHeight="1">
      <c r="A12" s="51">
        <v>10</v>
      </c>
      <c r="B12" s="112" t="s">
        <v>9</v>
      </c>
      <c r="C12" s="37">
        <v>57</v>
      </c>
      <c r="D12" s="113">
        <v>0.87</v>
      </c>
      <c r="E12" s="114">
        <v>49</v>
      </c>
      <c r="F12" s="113">
        <v>0.05</v>
      </c>
      <c r="G12" s="114">
        <v>3</v>
      </c>
      <c r="H12" s="113">
        <v>7.9999999999999918E-2</v>
      </c>
      <c r="I12" s="114">
        <v>5</v>
      </c>
      <c r="J12" s="113">
        <v>0</v>
      </c>
      <c r="K12" s="114">
        <v>0</v>
      </c>
      <c r="L12" s="113">
        <v>0</v>
      </c>
      <c r="M12" s="114">
        <v>0</v>
      </c>
      <c r="N12" s="113">
        <v>0</v>
      </c>
      <c r="O12" s="115">
        <v>0</v>
      </c>
      <c r="P12" s="111"/>
    </row>
    <row r="13" spans="1:16" ht="14.1" customHeight="1">
      <c r="A13" s="51" t="s">
        <v>38</v>
      </c>
      <c r="B13" s="112" t="s">
        <v>41</v>
      </c>
      <c r="C13" s="37">
        <v>643</v>
      </c>
      <c r="D13" s="113">
        <v>0.65675909786595799</v>
      </c>
      <c r="E13" s="114">
        <v>423</v>
      </c>
      <c r="F13" s="113">
        <v>0.30526771689686566</v>
      </c>
      <c r="G13" s="114">
        <v>196</v>
      </c>
      <c r="H13" s="113">
        <v>3.7973185237176361E-2</v>
      </c>
      <c r="I13" s="114">
        <v>24</v>
      </c>
      <c r="J13" s="113">
        <v>0</v>
      </c>
      <c r="K13" s="114">
        <v>0</v>
      </c>
      <c r="L13" s="113">
        <v>0</v>
      </c>
      <c r="M13" s="114">
        <v>0</v>
      </c>
      <c r="N13" s="113">
        <v>0</v>
      </c>
      <c r="O13" s="115">
        <v>0</v>
      </c>
      <c r="P13" s="111"/>
    </row>
    <row r="14" spans="1:16" ht="14.1" customHeight="1">
      <c r="A14" s="51" t="s">
        <v>37</v>
      </c>
      <c r="B14" s="112" t="s">
        <v>42</v>
      </c>
      <c r="C14" s="37">
        <v>2675</v>
      </c>
      <c r="D14" s="113">
        <v>0.99765074393108855</v>
      </c>
      <c r="E14" s="114">
        <v>2669</v>
      </c>
      <c r="F14" s="113">
        <v>0</v>
      </c>
      <c r="G14" s="114">
        <v>0</v>
      </c>
      <c r="H14" s="113">
        <v>0</v>
      </c>
      <c r="I14" s="114">
        <v>0</v>
      </c>
      <c r="J14" s="113">
        <v>2.3492560689114539E-3</v>
      </c>
      <c r="K14" s="114">
        <v>6</v>
      </c>
      <c r="L14" s="113">
        <v>0</v>
      </c>
      <c r="M14" s="114">
        <v>0</v>
      </c>
      <c r="N14" s="113">
        <v>0</v>
      </c>
      <c r="O14" s="115">
        <v>0</v>
      </c>
      <c r="P14" s="111"/>
    </row>
    <row r="15" spans="1:16" ht="25.15" customHeight="1">
      <c r="A15" s="51" t="s">
        <v>47</v>
      </c>
      <c r="B15" s="112" t="s">
        <v>43</v>
      </c>
      <c r="C15" s="37">
        <v>2972</v>
      </c>
      <c r="D15" s="113">
        <v>0.51612300584393933</v>
      </c>
      <c r="E15" s="114">
        <v>1534</v>
      </c>
      <c r="F15" s="113">
        <v>4.5860134060731909E-2</v>
      </c>
      <c r="G15" s="114">
        <v>136</v>
      </c>
      <c r="H15" s="113">
        <v>8.4883477373023097E-2</v>
      </c>
      <c r="I15" s="114">
        <v>252</v>
      </c>
      <c r="J15" s="113">
        <v>0.35313338272230577</v>
      </c>
      <c r="K15" s="114">
        <v>1050</v>
      </c>
      <c r="L15" s="113">
        <v>0</v>
      </c>
      <c r="M15" s="114">
        <v>0</v>
      </c>
      <c r="N15" s="113">
        <v>0</v>
      </c>
      <c r="O15" s="115">
        <v>0</v>
      </c>
      <c r="P15" s="111"/>
    </row>
    <row r="16" spans="1:16" ht="13.5" customHeight="1">
      <c r="A16" s="51" t="s">
        <v>48</v>
      </c>
      <c r="B16" s="112" t="s">
        <v>53</v>
      </c>
      <c r="C16" s="37">
        <v>1107</v>
      </c>
      <c r="D16" s="113">
        <v>0.68449066491052746</v>
      </c>
      <c r="E16" s="114">
        <v>758</v>
      </c>
      <c r="F16" s="113">
        <v>0</v>
      </c>
      <c r="G16" s="114">
        <v>0</v>
      </c>
      <c r="H16" s="113">
        <v>0.10207060445907522</v>
      </c>
      <c r="I16" s="114">
        <v>113</v>
      </c>
      <c r="J16" s="113">
        <v>0.21343873063039737</v>
      </c>
      <c r="K16" s="114">
        <v>236</v>
      </c>
      <c r="L16" s="113">
        <v>0</v>
      </c>
      <c r="M16" s="114">
        <v>0</v>
      </c>
      <c r="N16" s="113">
        <v>0</v>
      </c>
      <c r="O16" s="115">
        <v>0</v>
      </c>
      <c r="P16" s="111"/>
    </row>
    <row r="17" spans="1:16" ht="25.15" customHeight="1">
      <c r="A17" s="51">
        <v>13</v>
      </c>
      <c r="B17" s="112" t="s">
        <v>44</v>
      </c>
      <c r="C17" s="37">
        <v>1342</v>
      </c>
      <c r="D17" s="113">
        <v>0.3139689915157366</v>
      </c>
      <c r="E17" s="114">
        <v>421</v>
      </c>
      <c r="F17" s="113">
        <v>0</v>
      </c>
      <c r="G17" s="114">
        <v>0</v>
      </c>
      <c r="H17" s="113">
        <v>0.64615086670511834</v>
      </c>
      <c r="I17" s="114">
        <v>867</v>
      </c>
      <c r="J17" s="113">
        <v>3.9880141779145034E-2</v>
      </c>
      <c r="K17" s="114">
        <v>54</v>
      </c>
      <c r="L17" s="113">
        <v>0</v>
      </c>
      <c r="M17" s="114">
        <v>0</v>
      </c>
      <c r="N17" s="113">
        <v>0</v>
      </c>
      <c r="O17" s="115">
        <v>0</v>
      </c>
      <c r="P17" s="111"/>
    </row>
    <row r="18" spans="1:16" ht="25.15" customHeight="1">
      <c r="A18" s="51" t="s">
        <v>49</v>
      </c>
      <c r="B18" s="112" t="s">
        <v>10</v>
      </c>
      <c r="C18" s="37">
        <v>1503</v>
      </c>
      <c r="D18" s="113">
        <v>0.14772636657364233</v>
      </c>
      <c r="E18" s="114">
        <v>222</v>
      </c>
      <c r="F18" s="113">
        <v>1.3483773102642082E-2</v>
      </c>
      <c r="G18" s="114">
        <v>20</v>
      </c>
      <c r="H18" s="113">
        <v>8.6383351128251767E-2</v>
      </c>
      <c r="I18" s="114">
        <v>130</v>
      </c>
      <c r="J18" s="113">
        <v>0.75240650919546381</v>
      </c>
      <c r="K18" s="114">
        <v>1131</v>
      </c>
      <c r="L18" s="113">
        <v>0</v>
      </c>
      <c r="M18" s="114">
        <v>0</v>
      </c>
      <c r="N18" s="113">
        <v>0</v>
      </c>
      <c r="O18" s="115">
        <v>0</v>
      </c>
      <c r="P18" s="111"/>
    </row>
    <row r="19" spans="1:16" ht="13.5" customHeight="1">
      <c r="A19" s="51" t="s">
        <v>50</v>
      </c>
      <c r="B19" s="112" t="s">
        <v>54</v>
      </c>
      <c r="C19" s="37">
        <v>254</v>
      </c>
      <c r="D19" s="113">
        <v>0.3542501240051249</v>
      </c>
      <c r="E19" s="114">
        <v>90</v>
      </c>
      <c r="F19" s="113">
        <v>0</v>
      </c>
      <c r="G19" s="114">
        <v>0</v>
      </c>
      <c r="H19" s="113">
        <v>0.18541103074809995</v>
      </c>
      <c r="I19" s="114">
        <v>47</v>
      </c>
      <c r="J19" s="113">
        <v>0.46033884524677521</v>
      </c>
      <c r="K19" s="114">
        <v>117</v>
      </c>
      <c r="L19" s="113">
        <v>0</v>
      </c>
      <c r="M19" s="114">
        <v>0</v>
      </c>
      <c r="N19" s="113">
        <v>0</v>
      </c>
      <c r="O19" s="115">
        <v>0</v>
      </c>
      <c r="P19" s="111"/>
    </row>
    <row r="20" spans="1:16" ht="25.15" customHeight="1">
      <c r="A20" s="51">
        <v>15</v>
      </c>
      <c r="B20" s="112" t="s">
        <v>11</v>
      </c>
      <c r="C20" s="37">
        <v>566</v>
      </c>
      <c r="D20" s="113">
        <v>0.14546858466844009</v>
      </c>
      <c r="E20" s="114">
        <v>82</v>
      </c>
      <c r="F20" s="113">
        <v>0</v>
      </c>
      <c r="G20" s="114">
        <v>0</v>
      </c>
      <c r="H20" s="113">
        <v>0.81733148486171658</v>
      </c>
      <c r="I20" s="114">
        <v>463</v>
      </c>
      <c r="J20" s="113">
        <v>3.7199930469843295E-2</v>
      </c>
      <c r="K20" s="114">
        <v>21</v>
      </c>
      <c r="L20" s="113">
        <v>0</v>
      </c>
      <c r="M20" s="114">
        <v>0</v>
      </c>
      <c r="N20" s="113">
        <v>0</v>
      </c>
      <c r="O20" s="115">
        <v>0</v>
      </c>
      <c r="P20" s="111"/>
    </row>
    <row r="21" spans="1:16" ht="25.15" customHeight="1">
      <c r="A21" s="51" t="s">
        <v>51</v>
      </c>
      <c r="B21" s="112" t="s">
        <v>12</v>
      </c>
      <c r="C21" s="37">
        <v>6282</v>
      </c>
      <c r="D21" s="113">
        <v>0.314588436084906</v>
      </c>
      <c r="E21" s="114">
        <v>1976</v>
      </c>
      <c r="F21" s="113">
        <v>4.621898528092841E-2</v>
      </c>
      <c r="G21" s="114">
        <v>290</v>
      </c>
      <c r="H21" s="113">
        <v>0.16072173572201154</v>
      </c>
      <c r="I21" s="114">
        <v>1010</v>
      </c>
      <c r="J21" s="113">
        <v>0.47847084291215419</v>
      </c>
      <c r="K21" s="114">
        <v>3006</v>
      </c>
      <c r="L21" s="113">
        <v>0</v>
      </c>
      <c r="M21" s="114">
        <v>0</v>
      </c>
      <c r="N21" s="113">
        <v>0</v>
      </c>
      <c r="O21" s="115">
        <v>0</v>
      </c>
      <c r="P21" s="111"/>
    </row>
    <row r="22" spans="1:16" ht="13.5" customHeight="1">
      <c r="A22" s="51" t="s">
        <v>52</v>
      </c>
      <c r="B22" s="112" t="s">
        <v>55</v>
      </c>
      <c r="C22" s="37">
        <v>253</v>
      </c>
      <c r="D22" s="113">
        <v>0.33996997212639551</v>
      </c>
      <c r="E22" s="114">
        <v>86</v>
      </c>
      <c r="F22" s="113">
        <v>0</v>
      </c>
      <c r="G22" s="114">
        <v>0</v>
      </c>
      <c r="H22" s="113">
        <v>0.10769684084494244</v>
      </c>
      <c r="I22" s="114">
        <v>27</v>
      </c>
      <c r="J22" s="113">
        <v>0.55233318702866196</v>
      </c>
      <c r="K22" s="114">
        <v>140</v>
      </c>
      <c r="L22" s="113">
        <v>0</v>
      </c>
      <c r="M22" s="114">
        <v>0</v>
      </c>
      <c r="N22" s="113">
        <v>0</v>
      </c>
      <c r="O22" s="115">
        <v>0</v>
      </c>
      <c r="P22" s="111"/>
    </row>
    <row r="23" spans="1:16" ht="25.15" customHeight="1">
      <c r="A23" s="51">
        <v>17</v>
      </c>
      <c r="B23" s="112" t="s">
        <v>13</v>
      </c>
      <c r="C23" s="37">
        <v>2455</v>
      </c>
      <c r="D23" s="113">
        <v>0.2013217748890721</v>
      </c>
      <c r="E23" s="114">
        <v>494</v>
      </c>
      <c r="F23" s="113">
        <v>0</v>
      </c>
      <c r="G23" s="114">
        <v>0</v>
      </c>
      <c r="H23" s="113">
        <v>0.64771624426001906</v>
      </c>
      <c r="I23" s="114">
        <v>1590</v>
      </c>
      <c r="J23" s="113">
        <v>0.15096198085090887</v>
      </c>
      <c r="K23" s="114">
        <v>371</v>
      </c>
      <c r="L23" s="113">
        <v>0</v>
      </c>
      <c r="M23" s="114">
        <v>0</v>
      </c>
      <c r="N23" s="113">
        <v>0</v>
      </c>
      <c r="O23" s="115">
        <v>0</v>
      </c>
      <c r="P23" s="111"/>
    </row>
    <row r="24" spans="1:16" ht="14.1" customHeight="1">
      <c r="A24" s="51">
        <v>18</v>
      </c>
      <c r="B24" s="112" t="s">
        <v>14</v>
      </c>
      <c r="C24" s="37">
        <v>5926</v>
      </c>
      <c r="D24" s="113">
        <v>4.4168063460518013E-2</v>
      </c>
      <c r="E24" s="114">
        <v>262</v>
      </c>
      <c r="F24" s="113">
        <v>0</v>
      </c>
      <c r="G24" s="114">
        <v>0</v>
      </c>
      <c r="H24" s="113">
        <v>0.34412353937507495</v>
      </c>
      <c r="I24" s="114">
        <v>2039</v>
      </c>
      <c r="J24" s="113">
        <v>2.9063284641205736E-2</v>
      </c>
      <c r="K24" s="114">
        <v>172</v>
      </c>
      <c r="L24" s="113">
        <v>0.20145709828997194</v>
      </c>
      <c r="M24" s="114">
        <v>1194</v>
      </c>
      <c r="N24" s="113">
        <v>0.38118801423322934</v>
      </c>
      <c r="O24" s="115">
        <v>2259</v>
      </c>
      <c r="P24" s="111"/>
    </row>
    <row r="25" spans="1:16" ht="14.1" customHeight="1">
      <c r="A25" s="51">
        <v>19</v>
      </c>
      <c r="B25" s="112" t="s">
        <v>15</v>
      </c>
      <c r="C25" s="37">
        <v>6805</v>
      </c>
      <c r="D25" s="113">
        <v>7.6665151198570355E-2</v>
      </c>
      <c r="E25" s="114">
        <v>522</v>
      </c>
      <c r="F25" s="113">
        <v>8.2366359119598557E-3</v>
      </c>
      <c r="G25" s="114">
        <v>56</v>
      </c>
      <c r="H25" s="113">
        <v>0.71392821515533478</v>
      </c>
      <c r="I25" s="114">
        <v>4858</v>
      </c>
      <c r="J25" s="113">
        <v>0.11770512992215673</v>
      </c>
      <c r="K25" s="114">
        <v>801</v>
      </c>
      <c r="L25" s="113">
        <v>6.878652993027061E-2</v>
      </c>
      <c r="M25" s="114">
        <v>468</v>
      </c>
      <c r="N25" s="113">
        <v>1.4678337881707679E-2</v>
      </c>
      <c r="O25" s="115">
        <v>100</v>
      </c>
      <c r="P25" s="111"/>
    </row>
    <row r="26" spans="1:16" ht="14.1" customHeight="1">
      <c r="A26" s="53">
        <v>20</v>
      </c>
      <c r="B26" s="117" t="s">
        <v>16</v>
      </c>
      <c r="C26" s="41">
        <v>4154</v>
      </c>
      <c r="D26" s="118">
        <v>0</v>
      </c>
      <c r="E26" s="119">
        <v>0</v>
      </c>
      <c r="F26" s="118">
        <v>0</v>
      </c>
      <c r="G26" s="119">
        <v>0</v>
      </c>
      <c r="H26" s="118">
        <v>0</v>
      </c>
      <c r="I26" s="119">
        <v>0</v>
      </c>
      <c r="J26" s="118">
        <v>0</v>
      </c>
      <c r="K26" s="119">
        <v>0</v>
      </c>
      <c r="L26" s="118">
        <v>0.35117093296144919</v>
      </c>
      <c r="M26" s="119">
        <v>1459</v>
      </c>
      <c r="N26" s="118">
        <v>0.64882906703855081</v>
      </c>
      <c r="O26" s="120">
        <v>2695</v>
      </c>
      <c r="P26" s="111"/>
    </row>
    <row r="27" spans="1:16" ht="3.2" customHeight="1">
      <c r="A27" s="121"/>
      <c r="B27" s="122"/>
      <c r="C27" s="123"/>
      <c r="D27" s="124"/>
      <c r="E27" s="125"/>
      <c r="F27" s="124"/>
      <c r="G27" s="125"/>
      <c r="H27" s="124"/>
      <c r="I27" s="125"/>
      <c r="J27" s="124"/>
      <c r="K27" s="125"/>
      <c r="L27" s="124"/>
      <c r="M27" s="125"/>
      <c r="N27" s="124"/>
      <c r="O27" s="125"/>
      <c r="P27" s="126"/>
    </row>
    <row r="28" spans="1:16" ht="15.95" customHeight="1">
      <c r="A28" s="47" t="s">
        <v>17</v>
      </c>
      <c r="B28" s="48" t="s">
        <v>18</v>
      </c>
      <c r="C28" s="49">
        <v>7883</v>
      </c>
      <c r="D28" s="127">
        <v>0.80997082329062542</v>
      </c>
      <c r="E28" s="50">
        <v>6385</v>
      </c>
      <c r="F28" s="127">
        <v>0</v>
      </c>
      <c r="G28" s="50">
        <v>0</v>
      </c>
      <c r="H28" s="127">
        <v>0</v>
      </c>
      <c r="I28" s="50">
        <v>0</v>
      </c>
      <c r="J28" s="127">
        <v>0.19002917670937461</v>
      </c>
      <c r="K28" s="50">
        <v>1498</v>
      </c>
      <c r="L28" s="127">
        <v>0</v>
      </c>
      <c r="M28" s="50">
        <v>0</v>
      </c>
      <c r="N28" s="127">
        <v>0</v>
      </c>
      <c r="O28" s="61">
        <v>0</v>
      </c>
      <c r="P28" s="62"/>
    </row>
    <row r="29" spans="1:16" ht="15.95" customHeight="1">
      <c r="A29" s="51" t="s">
        <v>19</v>
      </c>
      <c r="B29" s="52" t="s">
        <v>20</v>
      </c>
      <c r="C29" s="37">
        <v>6342</v>
      </c>
      <c r="D29" s="113">
        <v>0.88757489750867236</v>
      </c>
      <c r="E29" s="38">
        <v>5629</v>
      </c>
      <c r="F29" s="113">
        <v>5.4083885209713023E-2</v>
      </c>
      <c r="G29" s="38">
        <v>343</v>
      </c>
      <c r="H29" s="113">
        <v>3.3743298643960896E-2</v>
      </c>
      <c r="I29" s="38">
        <v>214</v>
      </c>
      <c r="J29" s="113">
        <v>2.4597918637653739E-2</v>
      </c>
      <c r="K29" s="38">
        <v>156</v>
      </c>
      <c r="L29" s="113">
        <v>0</v>
      </c>
      <c r="M29" s="38">
        <v>0</v>
      </c>
      <c r="N29" s="113">
        <v>0</v>
      </c>
      <c r="O29" s="128">
        <v>0</v>
      </c>
      <c r="P29" s="62"/>
    </row>
    <row r="30" spans="1:16" ht="15.95" customHeight="1">
      <c r="A30" s="51" t="s">
        <v>21</v>
      </c>
      <c r="B30" s="52" t="s">
        <v>22</v>
      </c>
      <c r="C30" s="37">
        <v>22660</v>
      </c>
      <c r="D30" s="113">
        <v>0.26147396293027358</v>
      </c>
      <c r="E30" s="38">
        <v>5925</v>
      </c>
      <c r="F30" s="113">
        <v>1.9682259488084729E-2</v>
      </c>
      <c r="G30" s="38">
        <v>446</v>
      </c>
      <c r="H30" s="113">
        <v>0.2885260370697264</v>
      </c>
      <c r="I30" s="38">
        <v>6538</v>
      </c>
      <c r="J30" s="113">
        <v>0.27793468667255072</v>
      </c>
      <c r="K30" s="38">
        <v>6298</v>
      </c>
      <c r="L30" s="113">
        <v>5.2691968225948807E-2</v>
      </c>
      <c r="M30" s="38">
        <v>1194</v>
      </c>
      <c r="N30" s="113">
        <v>9.9691085613415706E-2</v>
      </c>
      <c r="O30" s="128">
        <v>2259</v>
      </c>
      <c r="P30" s="62"/>
    </row>
    <row r="31" spans="1:16" ht="15.95" customHeight="1">
      <c r="A31" s="53" t="s">
        <v>23</v>
      </c>
      <c r="B31" s="54" t="s">
        <v>24</v>
      </c>
      <c r="C31" s="41">
        <v>10959</v>
      </c>
      <c r="D31" s="118">
        <v>4.7632083219271829E-2</v>
      </c>
      <c r="E31" s="42">
        <v>522</v>
      </c>
      <c r="F31" s="118">
        <v>5.109955287891231E-3</v>
      </c>
      <c r="G31" s="42">
        <v>56</v>
      </c>
      <c r="H31" s="118">
        <v>0.44328862122456431</v>
      </c>
      <c r="I31" s="42">
        <v>4858</v>
      </c>
      <c r="J31" s="118">
        <v>7.3090610457158506E-2</v>
      </c>
      <c r="K31" s="42">
        <v>801</v>
      </c>
      <c r="L31" s="118">
        <v>0.17583721142440004</v>
      </c>
      <c r="M31" s="42">
        <v>1927</v>
      </c>
      <c r="N31" s="118">
        <v>0.25504151838671413</v>
      </c>
      <c r="O31" s="129">
        <v>2795</v>
      </c>
      <c r="P31" s="62"/>
    </row>
    <row r="32" spans="1:16" ht="3.2" customHeight="1">
      <c r="A32" s="121"/>
      <c r="B32" s="122"/>
      <c r="C32" s="123"/>
      <c r="D32" s="130"/>
      <c r="E32" s="125"/>
      <c r="F32" s="130"/>
      <c r="G32" s="125"/>
      <c r="H32" s="130"/>
      <c r="I32" s="125"/>
      <c r="J32" s="131"/>
      <c r="K32" s="125"/>
      <c r="L32" s="130"/>
      <c r="M32" s="125"/>
      <c r="N32" s="130"/>
      <c r="O32" s="125"/>
      <c r="P32" s="111"/>
    </row>
    <row r="33" spans="1:16" ht="15.95" customHeight="1">
      <c r="A33" s="132" t="s">
        <v>25</v>
      </c>
      <c r="B33" s="133" t="s">
        <v>26</v>
      </c>
      <c r="C33" s="134">
        <v>47844</v>
      </c>
      <c r="D33" s="135">
        <v>0.38585820583563246</v>
      </c>
      <c r="E33" s="136">
        <v>18461</v>
      </c>
      <c r="F33" s="135">
        <v>1.7661566758632223E-2</v>
      </c>
      <c r="G33" s="136">
        <v>845</v>
      </c>
      <c r="H33" s="135">
        <v>0.24266365688487584</v>
      </c>
      <c r="I33" s="136">
        <v>11610</v>
      </c>
      <c r="J33" s="135">
        <v>0.18294875010450631</v>
      </c>
      <c r="K33" s="136">
        <v>8753</v>
      </c>
      <c r="L33" s="135">
        <v>6.523284006353984E-2</v>
      </c>
      <c r="M33" s="136">
        <v>3121</v>
      </c>
      <c r="N33" s="135">
        <v>0.10563498035281331</v>
      </c>
      <c r="O33" s="137">
        <v>5054</v>
      </c>
      <c r="P33" s="111"/>
    </row>
    <row r="34" spans="1:16" ht="3.2" customHeight="1">
      <c r="A34" s="121"/>
      <c r="B34" s="122"/>
      <c r="C34" s="123"/>
      <c r="D34" s="130"/>
      <c r="E34" s="125"/>
      <c r="F34" s="130"/>
      <c r="G34" s="125"/>
      <c r="H34" s="130"/>
      <c r="I34" s="125"/>
      <c r="J34" s="138"/>
      <c r="K34" s="125"/>
      <c r="L34" s="130"/>
      <c r="M34" s="125"/>
      <c r="N34" s="130"/>
      <c r="O34" s="125"/>
      <c r="P34" s="111"/>
    </row>
    <row r="35" spans="1:16" ht="15.95" customHeight="1">
      <c r="A35" s="47" t="s">
        <v>25</v>
      </c>
      <c r="B35" s="139" t="s">
        <v>45</v>
      </c>
      <c r="C35" s="140">
        <v>43690</v>
      </c>
      <c r="D35" s="127">
        <v>0.42254520485236896</v>
      </c>
      <c r="E35" s="50">
        <v>18461</v>
      </c>
      <c r="F35" s="127">
        <v>1.9340810254062715E-2</v>
      </c>
      <c r="G35" s="50">
        <v>845</v>
      </c>
      <c r="H35" s="127">
        <v>0.26573586633096818</v>
      </c>
      <c r="I35" s="50">
        <v>11610</v>
      </c>
      <c r="J35" s="127">
        <v>0.20034332799267568</v>
      </c>
      <c r="K35" s="50">
        <v>8753</v>
      </c>
      <c r="L35" s="127">
        <v>3.8040741588464176E-2</v>
      </c>
      <c r="M35" s="50">
        <v>1662</v>
      </c>
      <c r="N35" s="127">
        <v>5.3994048981460291E-2</v>
      </c>
      <c r="O35" s="61">
        <v>2359</v>
      </c>
      <c r="P35" s="62"/>
    </row>
    <row r="36" spans="1:16" ht="18" customHeight="1">
      <c r="B36" s="30"/>
      <c r="C36" s="30"/>
    </row>
    <row r="37" spans="1:16" ht="18" customHeight="1">
      <c r="B37" s="30"/>
      <c r="C37" s="30"/>
    </row>
  </sheetData>
  <mergeCells count="6">
    <mergeCell ref="N1:O1"/>
    <mergeCell ref="D1:E1"/>
    <mergeCell ref="F1:G1"/>
    <mergeCell ref="H1:I1"/>
    <mergeCell ref="J1:K1"/>
    <mergeCell ref="L1:M1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69" orientation="landscape" r:id="rId1"/>
  <headerFooter scaleWithDoc="0" alignWithMargins="0">
    <oddHeader>&amp;C&amp;"Arial,Fett"&amp;12Bruttoverbrauch Holz nach Verbrauchergruppen&amp;"Arial,Standard"
&amp;10in  TJ (effektive Jahreswerte, Aufteilung per 31.12.)&amp;R&amp;"Arial,Standard"Tabelle N&amp;LSchweizerische Holzenergiestatistik EJ2019</oddHeader>
    <oddFooter>&amp;RJuni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pageSetUpPr fitToPage="1"/>
  </sheetPr>
  <dimension ref="A1:T37"/>
  <sheetViews>
    <sheetView zoomScaleNormal="100" workbookViewId="0">
      <selection activeCell="C2" sqref="C2:S46"/>
    </sheetView>
  </sheetViews>
  <sheetFormatPr baseColWidth="10" defaultColWidth="11.42578125" defaultRowHeight="18" customHeight="1"/>
  <cols>
    <col min="1" max="1" width="5.28515625" style="96" customWidth="1"/>
    <col min="2" max="2" width="34.42578125" style="96" customWidth="1"/>
    <col min="3" max="3" width="13.140625" style="96" customWidth="1"/>
    <col min="4" max="4" width="8.85546875" style="96" customWidth="1"/>
    <col min="5" max="5" width="9.140625" style="96" customWidth="1"/>
    <col min="6" max="6" width="7.42578125" style="96" customWidth="1"/>
    <col min="7" max="7" width="6.5703125" style="96" customWidth="1"/>
    <col min="8" max="10" width="8.42578125" style="96" customWidth="1"/>
    <col min="11" max="11" width="9.28515625" style="96" customWidth="1"/>
    <col min="12" max="12" width="8.42578125" style="96" customWidth="1"/>
    <col min="13" max="13" width="7.5703125" style="96" customWidth="1"/>
    <col min="14" max="14" width="8.42578125" style="96" customWidth="1"/>
    <col min="15" max="15" width="7" style="96" customWidth="1"/>
    <col min="16" max="16" width="8.42578125" style="96" customWidth="1"/>
    <col min="17" max="17" width="6.28515625" style="96" customWidth="1"/>
    <col min="18" max="18" width="8.42578125" style="96" customWidth="1"/>
    <col min="19" max="19" width="5.5703125" style="146" customWidth="1"/>
    <col min="20" max="20" width="2.140625" style="30" customWidth="1"/>
    <col min="21" max="16384" width="11.42578125" style="30"/>
  </cols>
  <sheetData>
    <row r="1" spans="1:20" ht="18.75" customHeight="1">
      <c r="A1" s="1" t="s">
        <v>0</v>
      </c>
      <c r="B1" s="1" t="s">
        <v>1</v>
      </c>
      <c r="C1" s="104" t="str">
        <f ca="1">+N!C1</f>
        <v>Endenergie 2019</v>
      </c>
      <c r="D1" s="217" t="s">
        <v>58</v>
      </c>
      <c r="E1" s="217"/>
      <c r="F1" s="217" t="s">
        <v>59</v>
      </c>
      <c r="G1" s="217"/>
      <c r="H1" s="217" t="s">
        <v>31</v>
      </c>
      <c r="I1" s="217"/>
      <c r="J1" s="217" t="s">
        <v>175</v>
      </c>
      <c r="K1" s="217"/>
      <c r="L1" s="217" t="s">
        <v>176</v>
      </c>
      <c r="M1" s="217"/>
      <c r="N1" s="217" t="s">
        <v>32</v>
      </c>
      <c r="O1" s="217"/>
      <c r="P1" s="217" t="s">
        <v>57</v>
      </c>
      <c r="Q1" s="217"/>
      <c r="R1" s="217" t="s">
        <v>56</v>
      </c>
      <c r="S1" s="217"/>
      <c r="T1" s="105"/>
    </row>
    <row r="2" spans="1:20" ht="14.1" customHeight="1">
      <c r="A2" s="106">
        <v>1</v>
      </c>
      <c r="B2" s="107" t="s">
        <v>2</v>
      </c>
      <c r="C2" s="33">
        <v>62</v>
      </c>
      <c r="D2" s="108">
        <v>1</v>
      </c>
      <c r="E2" s="109">
        <v>62</v>
      </c>
      <c r="F2" s="108">
        <v>0</v>
      </c>
      <c r="G2" s="109">
        <v>0</v>
      </c>
      <c r="H2" s="108">
        <v>0</v>
      </c>
      <c r="I2" s="109">
        <v>0</v>
      </c>
      <c r="J2" s="108">
        <v>0</v>
      </c>
      <c r="K2" s="109">
        <v>0</v>
      </c>
      <c r="L2" s="108">
        <v>0</v>
      </c>
      <c r="M2" s="109">
        <v>0</v>
      </c>
      <c r="N2" s="108">
        <v>0</v>
      </c>
      <c r="O2" s="110">
        <v>0</v>
      </c>
      <c r="P2" s="108">
        <v>0</v>
      </c>
      <c r="Q2" s="109">
        <v>0</v>
      </c>
      <c r="R2" s="108">
        <v>0</v>
      </c>
      <c r="S2" s="110">
        <v>0</v>
      </c>
      <c r="T2" s="111"/>
    </row>
    <row r="3" spans="1:20" ht="14.1" customHeight="1">
      <c r="A3" s="51">
        <v>2</v>
      </c>
      <c r="B3" s="112" t="s">
        <v>3</v>
      </c>
      <c r="C3" s="37">
        <v>735</v>
      </c>
      <c r="D3" s="113">
        <v>0.6</v>
      </c>
      <c r="E3" s="114">
        <v>441</v>
      </c>
      <c r="F3" s="113">
        <v>0.4</v>
      </c>
      <c r="G3" s="114">
        <v>294</v>
      </c>
      <c r="H3" s="113">
        <v>0.31972789115646261</v>
      </c>
      <c r="I3" s="114">
        <v>235</v>
      </c>
      <c r="J3" s="113">
        <v>0</v>
      </c>
      <c r="K3" s="114">
        <v>0</v>
      </c>
      <c r="L3" s="113">
        <v>0</v>
      </c>
      <c r="M3" s="114">
        <v>0</v>
      </c>
      <c r="N3" s="113">
        <v>8.0272108843537415E-2</v>
      </c>
      <c r="O3" s="115">
        <v>59</v>
      </c>
      <c r="P3" s="113">
        <v>0</v>
      </c>
      <c r="Q3" s="114">
        <v>0</v>
      </c>
      <c r="R3" s="113">
        <v>0</v>
      </c>
      <c r="S3" s="115">
        <v>0</v>
      </c>
      <c r="T3" s="111"/>
    </row>
    <row r="4" spans="1:20" ht="14.1" customHeight="1">
      <c r="A4" s="51">
        <v>3</v>
      </c>
      <c r="B4" s="112" t="s">
        <v>4</v>
      </c>
      <c r="C4" s="37">
        <v>3103</v>
      </c>
      <c r="D4" s="113">
        <v>0.50016113438607801</v>
      </c>
      <c r="E4" s="114">
        <v>1552</v>
      </c>
      <c r="F4" s="113">
        <v>0.49983886561392199</v>
      </c>
      <c r="G4" s="114">
        <v>1551</v>
      </c>
      <c r="H4" s="113">
        <v>0.39993554624556882</v>
      </c>
      <c r="I4" s="114">
        <v>1241</v>
      </c>
      <c r="J4" s="113">
        <v>0</v>
      </c>
      <c r="K4" s="114">
        <v>0</v>
      </c>
      <c r="L4" s="113">
        <v>0</v>
      </c>
      <c r="M4" s="114">
        <v>0</v>
      </c>
      <c r="N4" s="113">
        <v>9.9903319368353213E-2</v>
      </c>
      <c r="O4" s="115">
        <v>310</v>
      </c>
      <c r="P4" s="113">
        <v>0</v>
      </c>
      <c r="Q4" s="114">
        <v>0</v>
      </c>
      <c r="R4" s="113">
        <v>0</v>
      </c>
      <c r="S4" s="115">
        <v>0</v>
      </c>
      <c r="T4" s="111"/>
    </row>
    <row r="5" spans="1:20" ht="14.1" customHeight="1">
      <c r="A5" s="51" t="s">
        <v>36</v>
      </c>
      <c r="B5" s="112" t="s">
        <v>5</v>
      </c>
      <c r="C5" s="37">
        <v>79</v>
      </c>
      <c r="D5" s="113">
        <v>0.24050632911392406</v>
      </c>
      <c r="E5" s="114">
        <v>19</v>
      </c>
      <c r="F5" s="113">
        <v>0.759493670886076</v>
      </c>
      <c r="G5" s="114">
        <v>60</v>
      </c>
      <c r="H5" s="113">
        <v>0.60759493670886078</v>
      </c>
      <c r="I5" s="114">
        <v>48</v>
      </c>
      <c r="J5" s="113">
        <v>0</v>
      </c>
      <c r="K5" s="114">
        <v>0</v>
      </c>
      <c r="L5" s="113">
        <v>0</v>
      </c>
      <c r="M5" s="114">
        <v>0</v>
      </c>
      <c r="N5" s="113">
        <v>0.15189873417721519</v>
      </c>
      <c r="O5" s="115">
        <v>12</v>
      </c>
      <c r="P5" s="113">
        <v>0</v>
      </c>
      <c r="Q5" s="114">
        <v>0</v>
      </c>
      <c r="R5" s="113">
        <v>0</v>
      </c>
      <c r="S5" s="115">
        <v>0</v>
      </c>
      <c r="T5" s="111"/>
    </row>
    <row r="6" spans="1:20" ht="14.1" customHeight="1">
      <c r="A6" s="51" t="s">
        <v>35</v>
      </c>
      <c r="B6" s="116" t="s">
        <v>107</v>
      </c>
      <c r="C6" s="37">
        <v>201</v>
      </c>
      <c r="D6" s="113">
        <v>0.20398009950248755</v>
      </c>
      <c r="E6" s="114">
        <v>41</v>
      </c>
      <c r="F6" s="113">
        <v>0.79601990049751248</v>
      </c>
      <c r="G6" s="114">
        <v>160</v>
      </c>
      <c r="H6" s="113">
        <v>0.63681592039800994</v>
      </c>
      <c r="I6" s="114">
        <v>128</v>
      </c>
      <c r="J6" s="113">
        <v>0</v>
      </c>
      <c r="K6" s="114">
        <v>0</v>
      </c>
      <c r="L6" s="113">
        <v>0</v>
      </c>
      <c r="M6" s="114">
        <v>0</v>
      </c>
      <c r="N6" s="113">
        <v>0.15920398009950248</v>
      </c>
      <c r="O6" s="115">
        <v>32</v>
      </c>
      <c r="P6" s="113">
        <v>0</v>
      </c>
      <c r="Q6" s="114">
        <v>0</v>
      </c>
      <c r="R6" s="113">
        <v>0</v>
      </c>
      <c r="S6" s="115">
        <v>0</v>
      </c>
      <c r="T6" s="111"/>
    </row>
    <row r="7" spans="1:20" ht="14.1" customHeight="1">
      <c r="A7" s="51">
        <v>5</v>
      </c>
      <c r="B7" s="112" t="s">
        <v>6</v>
      </c>
      <c r="C7" s="37">
        <v>3311</v>
      </c>
      <c r="D7" s="113">
        <v>0.25520990637269708</v>
      </c>
      <c r="E7" s="114">
        <v>845</v>
      </c>
      <c r="F7" s="113">
        <v>0.74479009362730297</v>
      </c>
      <c r="G7" s="114">
        <v>2466</v>
      </c>
      <c r="H7" s="113">
        <v>0.59589247961340985</v>
      </c>
      <c r="I7" s="114">
        <v>1973</v>
      </c>
      <c r="J7" s="113">
        <v>0</v>
      </c>
      <c r="K7" s="114">
        <v>0</v>
      </c>
      <c r="L7" s="113">
        <v>0</v>
      </c>
      <c r="M7" s="114">
        <v>0</v>
      </c>
      <c r="N7" s="113">
        <v>0.14889761401389309</v>
      </c>
      <c r="O7" s="115">
        <v>493</v>
      </c>
      <c r="P7" s="113">
        <v>0</v>
      </c>
      <c r="Q7" s="114">
        <v>0</v>
      </c>
      <c r="R7" s="113">
        <v>0</v>
      </c>
      <c r="S7" s="115">
        <v>0</v>
      </c>
      <c r="T7" s="111"/>
    </row>
    <row r="8" spans="1:20" ht="14.1" customHeight="1">
      <c r="A8" s="51">
        <v>6</v>
      </c>
      <c r="B8" s="112" t="s">
        <v>7</v>
      </c>
      <c r="C8" s="37">
        <v>392</v>
      </c>
      <c r="D8" s="113">
        <v>0.40051020408163263</v>
      </c>
      <c r="E8" s="114">
        <v>157</v>
      </c>
      <c r="F8" s="113">
        <v>0.59948979591836737</v>
      </c>
      <c r="G8" s="114">
        <v>235</v>
      </c>
      <c r="H8" s="113">
        <v>0.59948979591836737</v>
      </c>
      <c r="I8" s="114">
        <v>235</v>
      </c>
      <c r="J8" s="113">
        <v>0</v>
      </c>
      <c r="K8" s="114">
        <v>0</v>
      </c>
      <c r="L8" s="113">
        <v>0</v>
      </c>
      <c r="M8" s="114">
        <v>0</v>
      </c>
      <c r="N8" s="113">
        <v>0</v>
      </c>
      <c r="O8" s="115">
        <v>0</v>
      </c>
      <c r="P8" s="113">
        <v>0</v>
      </c>
      <c r="Q8" s="114">
        <v>0</v>
      </c>
      <c r="R8" s="113">
        <v>0</v>
      </c>
      <c r="S8" s="115">
        <v>0</v>
      </c>
      <c r="T8" s="111"/>
    </row>
    <row r="9" spans="1:20" ht="14.1" customHeight="1">
      <c r="A9" s="51">
        <v>7</v>
      </c>
      <c r="B9" s="112" t="s">
        <v>8</v>
      </c>
      <c r="C9" s="37">
        <v>371</v>
      </c>
      <c r="D9" s="113">
        <v>0.24797843665768193</v>
      </c>
      <c r="E9" s="114">
        <v>92</v>
      </c>
      <c r="F9" s="113">
        <v>0.75202156334231807</v>
      </c>
      <c r="G9" s="114">
        <v>279</v>
      </c>
      <c r="H9" s="113">
        <v>0.75202156334231807</v>
      </c>
      <c r="I9" s="114">
        <v>279</v>
      </c>
      <c r="J9" s="113">
        <v>0</v>
      </c>
      <c r="K9" s="114">
        <v>0</v>
      </c>
      <c r="L9" s="113">
        <v>0</v>
      </c>
      <c r="M9" s="114">
        <v>0</v>
      </c>
      <c r="N9" s="113">
        <v>0</v>
      </c>
      <c r="O9" s="115">
        <v>0</v>
      </c>
      <c r="P9" s="113">
        <v>0</v>
      </c>
      <c r="Q9" s="114">
        <v>0</v>
      </c>
      <c r="R9" s="113">
        <v>0</v>
      </c>
      <c r="S9" s="115">
        <v>0</v>
      </c>
      <c r="T9" s="111"/>
    </row>
    <row r="10" spans="1:20" ht="14.1" customHeight="1">
      <c r="A10" s="51">
        <v>8</v>
      </c>
      <c r="B10" s="116" t="s">
        <v>39</v>
      </c>
      <c r="C10" s="37">
        <v>2306</v>
      </c>
      <c r="D10" s="113">
        <v>0.29965307892454468</v>
      </c>
      <c r="E10" s="114">
        <v>691</v>
      </c>
      <c r="F10" s="113">
        <v>0.70034692107545538</v>
      </c>
      <c r="G10" s="114">
        <v>1615</v>
      </c>
      <c r="H10" s="113">
        <v>0.61621856027753685</v>
      </c>
      <c r="I10" s="114">
        <v>1421</v>
      </c>
      <c r="J10" s="113">
        <v>3.512575888985256E-2</v>
      </c>
      <c r="K10" s="114">
        <v>81</v>
      </c>
      <c r="L10" s="113">
        <v>2.0815264527320035E-2</v>
      </c>
      <c r="M10" s="114">
        <v>48</v>
      </c>
      <c r="N10" s="113">
        <v>2.8187337380745879E-2</v>
      </c>
      <c r="O10" s="115">
        <v>65</v>
      </c>
      <c r="P10" s="113">
        <v>0</v>
      </c>
      <c r="Q10" s="114">
        <v>0</v>
      </c>
      <c r="R10" s="113">
        <v>0</v>
      </c>
      <c r="S10" s="115">
        <v>0</v>
      </c>
      <c r="T10" s="111"/>
    </row>
    <row r="11" spans="1:20" ht="14.1" customHeight="1">
      <c r="A11" s="51">
        <v>9</v>
      </c>
      <c r="B11" s="112" t="s">
        <v>40</v>
      </c>
      <c r="C11" s="37">
        <v>290</v>
      </c>
      <c r="D11" s="113">
        <v>0.3</v>
      </c>
      <c r="E11" s="114">
        <v>87</v>
      </c>
      <c r="F11" s="113">
        <v>0.7</v>
      </c>
      <c r="G11" s="114">
        <v>203</v>
      </c>
      <c r="H11" s="113">
        <v>0.2103448275862069</v>
      </c>
      <c r="I11" s="114">
        <v>61</v>
      </c>
      <c r="J11" s="113">
        <v>6.8965517241379309E-2</v>
      </c>
      <c r="K11" s="114">
        <v>20</v>
      </c>
      <c r="L11" s="113">
        <v>0.27931034482758621</v>
      </c>
      <c r="M11" s="114">
        <v>81</v>
      </c>
      <c r="N11" s="113">
        <v>0.14137931034482759</v>
      </c>
      <c r="O11" s="115">
        <v>41</v>
      </c>
      <c r="P11" s="113">
        <v>0</v>
      </c>
      <c r="Q11" s="114">
        <v>0</v>
      </c>
      <c r="R11" s="113">
        <v>0</v>
      </c>
      <c r="S11" s="115">
        <v>0</v>
      </c>
      <c r="T11" s="111"/>
    </row>
    <row r="12" spans="1:20" ht="14.1" customHeight="1">
      <c r="A12" s="51">
        <v>10</v>
      </c>
      <c r="B12" s="112" t="s">
        <v>9</v>
      </c>
      <c r="C12" s="37">
        <v>57</v>
      </c>
      <c r="D12" s="113">
        <v>0.56140350877192979</v>
      </c>
      <c r="E12" s="114">
        <v>32</v>
      </c>
      <c r="F12" s="113">
        <v>0.43859649122807015</v>
      </c>
      <c r="G12" s="114">
        <v>25</v>
      </c>
      <c r="H12" s="113">
        <v>0.38596491228070173</v>
      </c>
      <c r="I12" s="114">
        <v>22</v>
      </c>
      <c r="J12" s="113">
        <v>1.7543859649122806E-2</v>
      </c>
      <c r="K12" s="114">
        <v>1</v>
      </c>
      <c r="L12" s="113">
        <v>3.5087719298245612E-2</v>
      </c>
      <c r="M12" s="114">
        <v>2</v>
      </c>
      <c r="N12" s="113">
        <v>0</v>
      </c>
      <c r="O12" s="115">
        <v>0</v>
      </c>
      <c r="P12" s="113">
        <v>0</v>
      </c>
      <c r="Q12" s="114">
        <v>0</v>
      </c>
      <c r="R12" s="113">
        <v>0</v>
      </c>
      <c r="S12" s="115">
        <v>0</v>
      </c>
      <c r="T12" s="111"/>
    </row>
    <row r="13" spans="1:20" ht="14.1" customHeight="1">
      <c r="A13" s="51" t="s">
        <v>38</v>
      </c>
      <c r="B13" s="112" t="s">
        <v>41</v>
      </c>
      <c r="C13" s="37">
        <v>644</v>
      </c>
      <c r="D13" s="113">
        <v>0.2996894409937888</v>
      </c>
      <c r="E13" s="114">
        <v>193</v>
      </c>
      <c r="F13" s="113">
        <v>0.7003105590062112</v>
      </c>
      <c r="G13" s="114">
        <v>451</v>
      </c>
      <c r="H13" s="113">
        <v>0.45962732919254656</v>
      </c>
      <c r="I13" s="114">
        <v>296</v>
      </c>
      <c r="J13" s="113">
        <v>0.21428571428571427</v>
      </c>
      <c r="K13" s="114">
        <v>138</v>
      </c>
      <c r="L13" s="113">
        <v>2.6397515527950312E-2</v>
      </c>
      <c r="M13" s="114">
        <v>17</v>
      </c>
      <c r="N13" s="113">
        <v>0</v>
      </c>
      <c r="O13" s="115">
        <v>0</v>
      </c>
      <c r="P13" s="113">
        <v>0</v>
      </c>
      <c r="Q13" s="114">
        <v>0</v>
      </c>
      <c r="R13" s="113">
        <v>0</v>
      </c>
      <c r="S13" s="115">
        <v>0</v>
      </c>
      <c r="T13" s="111"/>
    </row>
    <row r="14" spans="1:20" ht="14.1" customHeight="1">
      <c r="A14" s="51" t="s">
        <v>37</v>
      </c>
      <c r="B14" s="112" t="s">
        <v>42</v>
      </c>
      <c r="C14" s="37">
        <v>2676</v>
      </c>
      <c r="D14" s="113">
        <v>0.20029895366218237</v>
      </c>
      <c r="E14" s="114">
        <v>536</v>
      </c>
      <c r="F14" s="113">
        <v>0.79970104633781769</v>
      </c>
      <c r="G14" s="114">
        <v>2140</v>
      </c>
      <c r="H14" s="113">
        <v>0.79783258594917783</v>
      </c>
      <c r="I14" s="114">
        <v>2135</v>
      </c>
      <c r="J14" s="113">
        <v>0</v>
      </c>
      <c r="K14" s="114">
        <v>0</v>
      </c>
      <c r="L14" s="113">
        <v>0</v>
      </c>
      <c r="M14" s="114">
        <v>0</v>
      </c>
      <c r="N14" s="113">
        <v>1.8684603886397607E-3</v>
      </c>
      <c r="O14" s="115">
        <v>5</v>
      </c>
      <c r="P14" s="113">
        <v>0</v>
      </c>
      <c r="Q14" s="114">
        <v>0</v>
      </c>
      <c r="R14" s="113">
        <v>0</v>
      </c>
      <c r="S14" s="115">
        <v>0</v>
      </c>
      <c r="T14" s="111"/>
    </row>
    <row r="15" spans="1:20" ht="25.15" customHeight="1">
      <c r="A15" s="51" t="s">
        <v>47</v>
      </c>
      <c r="B15" s="112" t="s">
        <v>43</v>
      </c>
      <c r="C15" s="37">
        <v>2972</v>
      </c>
      <c r="D15" s="113">
        <v>0.18741588156123823</v>
      </c>
      <c r="E15" s="114">
        <v>557</v>
      </c>
      <c r="F15" s="113">
        <v>0.81258411843876177</v>
      </c>
      <c r="G15" s="114">
        <v>2415</v>
      </c>
      <c r="H15" s="113">
        <v>0.41924629878869446</v>
      </c>
      <c r="I15" s="114">
        <v>1246</v>
      </c>
      <c r="J15" s="113">
        <v>3.7348586810228804E-2</v>
      </c>
      <c r="K15" s="114">
        <v>111</v>
      </c>
      <c r="L15" s="113">
        <v>6.8977119784656801E-2</v>
      </c>
      <c r="M15" s="114">
        <v>205</v>
      </c>
      <c r="N15" s="113">
        <v>0.28701211305518171</v>
      </c>
      <c r="O15" s="115">
        <v>853</v>
      </c>
      <c r="P15" s="113">
        <v>0</v>
      </c>
      <c r="Q15" s="114">
        <v>0</v>
      </c>
      <c r="R15" s="113">
        <v>0</v>
      </c>
      <c r="S15" s="115">
        <v>0</v>
      </c>
      <c r="T15" s="111"/>
    </row>
    <row r="16" spans="1:20" ht="13.5" customHeight="1">
      <c r="A16" s="51" t="s">
        <v>48</v>
      </c>
      <c r="B16" s="112" t="s">
        <v>53</v>
      </c>
      <c r="C16" s="37">
        <v>1107</v>
      </c>
      <c r="D16" s="113">
        <v>0.15356820234869015</v>
      </c>
      <c r="E16" s="114">
        <v>170</v>
      </c>
      <c r="F16" s="113">
        <v>0.84643179765130983</v>
      </c>
      <c r="G16" s="114">
        <v>937</v>
      </c>
      <c r="H16" s="113">
        <v>0.57904245709123758</v>
      </c>
      <c r="I16" s="114">
        <v>641</v>
      </c>
      <c r="J16" s="113">
        <v>0</v>
      </c>
      <c r="K16" s="114">
        <v>0</v>
      </c>
      <c r="L16" s="113">
        <v>8.6720867208672087E-2</v>
      </c>
      <c r="M16" s="114">
        <v>96</v>
      </c>
      <c r="N16" s="113">
        <v>0.18066847335140018</v>
      </c>
      <c r="O16" s="115">
        <v>200</v>
      </c>
      <c r="P16" s="113">
        <v>0</v>
      </c>
      <c r="Q16" s="114">
        <v>0</v>
      </c>
      <c r="R16" s="113">
        <v>0</v>
      </c>
      <c r="S16" s="115">
        <v>0</v>
      </c>
      <c r="T16" s="111"/>
    </row>
    <row r="17" spans="1:20" ht="25.15" customHeight="1">
      <c r="A17" s="51">
        <v>13</v>
      </c>
      <c r="B17" s="112" t="s">
        <v>44</v>
      </c>
      <c r="C17" s="37">
        <v>1342</v>
      </c>
      <c r="D17" s="113">
        <v>0.28166915052160951</v>
      </c>
      <c r="E17" s="114">
        <v>378</v>
      </c>
      <c r="F17" s="113">
        <v>0.71833084947839043</v>
      </c>
      <c r="G17" s="114">
        <v>964</v>
      </c>
      <c r="H17" s="113">
        <v>0.22578241430700446</v>
      </c>
      <c r="I17" s="114">
        <v>303</v>
      </c>
      <c r="J17" s="113">
        <v>0</v>
      </c>
      <c r="K17" s="114">
        <v>0</v>
      </c>
      <c r="L17" s="113">
        <v>0.46423248882265278</v>
      </c>
      <c r="M17" s="114">
        <v>623</v>
      </c>
      <c r="N17" s="113">
        <v>2.8315946348733235E-2</v>
      </c>
      <c r="O17" s="115">
        <v>38</v>
      </c>
      <c r="P17" s="113">
        <v>0</v>
      </c>
      <c r="Q17" s="114">
        <v>0</v>
      </c>
      <c r="R17" s="113">
        <v>0</v>
      </c>
      <c r="S17" s="115">
        <v>0</v>
      </c>
      <c r="T17" s="111"/>
    </row>
    <row r="18" spans="1:20" ht="25.15" customHeight="1">
      <c r="A18" s="51" t="s">
        <v>49</v>
      </c>
      <c r="B18" s="112" t="s">
        <v>10</v>
      </c>
      <c r="C18" s="37">
        <v>1504</v>
      </c>
      <c r="D18" s="113">
        <v>0.18417553191489361</v>
      </c>
      <c r="E18" s="114">
        <v>277</v>
      </c>
      <c r="F18" s="113">
        <v>0.81582446808510634</v>
      </c>
      <c r="G18" s="114">
        <v>1227</v>
      </c>
      <c r="H18" s="113">
        <v>0.12034574468085106</v>
      </c>
      <c r="I18" s="114">
        <v>181</v>
      </c>
      <c r="J18" s="113">
        <v>1.1303191489361703E-2</v>
      </c>
      <c r="K18" s="114">
        <v>17</v>
      </c>
      <c r="L18" s="113">
        <v>7.0478723404255317E-2</v>
      </c>
      <c r="M18" s="114">
        <v>106</v>
      </c>
      <c r="N18" s="113">
        <v>0.61369680851063835</v>
      </c>
      <c r="O18" s="115">
        <v>923</v>
      </c>
      <c r="P18" s="113">
        <v>0</v>
      </c>
      <c r="Q18" s="114">
        <v>0</v>
      </c>
      <c r="R18" s="113">
        <v>0</v>
      </c>
      <c r="S18" s="115">
        <v>0</v>
      </c>
      <c r="T18" s="111"/>
    </row>
    <row r="19" spans="1:20" ht="13.5" customHeight="1">
      <c r="A19" s="51" t="s">
        <v>50</v>
      </c>
      <c r="B19" s="112" t="s">
        <v>54</v>
      </c>
      <c r="C19" s="37">
        <v>253</v>
      </c>
      <c r="D19" s="113">
        <v>0.1541501976284585</v>
      </c>
      <c r="E19" s="114">
        <v>39</v>
      </c>
      <c r="F19" s="113">
        <v>0.8458498023715415</v>
      </c>
      <c r="G19" s="114">
        <v>214</v>
      </c>
      <c r="H19" s="113">
        <v>0.30039525691699603</v>
      </c>
      <c r="I19" s="114">
        <v>76</v>
      </c>
      <c r="J19" s="113">
        <v>0</v>
      </c>
      <c r="K19" s="114">
        <v>0</v>
      </c>
      <c r="L19" s="113">
        <v>0.15810276679841898</v>
      </c>
      <c r="M19" s="114">
        <v>40</v>
      </c>
      <c r="N19" s="113">
        <v>0.38735177865612647</v>
      </c>
      <c r="O19" s="115">
        <v>98</v>
      </c>
      <c r="P19" s="113">
        <v>0</v>
      </c>
      <c r="Q19" s="114">
        <v>0</v>
      </c>
      <c r="R19" s="113">
        <v>0</v>
      </c>
      <c r="S19" s="115">
        <v>0</v>
      </c>
      <c r="T19" s="111"/>
    </row>
    <row r="20" spans="1:20" ht="25.15" customHeight="1">
      <c r="A20" s="51">
        <v>15</v>
      </c>
      <c r="B20" s="112" t="s">
        <v>11</v>
      </c>
      <c r="C20" s="37">
        <v>566</v>
      </c>
      <c r="D20" s="113">
        <v>0.27208480565371024</v>
      </c>
      <c r="E20" s="114">
        <v>154</v>
      </c>
      <c r="F20" s="113">
        <v>0.72791519434628971</v>
      </c>
      <c r="G20" s="114">
        <v>412</v>
      </c>
      <c r="H20" s="113">
        <v>0.10600706713780919</v>
      </c>
      <c r="I20" s="114">
        <v>60</v>
      </c>
      <c r="J20" s="113">
        <v>0</v>
      </c>
      <c r="K20" s="114">
        <v>0</v>
      </c>
      <c r="L20" s="113">
        <v>0.59540636042402828</v>
      </c>
      <c r="M20" s="114">
        <v>337</v>
      </c>
      <c r="N20" s="113">
        <v>2.6501766784452298E-2</v>
      </c>
      <c r="O20" s="115">
        <v>15</v>
      </c>
      <c r="P20" s="113">
        <v>0</v>
      </c>
      <c r="Q20" s="114">
        <v>0</v>
      </c>
      <c r="R20" s="113">
        <v>0</v>
      </c>
      <c r="S20" s="115">
        <v>0</v>
      </c>
      <c r="T20" s="111"/>
    </row>
    <row r="21" spans="1:20" ht="25.15" customHeight="1">
      <c r="A21" s="51" t="s">
        <v>51</v>
      </c>
      <c r="B21" s="112" t="s">
        <v>12</v>
      </c>
      <c r="C21" s="37">
        <v>6282</v>
      </c>
      <c r="D21" s="113">
        <v>0.16714422158548234</v>
      </c>
      <c r="E21" s="114">
        <v>1050</v>
      </c>
      <c r="F21" s="113">
        <v>0.83285577841451763</v>
      </c>
      <c r="G21" s="114">
        <v>5232</v>
      </c>
      <c r="H21" s="113">
        <v>0.26201846545686086</v>
      </c>
      <c r="I21" s="114">
        <v>1646</v>
      </c>
      <c r="J21" s="113">
        <v>3.8522763451130211E-2</v>
      </c>
      <c r="K21" s="114">
        <v>242</v>
      </c>
      <c r="L21" s="113">
        <v>0.13387456224132441</v>
      </c>
      <c r="M21" s="114">
        <v>841</v>
      </c>
      <c r="N21" s="113">
        <v>0.39843998726520219</v>
      </c>
      <c r="O21" s="115">
        <v>2503</v>
      </c>
      <c r="P21" s="113">
        <v>0</v>
      </c>
      <c r="Q21" s="114">
        <v>0</v>
      </c>
      <c r="R21" s="113">
        <v>0</v>
      </c>
      <c r="S21" s="115">
        <v>0</v>
      </c>
      <c r="T21" s="111"/>
    </row>
    <row r="22" spans="1:20" ht="13.5" customHeight="1">
      <c r="A22" s="51" t="s">
        <v>52</v>
      </c>
      <c r="B22" s="112" t="s">
        <v>55</v>
      </c>
      <c r="C22" s="37">
        <v>254</v>
      </c>
      <c r="D22" s="113">
        <v>0.15354330708661418</v>
      </c>
      <c r="E22" s="114">
        <v>39</v>
      </c>
      <c r="F22" s="113">
        <v>0.84645669291338588</v>
      </c>
      <c r="G22" s="114">
        <v>215</v>
      </c>
      <c r="H22" s="113">
        <v>0.2874015748031496</v>
      </c>
      <c r="I22" s="114">
        <v>73</v>
      </c>
      <c r="J22" s="113">
        <v>0</v>
      </c>
      <c r="K22" s="114">
        <v>0</v>
      </c>
      <c r="L22" s="113">
        <v>9.055118110236221E-2</v>
      </c>
      <c r="M22" s="114">
        <v>23</v>
      </c>
      <c r="N22" s="113">
        <v>0.46850393700787402</v>
      </c>
      <c r="O22" s="115">
        <v>119</v>
      </c>
      <c r="P22" s="113">
        <v>0</v>
      </c>
      <c r="Q22" s="114">
        <v>0</v>
      </c>
      <c r="R22" s="113">
        <v>0</v>
      </c>
      <c r="S22" s="115">
        <v>0</v>
      </c>
      <c r="T22" s="111"/>
    </row>
    <row r="23" spans="1:20" ht="25.15" customHeight="1">
      <c r="A23" s="51">
        <v>17</v>
      </c>
      <c r="B23" s="112" t="s">
        <v>13</v>
      </c>
      <c r="C23" s="37">
        <v>2455</v>
      </c>
      <c r="D23" s="113">
        <v>0.25906313645621182</v>
      </c>
      <c r="E23" s="114">
        <v>636</v>
      </c>
      <c r="F23" s="113">
        <v>0.74093686354378818</v>
      </c>
      <c r="G23" s="114">
        <v>1819</v>
      </c>
      <c r="H23" s="113">
        <v>0.14908350305498982</v>
      </c>
      <c r="I23" s="114">
        <v>366</v>
      </c>
      <c r="J23" s="113">
        <v>0</v>
      </c>
      <c r="K23" s="114">
        <v>0</v>
      </c>
      <c r="L23" s="113">
        <v>0.47983706720977598</v>
      </c>
      <c r="M23" s="114">
        <v>1178</v>
      </c>
      <c r="N23" s="113">
        <v>0.11201629327902241</v>
      </c>
      <c r="O23" s="115">
        <v>275</v>
      </c>
      <c r="P23" s="113">
        <v>0</v>
      </c>
      <c r="Q23" s="114">
        <v>0</v>
      </c>
      <c r="R23" s="113">
        <v>0</v>
      </c>
      <c r="S23" s="115">
        <v>0</v>
      </c>
      <c r="T23" s="111"/>
    </row>
    <row r="24" spans="1:20" ht="14.1" customHeight="1">
      <c r="A24" s="51">
        <v>18</v>
      </c>
      <c r="B24" s="112" t="s">
        <v>14</v>
      </c>
      <c r="C24" s="37">
        <v>5926</v>
      </c>
      <c r="D24" s="113">
        <v>0.34492068849139385</v>
      </c>
      <c r="E24" s="114">
        <v>2044</v>
      </c>
      <c r="F24" s="113">
        <v>0.6550793115086061</v>
      </c>
      <c r="G24" s="114">
        <v>3882</v>
      </c>
      <c r="H24" s="113">
        <v>2.8855889301383733E-2</v>
      </c>
      <c r="I24" s="114">
        <v>171</v>
      </c>
      <c r="J24" s="113">
        <v>0</v>
      </c>
      <c r="K24" s="114">
        <v>0</v>
      </c>
      <c r="L24" s="113">
        <v>0.22544718191022611</v>
      </c>
      <c r="M24" s="114">
        <v>1336</v>
      </c>
      <c r="N24" s="113">
        <v>1.9068511643604454E-2</v>
      </c>
      <c r="O24" s="115">
        <v>113</v>
      </c>
      <c r="P24" s="113">
        <v>0.13196085048936887</v>
      </c>
      <c r="Q24" s="114">
        <v>782</v>
      </c>
      <c r="R24" s="113">
        <v>0.24974687816402294</v>
      </c>
      <c r="S24" s="115">
        <v>1480</v>
      </c>
      <c r="T24" s="111"/>
    </row>
    <row r="25" spans="1:20" ht="14.1" customHeight="1">
      <c r="A25" s="51">
        <v>19</v>
      </c>
      <c r="B25" s="112" t="s">
        <v>15</v>
      </c>
      <c r="C25" s="37">
        <v>6804</v>
      </c>
      <c r="D25" s="113">
        <v>0.26513815402704294</v>
      </c>
      <c r="E25" s="114">
        <v>1804</v>
      </c>
      <c r="F25" s="113">
        <v>0.73486184597295712</v>
      </c>
      <c r="G25" s="114">
        <v>5000</v>
      </c>
      <c r="H25" s="113">
        <v>5.6290417401528514E-2</v>
      </c>
      <c r="I25" s="114">
        <v>383</v>
      </c>
      <c r="J25" s="113">
        <v>6.025867136978248E-3</v>
      </c>
      <c r="K25" s="114">
        <v>41</v>
      </c>
      <c r="L25" s="113">
        <v>0.52469135802469136</v>
      </c>
      <c r="M25" s="114">
        <v>3570</v>
      </c>
      <c r="N25" s="113">
        <v>8.6566725455614349E-2</v>
      </c>
      <c r="O25" s="115">
        <v>589</v>
      </c>
      <c r="P25" s="113">
        <v>5.0558495002939449E-2</v>
      </c>
      <c r="Q25" s="114">
        <v>344</v>
      </c>
      <c r="R25" s="113">
        <v>1.0728982951205173E-2</v>
      </c>
      <c r="S25" s="115">
        <v>73</v>
      </c>
      <c r="T25" s="111"/>
    </row>
    <row r="26" spans="1:20" ht="14.1" customHeight="1">
      <c r="A26" s="53">
        <v>20</v>
      </c>
      <c r="B26" s="117" t="s">
        <v>16</v>
      </c>
      <c r="C26" s="41">
        <v>4154</v>
      </c>
      <c r="D26" s="118">
        <v>0.50649975926817525</v>
      </c>
      <c r="E26" s="119">
        <v>2104</v>
      </c>
      <c r="F26" s="118">
        <v>0.49350024073182475</v>
      </c>
      <c r="G26" s="119">
        <v>2050</v>
      </c>
      <c r="H26" s="118">
        <v>0</v>
      </c>
      <c r="I26" s="119">
        <v>0</v>
      </c>
      <c r="J26" s="118">
        <v>0</v>
      </c>
      <c r="K26" s="119">
        <v>0</v>
      </c>
      <c r="L26" s="118">
        <v>0</v>
      </c>
      <c r="M26" s="119">
        <v>0</v>
      </c>
      <c r="N26" s="118">
        <v>0</v>
      </c>
      <c r="O26" s="120">
        <v>0</v>
      </c>
      <c r="P26" s="118">
        <v>0.17332691381800674</v>
      </c>
      <c r="Q26" s="119">
        <v>720</v>
      </c>
      <c r="R26" s="118">
        <v>0.320173326913818</v>
      </c>
      <c r="S26" s="120">
        <v>1330</v>
      </c>
      <c r="T26" s="111"/>
    </row>
    <row r="27" spans="1:20" ht="3.2" customHeight="1">
      <c r="A27" s="121"/>
      <c r="B27" s="122"/>
      <c r="C27" s="123"/>
      <c r="D27" s="124"/>
      <c r="E27" s="125"/>
      <c r="F27" s="124"/>
      <c r="G27" s="125"/>
      <c r="H27" s="124"/>
      <c r="I27" s="125"/>
      <c r="J27" s="124"/>
      <c r="K27" s="125"/>
      <c r="L27" s="124"/>
      <c r="M27" s="125"/>
      <c r="N27" s="124"/>
      <c r="O27" s="125"/>
      <c r="P27" s="125"/>
      <c r="Q27" s="125"/>
      <c r="R27" s="124"/>
      <c r="S27" s="138"/>
      <c r="T27" s="126"/>
    </row>
    <row r="28" spans="1:20" ht="15.95" customHeight="1">
      <c r="A28" s="47" t="s">
        <v>17</v>
      </c>
      <c r="B28" s="48" t="s">
        <v>18</v>
      </c>
      <c r="C28" s="49">
        <v>7883</v>
      </c>
      <c r="D28" s="127">
        <v>0.39540783965495369</v>
      </c>
      <c r="E28" s="50">
        <v>3117</v>
      </c>
      <c r="F28" s="127">
        <v>0.60459216034504626</v>
      </c>
      <c r="G28" s="50">
        <v>4766</v>
      </c>
      <c r="H28" s="127">
        <v>0.4896612964607383</v>
      </c>
      <c r="I28" s="50">
        <v>3860</v>
      </c>
      <c r="J28" s="127">
        <v>0</v>
      </c>
      <c r="K28" s="50">
        <v>0</v>
      </c>
      <c r="L28" s="127">
        <v>0</v>
      </c>
      <c r="M28" s="50">
        <v>0</v>
      </c>
      <c r="N28" s="127">
        <v>0.11493086388430801</v>
      </c>
      <c r="O28" s="61">
        <v>906</v>
      </c>
      <c r="P28" s="127">
        <v>0</v>
      </c>
      <c r="Q28" s="50">
        <v>0</v>
      </c>
      <c r="R28" s="127">
        <v>0</v>
      </c>
      <c r="S28" s="61">
        <v>0</v>
      </c>
      <c r="T28" s="62"/>
    </row>
    <row r="29" spans="1:20" ht="15.95" customHeight="1">
      <c r="A29" s="51" t="s">
        <v>19</v>
      </c>
      <c r="B29" s="52" t="s">
        <v>20</v>
      </c>
      <c r="C29" s="37">
        <v>6344</v>
      </c>
      <c r="D29" s="113">
        <v>0.25709331651954603</v>
      </c>
      <c r="E29" s="38">
        <v>1631</v>
      </c>
      <c r="F29" s="113">
        <v>0.74290668348045397</v>
      </c>
      <c r="G29" s="38">
        <v>4713</v>
      </c>
      <c r="H29" s="113">
        <v>0.66424968474148804</v>
      </c>
      <c r="I29" s="38">
        <v>4214</v>
      </c>
      <c r="J29" s="113">
        <v>3.7831021437578813E-2</v>
      </c>
      <c r="K29" s="38">
        <v>240</v>
      </c>
      <c r="L29" s="113">
        <v>2.3329129886506934E-2</v>
      </c>
      <c r="M29" s="38">
        <v>148</v>
      </c>
      <c r="N29" s="113">
        <v>1.7496847414880203E-2</v>
      </c>
      <c r="O29" s="128">
        <v>111</v>
      </c>
      <c r="P29" s="113">
        <v>0</v>
      </c>
      <c r="Q29" s="38">
        <v>0</v>
      </c>
      <c r="R29" s="113">
        <v>0</v>
      </c>
      <c r="S29" s="128">
        <v>0</v>
      </c>
      <c r="T29" s="62"/>
    </row>
    <row r="30" spans="1:20" ht="15.95" customHeight="1">
      <c r="A30" s="51" t="s">
        <v>21</v>
      </c>
      <c r="B30" s="52" t="s">
        <v>22</v>
      </c>
      <c r="C30" s="37">
        <v>22661</v>
      </c>
      <c r="D30" s="113">
        <v>0.2358236617978024</v>
      </c>
      <c r="E30" s="38">
        <v>5344</v>
      </c>
      <c r="F30" s="113">
        <v>0.76417633820219766</v>
      </c>
      <c r="G30" s="38">
        <v>17317</v>
      </c>
      <c r="H30" s="113">
        <v>0.21018489916596797</v>
      </c>
      <c r="I30" s="38">
        <v>4763</v>
      </c>
      <c r="J30" s="113">
        <v>1.6327611314593354E-2</v>
      </c>
      <c r="K30" s="38">
        <v>370</v>
      </c>
      <c r="L30" s="113">
        <v>0.21115573010899782</v>
      </c>
      <c r="M30" s="38">
        <v>4785</v>
      </c>
      <c r="N30" s="113">
        <v>0.22668902519747583</v>
      </c>
      <c r="O30" s="128">
        <v>5137</v>
      </c>
      <c r="P30" s="113">
        <v>3.45086271567892E-2</v>
      </c>
      <c r="Q30" s="38">
        <v>782</v>
      </c>
      <c r="R30" s="113">
        <v>6.5310445258373415E-2</v>
      </c>
      <c r="S30" s="128">
        <v>1480</v>
      </c>
      <c r="T30" s="62"/>
    </row>
    <row r="31" spans="1:20" ht="15.95" customHeight="1">
      <c r="A31" s="53" t="s">
        <v>23</v>
      </c>
      <c r="B31" s="54" t="s">
        <v>24</v>
      </c>
      <c r="C31" s="41">
        <v>10958</v>
      </c>
      <c r="D31" s="118">
        <v>0.35663442233984305</v>
      </c>
      <c r="E31" s="42">
        <v>3908</v>
      </c>
      <c r="F31" s="118">
        <v>0.64336557766015701</v>
      </c>
      <c r="G31" s="42">
        <v>7050</v>
      </c>
      <c r="H31" s="118">
        <v>3.4951633509764553E-2</v>
      </c>
      <c r="I31" s="42">
        <v>383</v>
      </c>
      <c r="J31" s="118">
        <v>3.7415586785909836E-3</v>
      </c>
      <c r="K31" s="42">
        <v>41</v>
      </c>
      <c r="L31" s="118">
        <v>0.32578937762365395</v>
      </c>
      <c r="M31" s="42">
        <v>3570</v>
      </c>
      <c r="N31" s="118">
        <v>5.3750684431465599E-2</v>
      </c>
      <c r="O31" s="129">
        <v>589</v>
      </c>
      <c r="P31" s="118">
        <v>9.7098010585873334E-2</v>
      </c>
      <c r="Q31" s="42">
        <v>1064</v>
      </c>
      <c r="R31" s="118">
        <v>0.12803431283080854</v>
      </c>
      <c r="S31" s="129">
        <v>1403</v>
      </c>
      <c r="T31" s="62"/>
    </row>
    <row r="32" spans="1:20" ht="3.2" customHeight="1">
      <c r="A32" s="121"/>
      <c r="B32" s="122"/>
      <c r="C32" s="123"/>
      <c r="D32" s="130"/>
      <c r="E32" s="125"/>
      <c r="F32" s="130"/>
      <c r="G32" s="125"/>
      <c r="H32" s="130"/>
      <c r="I32" s="125"/>
      <c r="J32" s="131"/>
      <c r="K32" s="125"/>
      <c r="L32" s="130"/>
      <c r="M32" s="125"/>
      <c r="N32" s="130"/>
      <c r="O32" s="125"/>
      <c r="P32" s="130"/>
      <c r="Q32" s="125"/>
      <c r="R32" s="130"/>
      <c r="S32" s="125"/>
      <c r="T32" s="111"/>
    </row>
    <row r="33" spans="1:20" ht="15.95" customHeight="1">
      <c r="A33" s="132" t="s">
        <v>25</v>
      </c>
      <c r="B33" s="133" t="s">
        <v>26</v>
      </c>
      <c r="C33" s="134">
        <v>47846</v>
      </c>
      <c r="D33" s="135">
        <v>0.29260544246122977</v>
      </c>
      <c r="E33" s="136">
        <v>14000</v>
      </c>
      <c r="F33" s="135">
        <v>0.70739455753877023</v>
      </c>
      <c r="G33" s="136">
        <v>33846</v>
      </c>
      <c r="H33" s="135">
        <v>0.27630313923838984</v>
      </c>
      <c r="I33" s="136">
        <v>13220</v>
      </c>
      <c r="J33" s="135">
        <v>1.3606153074447186E-2</v>
      </c>
      <c r="K33" s="136">
        <v>651</v>
      </c>
      <c r="L33" s="135">
        <v>0.17771600551770264</v>
      </c>
      <c r="M33" s="136">
        <v>8503</v>
      </c>
      <c r="N33" s="135">
        <v>0.1409313213225766</v>
      </c>
      <c r="O33" s="137">
        <v>6743</v>
      </c>
      <c r="P33" s="135">
        <v>3.858211762738787E-2</v>
      </c>
      <c r="Q33" s="136">
        <v>1846</v>
      </c>
      <c r="R33" s="135">
        <v>6.0255820758266104E-2</v>
      </c>
      <c r="S33" s="137">
        <v>2883</v>
      </c>
      <c r="T33" s="111"/>
    </row>
    <row r="34" spans="1:20" ht="3.2" customHeight="1">
      <c r="A34" s="121"/>
      <c r="B34" s="122"/>
      <c r="C34" s="123"/>
      <c r="D34" s="130"/>
      <c r="E34" s="125"/>
      <c r="F34" s="130"/>
      <c r="G34" s="125"/>
      <c r="H34" s="130"/>
      <c r="I34" s="125"/>
      <c r="J34" s="138"/>
      <c r="K34" s="125"/>
      <c r="L34" s="130"/>
      <c r="M34" s="125"/>
      <c r="N34" s="130"/>
      <c r="O34" s="125"/>
      <c r="P34" s="130"/>
      <c r="Q34" s="125"/>
      <c r="R34" s="130"/>
      <c r="S34" s="125"/>
      <c r="T34" s="111"/>
    </row>
    <row r="35" spans="1:20" ht="15.95" customHeight="1">
      <c r="A35" s="47" t="s">
        <v>25</v>
      </c>
      <c r="B35" s="139" t="s">
        <v>45</v>
      </c>
      <c r="C35" s="140">
        <v>43692</v>
      </c>
      <c r="D35" s="127">
        <v>0.27226952302481006</v>
      </c>
      <c r="E35" s="50">
        <v>11896</v>
      </c>
      <c r="F35" s="127">
        <v>0.72773047697519</v>
      </c>
      <c r="G35" s="50">
        <v>31796</v>
      </c>
      <c r="H35" s="127">
        <v>0.30257255332784033</v>
      </c>
      <c r="I35" s="50">
        <v>13220</v>
      </c>
      <c r="J35" s="127">
        <v>1.489975281516067E-2</v>
      </c>
      <c r="K35" s="50">
        <v>651</v>
      </c>
      <c r="L35" s="127">
        <v>0.19461228600201411</v>
      </c>
      <c r="M35" s="50">
        <v>8503</v>
      </c>
      <c r="N35" s="127">
        <v>0.15433031218529708</v>
      </c>
      <c r="O35" s="61">
        <v>6743</v>
      </c>
      <c r="P35" s="127">
        <v>2.5771308248649639E-2</v>
      </c>
      <c r="Q35" s="50">
        <v>1126</v>
      </c>
      <c r="R35" s="127">
        <v>3.554426439622814E-2</v>
      </c>
      <c r="S35" s="61">
        <v>1553</v>
      </c>
      <c r="T35" s="62"/>
    </row>
    <row r="36" spans="1:20" ht="18" customHeight="1">
      <c r="A36" s="93"/>
      <c r="B36" s="93"/>
      <c r="C36" s="14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144"/>
    </row>
    <row r="37" spans="1:20" ht="18" customHeight="1">
      <c r="P37" s="145"/>
    </row>
  </sheetData>
  <mergeCells count="8">
    <mergeCell ref="D1:E1"/>
    <mergeCell ref="F1:G1"/>
    <mergeCell ref="R1:S1"/>
    <mergeCell ref="H1:I1"/>
    <mergeCell ref="J1:K1"/>
    <mergeCell ref="L1:M1"/>
    <mergeCell ref="N1:O1"/>
    <mergeCell ref="P1:Q1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62" orientation="landscape" r:id="rId1"/>
  <headerFooter scaleWithDoc="0" alignWithMargins="0">
    <oddHeader>&amp;C&amp;"Arial,Fett"&amp;12Umwandlungsverluste 
und Nutzenergie nach Verbrauchergruppen&amp;"Arial,Standard"
&amp;10in  TJ (effektive Jahreswerte, Aufteilung per 31.12.)&amp;R&amp;"Arial,Standard"Tabelle O&amp;LSchweizerische Holzenergiestatistik EJ2019</oddHeader>
    <oddFooter>&amp;RJuni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X38"/>
  <sheetViews>
    <sheetView zoomScale="75" zoomScaleNormal="75" workbookViewId="0">
      <selection activeCell="Y21" sqref="Y21"/>
    </sheetView>
  </sheetViews>
  <sheetFormatPr baseColWidth="10" defaultColWidth="11.42578125" defaultRowHeight="12"/>
  <cols>
    <col min="1" max="1" width="20.28515625" style="150" customWidth="1"/>
    <col min="2" max="2" width="5.5703125" style="150" bestFit="1" customWidth="1"/>
    <col min="3" max="3" width="8" style="150" bestFit="1" customWidth="1"/>
    <col min="4" max="4" width="5.5703125" style="150" bestFit="1" customWidth="1"/>
    <col min="5" max="5" width="8" style="150" bestFit="1" customWidth="1"/>
    <col min="6" max="6" width="5.5703125" style="150" customWidth="1"/>
    <col min="7" max="7" width="8" style="150" bestFit="1" customWidth="1"/>
    <col min="8" max="8" width="4.42578125" style="150" bestFit="1" customWidth="1"/>
    <col min="9" max="9" width="7.7109375" style="150" customWidth="1"/>
    <col min="10" max="10" width="4.42578125" style="150" bestFit="1" customWidth="1"/>
    <col min="11" max="11" width="7.7109375" style="150" customWidth="1"/>
    <col min="12" max="12" width="4.42578125" style="150" bestFit="1" customWidth="1"/>
    <col min="13" max="13" width="7.7109375" style="150" bestFit="1" customWidth="1"/>
    <col min="14" max="14" width="4.42578125" style="150" bestFit="1" customWidth="1"/>
    <col min="15" max="15" width="8" style="150" bestFit="1" customWidth="1"/>
    <col min="16" max="16" width="4.42578125" style="150" bestFit="1" customWidth="1"/>
    <col min="17" max="17" width="8" style="150" bestFit="1" customWidth="1"/>
    <col min="18" max="18" width="4.42578125" style="150" bestFit="1" customWidth="1"/>
    <col min="19" max="19" width="8" style="150" bestFit="1" customWidth="1"/>
    <col min="20" max="20" width="7" style="150" bestFit="1" customWidth="1"/>
    <col min="21" max="21" width="9.42578125" style="150" bestFit="1" customWidth="1"/>
    <col min="22" max="23" width="7.28515625" style="150" bestFit="1" customWidth="1"/>
    <col min="24" max="16384" width="11.42578125" style="150"/>
  </cols>
  <sheetData>
    <row r="1" spans="1:24" ht="14.1" customHeight="1">
      <c r="A1" s="147" t="s">
        <v>114</v>
      </c>
      <c r="B1" s="218" t="s">
        <v>115</v>
      </c>
      <c r="C1" s="218"/>
      <c r="D1" s="218" t="s">
        <v>116</v>
      </c>
      <c r="E1" s="218"/>
      <c r="F1" s="218" t="s">
        <v>117</v>
      </c>
      <c r="G1" s="218"/>
      <c r="H1" s="218" t="s">
        <v>118</v>
      </c>
      <c r="I1" s="218"/>
      <c r="J1" s="218" t="s">
        <v>119</v>
      </c>
      <c r="K1" s="218"/>
      <c r="L1" s="218" t="s">
        <v>120</v>
      </c>
      <c r="M1" s="218"/>
      <c r="N1" s="218" t="s">
        <v>121</v>
      </c>
      <c r="O1" s="218"/>
      <c r="P1" s="218" t="s">
        <v>122</v>
      </c>
      <c r="Q1" s="218"/>
      <c r="R1" s="218" t="s">
        <v>123</v>
      </c>
      <c r="S1" s="218"/>
      <c r="T1" s="218" t="s">
        <v>124</v>
      </c>
      <c r="U1" s="218"/>
      <c r="V1" s="148" t="s">
        <v>125</v>
      </c>
      <c r="W1" s="149"/>
    </row>
    <row r="2" spans="1:24" ht="14.1" customHeight="1">
      <c r="A2" s="147"/>
      <c r="B2" s="148" t="s">
        <v>126</v>
      </c>
      <c r="C2" s="148" t="s">
        <v>127</v>
      </c>
      <c r="D2" s="148" t="s">
        <v>126</v>
      </c>
      <c r="E2" s="148" t="s">
        <v>127</v>
      </c>
      <c r="F2" s="148" t="s">
        <v>126</v>
      </c>
      <c r="G2" s="148" t="s">
        <v>127</v>
      </c>
      <c r="H2" s="148" t="s">
        <v>126</v>
      </c>
      <c r="I2" s="148" t="s">
        <v>127</v>
      </c>
      <c r="J2" s="148" t="s">
        <v>126</v>
      </c>
      <c r="K2" s="148" t="s">
        <v>127</v>
      </c>
      <c r="L2" s="148" t="s">
        <v>126</v>
      </c>
      <c r="M2" s="148" t="s">
        <v>127</v>
      </c>
      <c r="N2" s="148" t="s">
        <v>126</v>
      </c>
      <c r="O2" s="148" t="s">
        <v>127</v>
      </c>
      <c r="P2" s="148" t="s">
        <v>126</v>
      </c>
      <c r="Q2" s="148" t="s">
        <v>127</v>
      </c>
      <c r="R2" s="148" t="s">
        <v>126</v>
      </c>
      <c r="S2" s="148" t="s">
        <v>127</v>
      </c>
      <c r="T2" s="148" t="s">
        <v>128</v>
      </c>
      <c r="U2" s="148" t="s">
        <v>127</v>
      </c>
      <c r="V2" s="148" t="s">
        <v>129</v>
      </c>
      <c r="W2" s="148" t="s">
        <v>130</v>
      </c>
    </row>
    <row r="3" spans="1:24" ht="14.1" customHeight="1">
      <c r="A3" s="151" t="s">
        <v>131</v>
      </c>
      <c r="B3" s="152">
        <v>234</v>
      </c>
      <c r="C3" s="153">
        <v>29605.5</v>
      </c>
      <c r="D3" s="153">
        <v>156</v>
      </c>
      <c r="E3" s="153">
        <v>16121.499999999998</v>
      </c>
      <c r="F3" s="153">
        <v>157</v>
      </c>
      <c r="G3" s="153">
        <v>20342.5</v>
      </c>
      <c r="H3" s="153">
        <v>60</v>
      </c>
      <c r="I3" s="153">
        <v>22508.333333333332</v>
      </c>
      <c r="J3" s="153">
        <v>9</v>
      </c>
      <c r="K3" s="153">
        <v>3456</v>
      </c>
      <c r="L3" s="153">
        <v>25</v>
      </c>
      <c r="M3" s="153">
        <v>9805</v>
      </c>
      <c r="N3" s="153">
        <v>76</v>
      </c>
      <c r="O3" s="153">
        <v>74528.333333333328</v>
      </c>
      <c r="P3" s="153" t="s">
        <v>240</v>
      </c>
      <c r="Q3" s="153" t="s">
        <v>241</v>
      </c>
      <c r="R3" s="153">
        <v>26</v>
      </c>
      <c r="S3" s="153">
        <v>27650.333333333332</v>
      </c>
      <c r="T3" s="153">
        <v>744</v>
      </c>
      <c r="U3" s="153">
        <v>205117.5</v>
      </c>
      <c r="V3" s="154">
        <v>7.5640504270028469E-2</v>
      </c>
      <c r="W3" s="154">
        <v>8.7542514621550091E-2</v>
      </c>
      <c r="X3" s="155"/>
    </row>
    <row r="4" spans="1:24" ht="14.1" customHeight="1">
      <c r="A4" s="156" t="s">
        <v>132</v>
      </c>
      <c r="B4" s="157">
        <v>39</v>
      </c>
      <c r="C4" s="158">
        <v>4160.5</v>
      </c>
      <c r="D4" s="158">
        <v>5</v>
      </c>
      <c r="E4" s="158">
        <v>397</v>
      </c>
      <c r="F4" s="158">
        <v>33</v>
      </c>
      <c r="G4" s="158">
        <v>4130</v>
      </c>
      <c r="H4" s="158">
        <v>8</v>
      </c>
      <c r="I4" s="158">
        <v>3090</v>
      </c>
      <c r="J4" s="158">
        <v>0</v>
      </c>
      <c r="K4" s="158">
        <v>0</v>
      </c>
      <c r="L4" s="158" t="s">
        <v>240</v>
      </c>
      <c r="M4" s="158" t="s">
        <v>241</v>
      </c>
      <c r="N4" s="158">
        <v>12</v>
      </c>
      <c r="O4" s="158">
        <v>11250</v>
      </c>
      <c r="P4" s="158">
        <v>0</v>
      </c>
      <c r="Q4" s="158">
        <v>0</v>
      </c>
      <c r="R4" s="158">
        <v>4</v>
      </c>
      <c r="S4" s="158">
        <v>3000</v>
      </c>
      <c r="T4" s="158">
        <v>102</v>
      </c>
      <c r="U4" s="158">
        <v>26377.5</v>
      </c>
      <c r="V4" s="159">
        <v>1.0370069133794225E-2</v>
      </c>
      <c r="W4" s="159">
        <v>1.1257706823795812E-2</v>
      </c>
      <c r="X4" s="155"/>
    </row>
    <row r="5" spans="1:24" ht="14.1" customHeight="1">
      <c r="A5" s="156" t="s">
        <v>133</v>
      </c>
      <c r="B5" s="157">
        <v>10</v>
      </c>
      <c r="C5" s="158">
        <v>720</v>
      </c>
      <c r="D5" s="158" t="s">
        <v>240</v>
      </c>
      <c r="E5" s="158" t="s">
        <v>242</v>
      </c>
      <c r="F5" s="158">
        <v>7</v>
      </c>
      <c r="G5" s="158">
        <v>810</v>
      </c>
      <c r="H5" s="158">
        <v>0</v>
      </c>
      <c r="I5" s="158">
        <v>0</v>
      </c>
      <c r="J5" s="158">
        <v>0</v>
      </c>
      <c r="K5" s="158">
        <v>0</v>
      </c>
      <c r="L5" s="158" t="s">
        <v>240</v>
      </c>
      <c r="M5" s="158" t="s">
        <v>241</v>
      </c>
      <c r="N5" s="158">
        <v>0</v>
      </c>
      <c r="O5" s="158">
        <v>0</v>
      </c>
      <c r="P5" s="158">
        <v>0</v>
      </c>
      <c r="Q5" s="158">
        <v>0</v>
      </c>
      <c r="R5" s="158" t="s">
        <v>240</v>
      </c>
      <c r="S5" s="158" t="s">
        <v>243</v>
      </c>
      <c r="T5" s="158">
        <v>23</v>
      </c>
      <c r="U5" s="158">
        <v>4990</v>
      </c>
      <c r="V5" s="159">
        <v>2.3383489223261487E-3</v>
      </c>
      <c r="W5" s="159">
        <v>2.1296922396262384E-3</v>
      </c>
      <c r="X5" s="155"/>
    </row>
    <row r="6" spans="1:24" ht="14.1" customHeight="1">
      <c r="A6" s="156" t="s">
        <v>134</v>
      </c>
      <c r="B6" s="160">
        <v>181</v>
      </c>
      <c r="C6" s="158">
        <v>22134.166666666664</v>
      </c>
      <c r="D6" s="161">
        <v>87</v>
      </c>
      <c r="E6" s="158">
        <v>9788.6666666666642</v>
      </c>
      <c r="F6" s="158">
        <v>68</v>
      </c>
      <c r="G6" s="158">
        <v>8264</v>
      </c>
      <c r="H6" s="158">
        <v>34</v>
      </c>
      <c r="I6" s="158">
        <v>13060.999999999998</v>
      </c>
      <c r="J6" s="158">
        <v>7</v>
      </c>
      <c r="K6" s="158">
        <v>2486.1666666666665</v>
      </c>
      <c r="L6" s="158">
        <v>11</v>
      </c>
      <c r="M6" s="158">
        <v>4078</v>
      </c>
      <c r="N6" s="158">
        <v>42</v>
      </c>
      <c r="O6" s="158">
        <v>43017.499999999993</v>
      </c>
      <c r="P6" s="158" t="s">
        <v>240</v>
      </c>
      <c r="Q6" s="158" t="s">
        <v>241</v>
      </c>
      <c r="R6" s="158">
        <v>8</v>
      </c>
      <c r="S6" s="158">
        <v>9380</v>
      </c>
      <c r="T6" s="158">
        <v>439</v>
      </c>
      <c r="U6" s="158">
        <v>112779.49999999999</v>
      </c>
      <c r="V6" s="159">
        <v>4.4631964213094753E-2</v>
      </c>
      <c r="W6" s="159">
        <v>4.8133391971728924E-2</v>
      </c>
      <c r="X6" s="155"/>
    </row>
    <row r="7" spans="1:24" ht="14.1" customHeight="1">
      <c r="A7" s="156" t="s">
        <v>135</v>
      </c>
      <c r="B7" s="157">
        <v>7</v>
      </c>
      <c r="C7" s="158">
        <v>940</v>
      </c>
      <c r="D7" s="158">
        <v>22</v>
      </c>
      <c r="E7" s="158">
        <v>2664.4999999999995</v>
      </c>
      <c r="F7" s="158" t="s">
        <v>240</v>
      </c>
      <c r="G7" s="158" t="s">
        <v>244</v>
      </c>
      <c r="H7" s="158" t="s">
        <v>240</v>
      </c>
      <c r="I7" s="158" t="s">
        <v>241</v>
      </c>
      <c r="J7" s="158" t="s">
        <v>240</v>
      </c>
      <c r="K7" s="158" t="s">
        <v>245</v>
      </c>
      <c r="L7" s="158" t="s">
        <v>240</v>
      </c>
      <c r="M7" s="158" t="s">
        <v>241</v>
      </c>
      <c r="N7" s="158" t="s">
        <v>240</v>
      </c>
      <c r="O7" s="158" t="s">
        <v>241</v>
      </c>
      <c r="P7" s="158" t="s">
        <v>240</v>
      </c>
      <c r="Q7" s="158" t="s">
        <v>241</v>
      </c>
      <c r="R7" s="158">
        <v>0</v>
      </c>
      <c r="S7" s="158">
        <v>0</v>
      </c>
      <c r="T7" s="158">
        <v>40</v>
      </c>
      <c r="U7" s="158">
        <v>7917</v>
      </c>
      <c r="V7" s="159">
        <v>4.0666937779585193E-3</v>
      </c>
      <c r="W7" s="159">
        <v>3.3789125172587033E-3</v>
      </c>
      <c r="X7" s="155"/>
    </row>
    <row r="8" spans="1:24" ht="14.1" customHeight="1">
      <c r="A8" s="156" t="s">
        <v>136</v>
      </c>
      <c r="B8" s="157">
        <v>987</v>
      </c>
      <c r="C8" s="158">
        <v>86853.166666666672</v>
      </c>
      <c r="D8" s="158">
        <v>240</v>
      </c>
      <c r="E8" s="158">
        <v>26356.500000000007</v>
      </c>
      <c r="F8" s="158">
        <v>377</v>
      </c>
      <c r="G8" s="158">
        <v>43084.666666666657</v>
      </c>
      <c r="H8" s="158">
        <v>86</v>
      </c>
      <c r="I8" s="158">
        <v>31987.166666666668</v>
      </c>
      <c r="J8" s="158">
        <v>14</v>
      </c>
      <c r="K8" s="158">
        <v>4960</v>
      </c>
      <c r="L8" s="158">
        <v>35</v>
      </c>
      <c r="M8" s="158">
        <v>12854</v>
      </c>
      <c r="N8" s="158">
        <v>124</v>
      </c>
      <c r="O8" s="158">
        <v>125544.33333333333</v>
      </c>
      <c r="P8" s="158">
        <v>4</v>
      </c>
      <c r="Q8" s="158">
        <v>2467.5</v>
      </c>
      <c r="R8" s="158">
        <v>44</v>
      </c>
      <c r="S8" s="158">
        <v>43430.5</v>
      </c>
      <c r="T8" s="158">
        <v>1911</v>
      </c>
      <c r="U8" s="158">
        <v>377537.83333333331</v>
      </c>
      <c r="V8" s="159">
        <v>0.19428629524196828</v>
      </c>
      <c r="W8" s="159">
        <v>0.16113013904114312</v>
      </c>
      <c r="X8" s="155"/>
    </row>
    <row r="9" spans="1:24" ht="14.1" customHeight="1">
      <c r="A9" s="156" t="s">
        <v>137</v>
      </c>
      <c r="B9" s="157">
        <v>119</v>
      </c>
      <c r="C9" s="158">
        <v>12718.5</v>
      </c>
      <c r="D9" s="158">
        <v>46</v>
      </c>
      <c r="E9" s="158">
        <v>4491</v>
      </c>
      <c r="F9" s="158">
        <v>69</v>
      </c>
      <c r="G9" s="158">
        <v>7942</v>
      </c>
      <c r="H9" s="158">
        <v>22</v>
      </c>
      <c r="I9" s="158">
        <v>8280</v>
      </c>
      <c r="J9" s="158" t="s">
        <v>240</v>
      </c>
      <c r="K9" s="158" t="s">
        <v>245</v>
      </c>
      <c r="L9" s="158">
        <v>13</v>
      </c>
      <c r="M9" s="158">
        <v>5180</v>
      </c>
      <c r="N9" s="158">
        <v>39</v>
      </c>
      <c r="O9" s="158">
        <v>37181</v>
      </c>
      <c r="P9" s="158" t="s">
        <v>240</v>
      </c>
      <c r="Q9" s="158" t="s">
        <v>241</v>
      </c>
      <c r="R9" s="158">
        <v>20</v>
      </c>
      <c r="S9" s="158">
        <v>34248.333333333336</v>
      </c>
      <c r="T9" s="158">
        <v>331</v>
      </c>
      <c r="U9" s="158">
        <v>111210.83333333334</v>
      </c>
      <c r="V9" s="159">
        <v>3.3651891012606752E-2</v>
      </c>
      <c r="W9" s="159">
        <v>4.7463897537548504E-2</v>
      </c>
      <c r="X9" s="155"/>
    </row>
    <row r="10" spans="1:24" ht="14.1" customHeight="1">
      <c r="A10" s="156" t="s">
        <v>138</v>
      </c>
      <c r="B10" s="160">
        <v>23</v>
      </c>
      <c r="C10" s="158">
        <v>2909.666666666667</v>
      </c>
      <c r="D10" s="161">
        <v>28</v>
      </c>
      <c r="E10" s="158">
        <v>3155.1666666666665</v>
      </c>
      <c r="F10" s="158">
        <v>5</v>
      </c>
      <c r="G10" s="158">
        <v>948</v>
      </c>
      <c r="H10" s="158">
        <v>8</v>
      </c>
      <c r="I10" s="158">
        <v>2830</v>
      </c>
      <c r="J10" s="158" t="s">
        <v>240</v>
      </c>
      <c r="K10" s="158" t="s">
        <v>245</v>
      </c>
      <c r="L10" s="158" t="s">
        <v>240</v>
      </c>
      <c r="M10" s="158" t="s">
        <v>241</v>
      </c>
      <c r="N10" s="158">
        <v>11</v>
      </c>
      <c r="O10" s="158">
        <v>15481</v>
      </c>
      <c r="P10" s="158">
        <v>7</v>
      </c>
      <c r="Q10" s="158">
        <v>4211</v>
      </c>
      <c r="R10" s="158" t="s">
        <v>240</v>
      </c>
      <c r="S10" s="158" t="s">
        <v>241</v>
      </c>
      <c r="T10" s="158">
        <v>90</v>
      </c>
      <c r="U10" s="158">
        <v>33502.833333333336</v>
      </c>
      <c r="V10" s="159">
        <v>9.1500610004066688E-3</v>
      </c>
      <c r="W10" s="159">
        <v>1.4298742315729713E-2</v>
      </c>
      <c r="X10" s="155"/>
    </row>
    <row r="11" spans="1:24" ht="14.1" customHeight="1">
      <c r="A11" s="156" t="s">
        <v>139</v>
      </c>
      <c r="B11" s="157">
        <v>19</v>
      </c>
      <c r="C11" s="158">
        <v>1817.5</v>
      </c>
      <c r="D11" s="158" t="s">
        <v>240</v>
      </c>
      <c r="E11" s="158" t="s">
        <v>244</v>
      </c>
      <c r="F11" s="158">
        <v>17</v>
      </c>
      <c r="G11" s="158">
        <v>1730</v>
      </c>
      <c r="H11" s="158" t="s">
        <v>240</v>
      </c>
      <c r="I11" s="158" t="s">
        <v>241</v>
      </c>
      <c r="J11" s="158">
        <v>0</v>
      </c>
      <c r="K11" s="158">
        <v>0</v>
      </c>
      <c r="L11" s="158" t="s">
        <v>240</v>
      </c>
      <c r="M11" s="158" t="s">
        <v>241</v>
      </c>
      <c r="N11" s="158">
        <v>9</v>
      </c>
      <c r="O11" s="158">
        <v>6336.6666666666661</v>
      </c>
      <c r="P11" s="158">
        <v>0</v>
      </c>
      <c r="Q11" s="158">
        <v>0</v>
      </c>
      <c r="R11" s="158">
        <v>0</v>
      </c>
      <c r="S11" s="158">
        <v>0</v>
      </c>
      <c r="T11" s="158">
        <v>51</v>
      </c>
      <c r="U11" s="158">
        <v>11259.166666666666</v>
      </c>
      <c r="V11" s="159">
        <v>5.1850345668971124E-3</v>
      </c>
      <c r="W11" s="159">
        <v>4.8053226201720282E-3</v>
      </c>
      <c r="X11" s="155"/>
    </row>
    <row r="12" spans="1:24" ht="14.1" customHeight="1">
      <c r="A12" s="156" t="s">
        <v>140</v>
      </c>
      <c r="B12" s="157">
        <v>135</v>
      </c>
      <c r="C12" s="158">
        <v>16785.333333333336</v>
      </c>
      <c r="D12" s="158">
        <v>65</v>
      </c>
      <c r="E12" s="158">
        <v>6330.1666666666679</v>
      </c>
      <c r="F12" s="158">
        <v>124</v>
      </c>
      <c r="G12" s="158">
        <v>16168.833333333334</v>
      </c>
      <c r="H12" s="158">
        <v>24</v>
      </c>
      <c r="I12" s="158">
        <v>8535</v>
      </c>
      <c r="J12" s="158" t="s">
        <v>240</v>
      </c>
      <c r="K12" s="158" t="s">
        <v>245</v>
      </c>
      <c r="L12" s="158">
        <v>12</v>
      </c>
      <c r="M12" s="158">
        <v>4294</v>
      </c>
      <c r="N12" s="158">
        <v>24</v>
      </c>
      <c r="O12" s="158">
        <v>23198</v>
      </c>
      <c r="P12" s="158">
        <v>0</v>
      </c>
      <c r="Q12" s="158">
        <v>0</v>
      </c>
      <c r="R12" s="158">
        <v>13</v>
      </c>
      <c r="S12" s="158">
        <v>11264</v>
      </c>
      <c r="T12" s="158">
        <v>399</v>
      </c>
      <c r="U12" s="158">
        <v>87295.333333333343</v>
      </c>
      <c r="V12" s="159">
        <v>4.0565270435136233E-2</v>
      </c>
      <c r="W12" s="159">
        <v>3.7256952696510165E-2</v>
      </c>
      <c r="X12" s="155"/>
    </row>
    <row r="13" spans="1:24" ht="14.1" customHeight="1">
      <c r="A13" s="156" t="s">
        <v>141</v>
      </c>
      <c r="B13" s="157">
        <v>36</v>
      </c>
      <c r="C13" s="158">
        <v>4127</v>
      </c>
      <c r="D13" s="158">
        <v>13</v>
      </c>
      <c r="E13" s="158">
        <v>1506</v>
      </c>
      <c r="F13" s="158">
        <v>6</v>
      </c>
      <c r="G13" s="158">
        <v>590</v>
      </c>
      <c r="H13" s="158">
        <v>4</v>
      </c>
      <c r="I13" s="158">
        <v>1480</v>
      </c>
      <c r="J13" s="158">
        <v>0</v>
      </c>
      <c r="K13" s="158">
        <v>0</v>
      </c>
      <c r="L13" s="158" t="s">
        <v>240</v>
      </c>
      <c r="M13" s="158" t="s">
        <v>241</v>
      </c>
      <c r="N13" s="158">
        <v>12</v>
      </c>
      <c r="O13" s="158">
        <v>10420</v>
      </c>
      <c r="P13" s="158">
        <v>0</v>
      </c>
      <c r="Q13" s="158">
        <v>0</v>
      </c>
      <c r="R13" s="158">
        <v>5</v>
      </c>
      <c r="S13" s="158">
        <v>5500</v>
      </c>
      <c r="T13" s="158">
        <v>77</v>
      </c>
      <c r="U13" s="158">
        <v>23989</v>
      </c>
      <c r="V13" s="159">
        <v>7.8283855225701506E-3</v>
      </c>
      <c r="W13" s="159">
        <v>1.0238314055389545E-2</v>
      </c>
      <c r="X13" s="155"/>
    </row>
    <row r="14" spans="1:24" ht="14.1" customHeight="1">
      <c r="A14" s="156" t="s">
        <v>142</v>
      </c>
      <c r="B14" s="157">
        <v>506</v>
      </c>
      <c r="C14" s="158">
        <v>41784.166666666672</v>
      </c>
      <c r="D14" s="158">
        <v>120</v>
      </c>
      <c r="E14" s="158">
        <v>12299.75</v>
      </c>
      <c r="F14" s="158">
        <v>196</v>
      </c>
      <c r="G14" s="158">
        <v>24003.499999999996</v>
      </c>
      <c r="H14" s="158">
        <v>35</v>
      </c>
      <c r="I14" s="158">
        <v>12727.5</v>
      </c>
      <c r="J14" s="158">
        <v>7</v>
      </c>
      <c r="K14" s="158">
        <v>2616.6666666666665</v>
      </c>
      <c r="L14" s="158">
        <v>25</v>
      </c>
      <c r="M14" s="158">
        <v>9273</v>
      </c>
      <c r="N14" s="158">
        <v>50</v>
      </c>
      <c r="O14" s="158">
        <v>48468</v>
      </c>
      <c r="P14" s="158">
        <v>5</v>
      </c>
      <c r="Q14" s="158">
        <v>2808</v>
      </c>
      <c r="R14" s="158">
        <v>37</v>
      </c>
      <c r="S14" s="158">
        <v>33115</v>
      </c>
      <c r="T14" s="158">
        <v>981</v>
      </c>
      <c r="U14" s="158">
        <v>187095.58333333334</v>
      </c>
      <c r="V14" s="159">
        <v>9.9735664904432697E-2</v>
      </c>
      <c r="W14" s="159">
        <v>7.9850904187042937E-2</v>
      </c>
      <c r="X14" s="155"/>
    </row>
    <row r="15" spans="1:24" ht="14.1" customHeight="1">
      <c r="A15" s="156" t="s">
        <v>143</v>
      </c>
      <c r="B15" s="157">
        <v>91</v>
      </c>
      <c r="C15" s="158">
        <v>8017.7166659037275</v>
      </c>
      <c r="D15" s="158">
        <v>35</v>
      </c>
      <c r="E15" s="158">
        <v>3689.6666666666665</v>
      </c>
      <c r="F15" s="158">
        <v>18</v>
      </c>
      <c r="G15" s="158">
        <v>2559</v>
      </c>
      <c r="H15" s="158">
        <v>12</v>
      </c>
      <c r="I15" s="158">
        <v>4805</v>
      </c>
      <c r="J15" s="158">
        <v>0</v>
      </c>
      <c r="K15" s="158">
        <v>0</v>
      </c>
      <c r="L15" s="158" t="s">
        <v>240</v>
      </c>
      <c r="M15" s="158" t="s">
        <v>241</v>
      </c>
      <c r="N15" s="158">
        <v>19</v>
      </c>
      <c r="O15" s="158">
        <v>26516.666666666668</v>
      </c>
      <c r="P15" s="158" t="s">
        <v>240</v>
      </c>
      <c r="Q15" s="158" t="s">
        <v>241</v>
      </c>
      <c r="R15" s="158" t="s">
        <v>240</v>
      </c>
      <c r="S15" s="158" t="s">
        <v>243</v>
      </c>
      <c r="T15" s="158">
        <v>182</v>
      </c>
      <c r="U15" s="158">
        <v>53188.049999237061</v>
      </c>
      <c r="V15" s="159">
        <v>1.8503456689711265E-2</v>
      </c>
      <c r="W15" s="159">
        <v>2.2700235936718945E-2</v>
      </c>
      <c r="X15" s="155"/>
    </row>
    <row r="16" spans="1:24" ht="14.1" customHeight="1">
      <c r="A16" s="156" t="s">
        <v>144</v>
      </c>
      <c r="B16" s="157">
        <v>22</v>
      </c>
      <c r="C16" s="158">
        <v>2762</v>
      </c>
      <c r="D16" s="158">
        <v>12</v>
      </c>
      <c r="E16" s="158">
        <v>1234.8333333333333</v>
      </c>
      <c r="F16" s="158">
        <v>21</v>
      </c>
      <c r="G16" s="158">
        <v>2460</v>
      </c>
      <c r="H16" s="158">
        <v>6</v>
      </c>
      <c r="I16" s="158">
        <v>2160</v>
      </c>
      <c r="J16" s="158" t="s">
        <v>240</v>
      </c>
      <c r="K16" s="158" t="s">
        <v>245</v>
      </c>
      <c r="L16" s="158" t="s">
        <v>240</v>
      </c>
      <c r="M16" s="158" t="s">
        <v>241</v>
      </c>
      <c r="N16" s="158">
        <v>5</v>
      </c>
      <c r="O16" s="158">
        <v>5150</v>
      </c>
      <c r="P16" s="158">
        <v>0</v>
      </c>
      <c r="Q16" s="158">
        <v>0</v>
      </c>
      <c r="R16" s="158">
        <v>5</v>
      </c>
      <c r="S16" s="158">
        <v>3500</v>
      </c>
      <c r="T16" s="158">
        <v>74</v>
      </c>
      <c r="U16" s="158">
        <v>18416.833333333332</v>
      </c>
      <c r="V16" s="159">
        <v>7.5233834892232615E-3</v>
      </c>
      <c r="W16" s="159">
        <v>7.860157721140246E-3</v>
      </c>
      <c r="X16" s="155"/>
    </row>
    <row r="17" spans="1:24" ht="14.1" customHeight="1">
      <c r="A17" s="156" t="s">
        <v>145</v>
      </c>
      <c r="B17" s="157">
        <v>27</v>
      </c>
      <c r="C17" s="158">
        <v>2790</v>
      </c>
      <c r="D17" s="158">
        <v>9</v>
      </c>
      <c r="E17" s="158">
        <v>993</v>
      </c>
      <c r="F17" s="158">
        <v>26</v>
      </c>
      <c r="G17" s="158">
        <v>3041</v>
      </c>
      <c r="H17" s="158" t="s">
        <v>240</v>
      </c>
      <c r="I17" s="158" t="s">
        <v>241</v>
      </c>
      <c r="J17" s="158">
        <v>0</v>
      </c>
      <c r="K17" s="158">
        <v>0</v>
      </c>
      <c r="L17" s="158" t="s">
        <v>240</v>
      </c>
      <c r="M17" s="158" t="s">
        <v>241</v>
      </c>
      <c r="N17" s="158">
        <v>20</v>
      </c>
      <c r="O17" s="158">
        <v>25077.5</v>
      </c>
      <c r="P17" s="158">
        <v>0</v>
      </c>
      <c r="Q17" s="158">
        <v>0</v>
      </c>
      <c r="R17" s="158">
        <v>7</v>
      </c>
      <c r="S17" s="158">
        <v>8727.5</v>
      </c>
      <c r="T17" s="158">
        <v>95</v>
      </c>
      <c r="U17" s="158">
        <v>42929</v>
      </c>
      <c r="V17" s="159">
        <v>9.6583977226514846E-3</v>
      </c>
      <c r="W17" s="159">
        <v>1.8321755141265491E-2</v>
      </c>
      <c r="X17" s="155"/>
    </row>
    <row r="18" spans="1:24" ht="14.1" customHeight="1">
      <c r="A18" s="156" t="s">
        <v>146</v>
      </c>
      <c r="B18" s="157">
        <v>77</v>
      </c>
      <c r="C18" s="158">
        <v>8919.8333333333321</v>
      </c>
      <c r="D18" s="158">
        <v>14</v>
      </c>
      <c r="E18" s="158">
        <v>1555</v>
      </c>
      <c r="F18" s="158">
        <v>26</v>
      </c>
      <c r="G18" s="158">
        <v>3746</v>
      </c>
      <c r="H18" s="158">
        <v>14</v>
      </c>
      <c r="I18" s="158">
        <v>5298</v>
      </c>
      <c r="J18" s="158" t="s">
        <v>240</v>
      </c>
      <c r="K18" s="158" t="s">
        <v>245</v>
      </c>
      <c r="L18" s="158" t="s">
        <v>240</v>
      </c>
      <c r="M18" s="158" t="s">
        <v>241</v>
      </c>
      <c r="N18" s="158">
        <v>13</v>
      </c>
      <c r="O18" s="158">
        <v>11660</v>
      </c>
      <c r="P18" s="158">
        <v>0</v>
      </c>
      <c r="Q18" s="158">
        <v>0</v>
      </c>
      <c r="R18" s="158">
        <v>5</v>
      </c>
      <c r="S18" s="158">
        <v>5538</v>
      </c>
      <c r="T18" s="158">
        <v>153</v>
      </c>
      <c r="U18" s="158">
        <v>38036.833333333328</v>
      </c>
      <c r="V18" s="159">
        <v>1.5555103700691337E-2</v>
      </c>
      <c r="W18" s="159">
        <v>1.6233817388768862E-2</v>
      </c>
      <c r="X18" s="155"/>
    </row>
    <row r="19" spans="1:24" ht="14.1" customHeight="1">
      <c r="A19" s="156" t="s">
        <v>147</v>
      </c>
      <c r="B19" s="157">
        <v>83</v>
      </c>
      <c r="C19" s="158">
        <v>9728.6666666666661</v>
      </c>
      <c r="D19" s="158">
        <v>22</v>
      </c>
      <c r="E19" s="158">
        <v>2335</v>
      </c>
      <c r="F19" s="158">
        <v>83</v>
      </c>
      <c r="G19" s="158">
        <v>10656</v>
      </c>
      <c r="H19" s="158">
        <v>13</v>
      </c>
      <c r="I19" s="158">
        <v>5065</v>
      </c>
      <c r="J19" s="158">
        <v>0</v>
      </c>
      <c r="K19" s="158">
        <v>0</v>
      </c>
      <c r="L19" s="158">
        <v>10</v>
      </c>
      <c r="M19" s="158">
        <v>3789</v>
      </c>
      <c r="N19" s="158">
        <v>10</v>
      </c>
      <c r="O19" s="158">
        <v>11720</v>
      </c>
      <c r="P19" s="158" t="s">
        <v>240</v>
      </c>
      <c r="Q19" s="158" t="s">
        <v>241</v>
      </c>
      <c r="R19" s="158">
        <v>21</v>
      </c>
      <c r="S19" s="158">
        <v>22995</v>
      </c>
      <c r="T19" s="158">
        <v>243</v>
      </c>
      <c r="U19" s="158">
        <v>66838.666666666657</v>
      </c>
      <c r="V19" s="159">
        <v>2.4705164701098008E-2</v>
      </c>
      <c r="W19" s="159">
        <v>2.8526210362117221E-2</v>
      </c>
      <c r="X19" s="155"/>
    </row>
    <row r="20" spans="1:24" ht="14.1" customHeight="1">
      <c r="A20" s="156" t="s">
        <v>148</v>
      </c>
      <c r="B20" s="157">
        <v>149</v>
      </c>
      <c r="C20" s="158">
        <v>14934</v>
      </c>
      <c r="D20" s="158">
        <v>39</v>
      </c>
      <c r="E20" s="158">
        <v>4489</v>
      </c>
      <c r="F20" s="158">
        <v>65</v>
      </c>
      <c r="G20" s="158">
        <v>8090</v>
      </c>
      <c r="H20" s="158">
        <v>35</v>
      </c>
      <c r="I20" s="158">
        <v>12989</v>
      </c>
      <c r="J20" s="158">
        <v>11</v>
      </c>
      <c r="K20" s="158">
        <v>4270</v>
      </c>
      <c r="L20" s="158">
        <v>9</v>
      </c>
      <c r="M20" s="158">
        <v>3536</v>
      </c>
      <c r="N20" s="158">
        <v>22</v>
      </c>
      <c r="O20" s="158">
        <v>16130</v>
      </c>
      <c r="P20" s="158" t="s">
        <v>240</v>
      </c>
      <c r="Q20" s="158" t="s">
        <v>241</v>
      </c>
      <c r="R20" s="158" t="s">
        <v>240</v>
      </c>
      <c r="S20" s="158" t="s">
        <v>243</v>
      </c>
      <c r="T20" s="158">
        <v>336</v>
      </c>
      <c r="U20" s="158">
        <v>68366</v>
      </c>
      <c r="V20" s="159">
        <v>3.4160227734851563E-2</v>
      </c>
      <c r="W20" s="159">
        <v>2.9178064058975436E-2</v>
      </c>
      <c r="X20" s="155"/>
    </row>
    <row r="21" spans="1:24" ht="14.1" customHeight="1">
      <c r="A21" s="156" t="s">
        <v>149</v>
      </c>
      <c r="B21" s="157">
        <v>201</v>
      </c>
      <c r="C21" s="158">
        <v>23046</v>
      </c>
      <c r="D21" s="158">
        <v>30</v>
      </c>
      <c r="E21" s="158">
        <v>3625.6666666666665</v>
      </c>
      <c r="F21" s="158">
        <v>207</v>
      </c>
      <c r="G21" s="158">
        <v>27142.666666666668</v>
      </c>
      <c r="H21" s="158">
        <v>30</v>
      </c>
      <c r="I21" s="158">
        <v>11525</v>
      </c>
      <c r="J21" s="158" t="s">
        <v>240</v>
      </c>
      <c r="K21" s="158" t="s">
        <v>245</v>
      </c>
      <c r="L21" s="158">
        <v>24</v>
      </c>
      <c r="M21" s="158">
        <v>9150</v>
      </c>
      <c r="N21" s="158">
        <v>26</v>
      </c>
      <c r="O21" s="158">
        <v>28116.666666666668</v>
      </c>
      <c r="P21" s="158" t="s">
        <v>240</v>
      </c>
      <c r="Q21" s="158" t="s">
        <v>241</v>
      </c>
      <c r="R21" s="158">
        <v>21</v>
      </c>
      <c r="S21" s="158">
        <v>23290</v>
      </c>
      <c r="T21" s="158">
        <v>542</v>
      </c>
      <c r="U21" s="158">
        <v>127396.00000000001</v>
      </c>
      <c r="V21" s="159">
        <v>5.5103700691337944E-2</v>
      </c>
      <c r="W21" s="159">
        <v>5.4371597707299463E-2</v>
      </c>
      <c r="X21" s="155"/>
    </row>
    <row r="22" spans="1:24" ht="14.1" customHeight="1">
      <c r="A22" s="156" t="s">
        <v>150</v>
      </c>
      <c r="B22" s="157">
        <v>267</v>
      </c>
      <c r="C22" s="158">
        <v>28647.166666666664</v>
      </c>
      <c r="D22" s="158">
        <v>26</v>
      </c>
      <c r="E22" s="158">
        <v>3436.5</v>
      </c>
      <c r="F22" s="158">
        <v>141</v>
      </c>
      <c r="G22" s="158">
        <v>17867.5</v>
      </c>
      <c r="H22" s="158">
        <v>27</v>
      </c>
      <c r="I22" s="158">
        <v>9956.6666666666679</v>
      </c>
      <c r="J22" s="158" t="s">
        <v>240</v>
      </c>
      <c r="K22" s="158" t="s">
        <v>245</v>
      </c>
      <c r="L22" s="158">
        <v>23</v>
      </c>
      <c r="M22" s="158">
        <v>8630</v>
      </c>
      <c r="N22" s="158">
        <v>32</v>
      </c>
      <c r="O22" s="158">
        <v>29920.833333333336</v>
      </c>
      <c r="P22" s="158" t="s">
        <v>240</v>
      </c>
      <c r="Q22" s="158" t="s">
        <v>241</v>
      </c>
      <c r="R22" s="158">
        <v>17</v>
      </c>
      <c r="S22" s="158">
        <v>20396.666666666668</v>
      </c>
      <c r="T22" s="158">
        <v>536</v>
      </c>
      <c r="U22" s="158">
        <v>120405.33333333333</v>
      </c>
      <c r="V22" s="159">
        <v>5.4493696624644164E-2</v>
      </c>
      <c r="W22" s="159">
        <v>5.1388036875673435E-2</v>
      </c>
      <c r="X22" s="155"/>
    </row>
    <row r="23" spans="1:24" ht="14.1" customHeight="1">
      <c r="A23" s="156" t="s">
        <v>151</v>
      </c>
      <c r="B23" s="157">
        <v>40</v>
      </c>
      <c r="C23" s="158">
        <v>5041</v>
      </c>
      <c r="D23" s="158">
        <v>13</v>
      </c>
      <c r="E23" s="158">
        <v>1348</v>
      </c>
      <c r="F23" s="158">
        <v>24</v>
      </c>
      <c r="G23" s="158">
        <v>3365</v>
      </c>
      <c r="H23" s="158">
        <v>9</v>
      </c>
      <c r="I23" s="158">
        <v>3614.1666666666665</v>
      </c>
      <c r="J23" s="158" t="s">
        <v>240</v>
      </c>
      <c r="K23" s="158" t="s">
        <v>245</v>
      </c>
      <c r="L23" s="158">
        <v>8</v>
      </c>
      <c r="M23" s="158">
        <v>3149</v>
      </c>
      <c r="N23" s="158">
        <v>31</v>
      </c>
      <c r="O23" s="158">
        <v>30322.5</v>
      </c>
      <c r="P23" s="158">
        <v>0</v>
      </c>
      <c r="Q23" s="158">
        <v>0</v>
      </c>
      <c r="R23" s="158" t="s">
        <v>240</v>
      </c>
      <c r="S23" s="158" t="s">
        <v>241</v>
      </c>
      <c r="T23" s="158">
        <v>127</v>
      </c>
      <c r="U23" s="158">
        <v>48149.666666666664</v>
      </c>
      <c r="V23" s="159">
        <v>1.2911752745018301E-2</v>
      </c>
      <c r="W23" s="159">
        <v>2.0549894076270576E-2</v>
      </c>
      <c r="X23" s="155"/>
    </row>
    <row r="24" spans="1:24" ht="14.1" customHeight="1">
      <c r="A24" s="156" t="s">
        <v>152</v>
      </c>
      <c r="B24" s="157">
        <v>6</v>
      </c>
      <c r="C24" s="158">
        <v>734</v>
      </c>
      <c r="D24" s="158" t="s">
        <v>240</v>
      </c>
      <c r="E24" s="158" t="s">
        <v>242</v>
      </c>
      <c r="F24" s="158">
        <v>12</v>
      </c>
      <c r="G24" s="158">
        <v>1257.8333333333333</v>
      </c>
      <c r="H24" s="158" t="s">
        <v>240</v>
      </c>
      <c r="I24" s="158" t="s">
        <v>241</v>
      </c>
      <c r="J24" s="158">
        <v>0</v>
      </c>
      <c r="K24" s="158">
        <v>0</v>
      </c>
      <c r="L24" s="158" t="s">
        <v>240</v>
      </c>
      <c r="M24" s="158" t="s">
        <v>241</v>
      </c>
      <c r="N24" s="158">
        <v>6</v>
      </c>
      <c r="O24" s="158">
        <v>14950</v>
      </c>
      <c r="P24" s="158">
        <v>0</v>
      </c>
      <c r="Q24" s="158">
        <v>0</v>
      </c>
      <c r="R24" s="158">
        <v>0</v>
      </c>
      <c r="S24" s="158">
        <v>0</v>
      </c>
      <c r="T24" s="158">
        <v>28</v>
      </c>
      <c r="U24" s="158">
        <v>18094.833333333332</v>
      </c>
      <c r="V24" s="159">
        <v>2.8466856445709637E-3</v>
      </c>
      <c r="W24" s="159">
        <v>7.722730686839715E-3</v>
      </c>
      <c r="X24" s="155"/>
    </row>
    <row r="25" spans="1:24" ht="14.1" customHeight="1">
      <c r="A25" s="156" t="s">
        <v>153</v>
      </c>
      <c r="B25" s="157">
        <v>77</v>
      </c>
      <c r="C25" s="158">
        <v>9441.1666666666661</v>
      </c>
      <c r="D25" s="158">
        <v>84</v>
      </c>
      <c r="E25" s="158">
        <v>10690.5</v>
      </c>
      <c r="F25" s="158">
        <v>112</v>
      </c>
      <c r="G25" s="158">
        <v>14326.166666666666</v>
      </c>
      <c r="H25" s="158">
        <v>14</v>
      </c>
      <c r="I25" s="158">
        <v>4815</v>
      </c>
      <c r="J25" s="158">
        <v>8</v>
      </c>
      <c r="K25" s="158">
        <v>2401</v>
      </c>
      <c r="L25" s="158">
        <v>25</v>
      </c>
      <c r="M25" s="158">
        <v>9484</v>
      </c>
      <c r="N25" s="158">
        <v>17</v>
      </c>
      <c r="O25" s="158">
        <v>15256</v>
      </c>
      <c r="P25" s="158" t="s">
        <v>240</v>
      </c>
      <c r="Q25" s="158" t="s">
        <v>243</v>
      </c>
      <c r="R25" s="158">
        <v>10</v>
      </c>
      <c r="S25" s="158">
        <v>10983</v>
      </c>
      <c r="T25" s="158">
        <v>350</v>
      </c>
      <c r="U25" s="158">
        <v>87597.833333333328</v>
      </c>
      <c r="V25" s="159">
        <v>3.5583570557137047E-2</v>
      </c>
      <c r="W25" s="159">
        <v>3.7386057286186901E-2</v>
      </c>
      <c r="X25" s="155"/>
    </row>
    <row r="26" spans="1:24" ht="14.1" customHeight="1">
      <c r="A26" s="156" t="s">
        <v>154</v>
      </c>
      <c r="B26" s="157">
        <v>177</v>
      </c>
      <c r="C26" s="158">
        <v>19583.833333333332</v>
      </c>
      <c r="D26" s="158">
        <v>107</v>
      </c>
      <c r="E26" s="158">
        <v>12179</v>
      </c>
      <c r="F26" s="158">
        <v>87</v>
      </c>
      <c r="G26" s="158">
        <v>12533</v>
      </c>
      <c r="H26" s="158">
        <v>35</v>
      </c>
      <c r="I26" s="158">
        <v>12500</v>
      </c>
      <c r="J26" s="158">
        <v>10</v>
      </c>
      <c r="K26" s="158">
        <v>3302</v>
      </c>
      <c r="L26" s="158">
        <v>10</v>
      </c>
      <c r="M26" s="158">
        <v>3856</v>
      </c>
      <c r="N26" s="158">
        <v>43</v>
      </c>
      <c r="O26" s="158">
        <v>47541</v>
      </c>
      <c r="P26" s="158" t="s">
        <v>240</v>
      </c>
      <c r="Q26" s="158" t="s">
        <v>241</v>
      </c>
      <c r="R26" s="158">
        <v>5</v>
      </c>
      <c r="S26" s="158">
        <v>3970</v>
      </c>
      <c r="T26" s="158">
        <v>476</v>
      </c>
      <c r="U26" s="158">
        <v>116614.83333333333</v>
      </c>
      <c r="V26" s="159">
        <v>4.8393655957706387E-2</v>
      </c>
      <c r="W26" s="159">
        <v>4.9770281678418272E-2</v>
      </c>
      <c r="X26" s="155"/>
    </row>
    <row r="27" spans="1:24" ht="14.1" customHeight="1">
      <c r="A27" s="156" t="s">
        <v>155</v>
      </c>
      <c r="B27" s="157">
        <v>111</v>
      </c>
      <c r="C27" s="158">
        <v>10650.833333333334</v>
      </c>
      <c r="D27" s="158">
        <v>24</v>
      </c>
      <c r="E27" s="158">
        <v>1994.5</v>
      </c>
      <c r="F27" s="158">
        <v>44</v>
      </c>
      <c r="G27" s="158">
        <v>5089</v>
      </c>
      <c r="H27" s="158">
        <v>11</v>
      </c>
      <c r="I27" s="158">
        <v>3820</v>
      </c>
      <c r="J27" s="158" t="s">
        <v>240</v>
      </c>
      <c r="K27" s="158" t="s">
        <v>245</v>
      </c>
      <c r="L27" s="158">
        <v>6</v>
      </c>
      <c r="M27" s="158">
        <v>2245</v>
      </c>
      <c r="N27" s="158">
        <v>15</v>
      </c>
      <c r="O27" s="158">
        <v>13958.333333333332</v>
      </c>
      <c r="P27" s="158" t="s">
        <v>240</v>
      </c>
      <c r="Q27" s="158" t="s">
        <v>241</v>
      </c>
      <c r="R27" s="158">
        <v>4</v>
      </c>
      <c r="S27" s="158">
        <v>2940</v>
      </c>
      <c r="T27" s="158">
        <v>218</v>
      </c>
      <c r="U27" s="158">
        <v>41797.666666666672</v>
      </c>
      <c r="V27" s="159">
        <v>2.2163481089873933E-2</v>
      </c>
      <c r="W27" s="159">
        <v>1.7838911089075014E-2</v>
      </c>
      <c r="X27" s="155"/>
    </row>
    <row r="28" spans="1:24" ht="14.1" customHeight="1">
      <c r="A28" s="162" t="s">
        <v>156</v>
      </c>
      <c r="B28" s="163">
        <v>548</v>
      </c>
      <c r="C28" s="164">
        <v>55727.166666666672</v>
      </c>
      <c r="D28" s="164">
        <v>240</v>
      </c>
      <c r="E28" s="164">
        <v>25825.000000000004</v>
      </c>
      <c r="F28" s="164">
        <v>201</v>
      </c>
      <c r="G28" s="164">
        <v>24540</v>
      </c>
      <c r="H28" s="164">
        <v>95</v>
      </c>
      <c r="I28" s="164">
        <v>35339.666666666672</v>
      </c>
      <c r="J28" s="164">
        <v>24</v>
      </c>
      <c r="K28" s="164">
        <v>8849</v>
      </c>
      <c r="L28" s="164">
        <v>30</v>
      </c>
      <c r="M28" s="164">
        <v>10709</v>
      </c>
      <c r="N28" s="164">
        <v>112</v>
      </c>
      <c r="O28" s="164">
        <v>108341.5</v>
      </c>
      <c r="P28" s="164">
        <v>11</v>
      </c>
      <c r="Q28" s="164">
        <v>6834.583333333333</v>
      </c>
      <c r="R28" s="164">
        <v>27</v>
      </c>
      <c r="S28" s="164">
        <v>29992</v>
      </c>
      <c r="T28" s="164">
        <v>1288</v>
      </c>
      <c r="U28" s="164">
        <v>306157.91666666669</v>
      </c>
      <c r="V28" s="165">
        <v>0.13094753965026434</v>
      </c>
      <c r="W28" s="165">
        <v>0.13066575936375485</v>
      </c>
      <c r="X28" s="155"/>
    </row>
    <row r="29" spans="1:24" s="30" customFormat="1" ht="3.2" customHeight="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8"/>
      <c r="W29" s="168"/>
    </row>
    <row r="30" spans="1:24" ht="14.1" customHeight="1">
      <c r="A30" s="169" t="s">
        <v>157</v>
      </c>
      <c r="B30" s="170">
        <v>4172</v>
      </c>
      <c r="C30" s="171">
        <v>424578.88333257037</v>
      </c>
      <c r="D30" s="171">
        <v>1443</v>
      </c>
      <c r="E30" s="171">
        <v>156988.91666666669</v>
      </c>
      <c r="F30" s="171">
        <v>2128</v>
      </c>
      <c r="G30" s="171">
        <v>264966.66666666663</v>
      </c>
      <c r="H30" s="171">
        <v>590</v>
      </c>
      <c r="I30" s="171">
        <v>219281.5</v>
      </c>
      <c r="J30" s="171">
        <v>106</v>
      </c>
      <c r="K30" s="171">
        <v>37839.833333333328</v>
      </c>
      <c r="L30" s="171">
        <v>288</v>
      </c>
      <c r="M30" s="171">
        <v>108152</v>
      </c>
      <c r="N30" s="171">
        <v>773</v>
      </c>
      <c r="O30" s="171">
        <v>781935.83333333337</v>
      </c>
      <c r="P30" s="171">
        <v>46</v>
      </c>
      <c r="Q30" s="171">
        <v>37299.583333333336</v>
      </c>
      <c r="R30" s="171">
        <v>290</v>
      </c>
      <c r="S30" s="171">
        <v>312018.33333333331</v>
      </c>
      <c r="T30" s="171">
        <v>9836</v>
      </c>
      <c r="U30" s="171">
        <v>2343061.5499992366</v>
      </c>
      <c r="V30" s="172">
        <v>1</v>
      </c>
      <c r="W30" s="172">
        <v>1</v>
      </c>
      <c r="X30" s="155"/>
    </row>
    <row r="31" spans="1:24" ht="11.2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4" ht="11.25" customHeight="1">
      <c r="A32" s="26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11.25" customHeight="1">
      <c r="A33" s="2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1.25" customHeight="1">
      <c r="A34" s="26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2"/>
      <c r="V34" s="11"/>
      <c r="W34" s="11"/>
    </row>
    <row r="35" spans="1:23" ht="11.25" customHeight="1"/>
    <row r="37" spans="1:23">
      <c r="T37" s="155"/>
      <c r="U37" s="155"/>
    </row>
    <row r="38" spans="1:23">
      <c r="T38" s="155"/>
      <c r="U38" s="155"/>
    </row>
  </sheetData>
  <mergeCells count="10">
    <mergeCell ref="R1:S1"/>
    <mergeCell ref="T1:U1"/>
    <mergeCell ref="J1:K1"/>
    <mergeCell ref="L1:M1"/>
    <mergeCell ref="N1:O1"/>
    <mergeCell ref="B1:C1"/>
    <mergeCell ref="D1:E1"/>
    <mergeCell ref="F1:G1"/>
    <mergeCell ref="H1:I1"/>
    <mergeCell ref="P1:Q1"/>
  </mergeCells>
  <phoneticPr fontId="9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scaleWithDoc="0" alignWithMargins="0">
    <oddHeader>&amp;C&amp;"Arial,Fett"&amp;12Anzahl und Leistung 
automatischer Holzfeuerungen nach Kantonen&amp;R&amp;"Arial,Standard"Tabelle P&amp;LSchweizerische Holzenergiestatistik EJ2019</oddHeader>
    <oddFooter>&amp;RJuni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1">
    <pageSetUpPr fitToPage="1"/>
  </sheetPr>
  <dimension ref="A1:Q53"/>
  <sheetViews>
    <sheetView view="pageLayout" zoomScale="75" zoomScaleNormal="75" zoomScalePageLayoutView="75" workbookViewId="0">
      <selection activeCell="O2" sqref="O2"/>
    </sheetView>
  </sheetViews>
  <sheetFormatPr baseColWidth="10" defaultRowHeight="12.75"/>
  <cols>
    <col min="1" max="1" width="4.7109375" style="5" customWidth="1"/>
    <col min="2" max="2" width="5.85546875" style="8" customWidth="1"/>
    <col min="3" max="3" width="39.7109375" style="5" customWidth="1"/>
    <col min="4" max="14" width="4.7109375" style="5" customWidth="1"/>
    <col min="15" max="15" width="26" style="5" customWidth="1"/>
    <col min="16" max="16" width="2.7109375" style="5" customWidth="1"/>
    <col min="17" max="16384" width="11.42578125" style="5"/>
  </cols>
  <sheetData>
    <row r="1" spans="1:17" ht="18">
      <c r="A1" s="13" t="s">
        <v>74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27">
        <f ca="1">TODAY()</f>
        <v>44070</v>
      </c>
      <c r="P1"/>
      <c r="Q1"/>
    </row>
    <row r="2" spans="1:17">
      <c r="A2" s="15"/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/>
      <c r="Q2"/>
    </row>
    <row r="3" spans="1:17">
      <c r="A3" s="208" t="s">
        <v>101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/>
      <c r="Q3"/>
    </row>
    <row r="4" spans="1:17">
      <c r="A4" s="15"/>
      <c r="B4" s="14"/>
      <c r="C4" s="15"/>
      <c r="D4" s="16"/>
      <c r="E4" s="16"/>
      <c r="F4" s="16"/>
      <c r="G4" s="16"/>
      <c r="H4" s="16"/>
      <c r="I4" s="15"/>
      <c r="J4" s="15"/>
      <c r="K4" s="15"/>
      <c r="L4" s="15"/>
      <c r="M4" s="15"/>
      <c r="N4" s="15"/>
      <c r="O4" s="15"/>
      <c r="P4"/>
      <c r="Q4"/>
    </row>
    <row r="5" spans="1:17" ht="28.5" customHeight="1">
      <c r="A5" s="17">
        <v>1</v>
      </c>
      <c r="B5" s="209" t="str">
        <f ca="1">+"SFIH Markteinschätzung 1994 bis "&amp;YEAR(O1)-1&amp;", Absatzstatistik der Vereinigung Schweizerischer Fabrikanten und Importeure von Holzfeuerungsanlagen und Geräten, SFIH, Zürich, "&amp;YEAR(O1)</f>
        <v>SFIH Markteinschätzung 1994 bis 2019, Absatzstatistik der Vereinigung Schweizerischer Fabrikanten und Importeure von Holzfeuerungsanlagen und Geräten, SFIH, Zürich, 2020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/>
      <c r="Q5"/>
    </row>
    <row r="6" spans="1:17" ht="15" customHeight="1">
      <c r="A6" s="18" t="s">
        <v>113</v>
      </c>
      <c r="B6" s="209" t="str">
        <f ca="1">+"Gesamtabsatz Einzelraumfeuerungen "&amp;YEAR(O1)-1&amp;" auf Basis Absatzerhebung April "&amp;YEAR(O1)&amp;", Bewertung des Erfassungsgrades "&amp;YEAR(O1)-1&amp;" gutachtlich."</f>
        <v>Gesamtabsatz Einzelraumfeuerungen 2019 auf Basis Absatzerhebung April 2020, Bewertung des Erfassungsgrades 2019 gutachtlich.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/>
      <c r="Q6"/>
    </row>
    <row r="7" spans="1:17" ht="27" customHeight="1">
      <c r="A7" s="17">
        <v>2</v>
      </c>
      <c r="B7" s="216" t="str">
        <f ca="1">+"Erhebung individuell gesetzter Holz-Feuerstätten im Wohnbereich im Jahr "&amp;YEAR(O1)-1&amp;", feu suisse, Olten, "&amp;YEAR(O1)&amp;"; Bewertung des Erfassungsgrades "&amp;YEAR(O1)-1&amp;" gutachtlich."</f>
        <v>Erhebung individuell gesetzter Holz-Feuerstätten im Wohnbereich im Jahr 2019, feu suisse, Olten, 2020; Bewertung des Erfassungsgrades 2019 gutachtlich.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/>
      <c r="Q7"/>
    </row>
    <row r="8" spans="1:17" ht="12.75" customHeight="1">
      <c r="A8" s="17">
        <v>3</v>
      </c>
      <c r="B8" s="209" t="s">
        <v>75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/>
      <c r="Q8"/>
    </row>
    <row r="9" spans="1:17" ht="12.75" customHeight="1">
      <c r="A9" s="17">
        <v>4</v>
      </c>
      <c r="B9" s="209" t="s">
        <v>76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/>
      <c r="Q9"/>
    </row>
    <row r="10" spans="1:17" ht="12.75" customHeight="1">
      <c r="A10" s="17">
        <v>5</v>
      </c>
      <c r="B10" s="209" t="str">
        <f ca="1">+"Datenbank der automatischen Holzfeuerungen, Holzenergie Schweiz, Zürich, "&amp;YEAR(O1)</f>
        <v>Datenbank der automatischen Holzfeuerungen, Holzenergie Schweiz, Zürich, 2020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/>
      <c r="Q10"/>
    </row>
    <row r="11" spans="1:17" ht="12.75" customHeight="1">
      <c r="A11" s="17">
        <v>6</v>
      </c>
      <c r="B11" s="209" t="str">
        <f ca="1">+"Schweizerische Statistik der Wärmekraftkopplungsanlagen, "&amp;YEAR(O1)-1&amp;", individuelle Erhebung "&amp;YEAR(O1)</f>
        <v>Schweizerische Statistik der Wärmekraftkopplungsanlagen, 2019, individuelle Erhebung 2020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/>
      <c r="Q11"/>
    </row>
    <row r="12" spans="1:17" ht="25.5" customHeight="1">
      <c r="A12" s="17">
        <v>7</v>
      </c>
      <c r="B12" s="209" t="str">
        <f ca="1">+"Spezielle energetische Holznutzungen: Anlagen für erneuerbare Abfälle, Statistik "&amp;YEAR(O1)-1&amp;", Teilstatistik der Holzenergiestatistik und Statistik der erneuerbaren Energien, Ingenieurbüro Abfall und Recycling, Maschwanden, April "&amp;YEAR(O1)</f>
        <v>Spezielle energetische Holznutzungen: Anlagen für erneuerbare Abfälle, Statistik 2019, Teilstatistik der Holzenergiestatistik und Statistik der erneuerbaren Energien, Ingenieurbüro Abfall und Recycling, Maschwanden, April 2020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/>
      <c r="Q12"/>
    </row>
    <row r="13" spans="1:17" ht="43.5" customHeight="1">
      <c r="A13" s="17">
        <v>8</v>
      </c>
      <c r="B13" s="211" t="str">
        <f ca="1">+"Abfallstatistiken 2012, BAFU, Bern; Abfallwirtschaftsbericht 2008, BAFU, Bern; Aktualisierung auf Basis der Gesamtabfallmengen für das Jahr "&amp;YEAR(O1)-1&amp;", VBSA "&amp;YEAR(O1)&amp;". Erhebung der Kehrichtzusammensetzung 2012, BAFU, Bern. Abfallfraktionsanalyse von Industrie- und Gewerbeabfall (I+G-Abfall) in der KVA Thurgau, Bundesamt für Umwelt (BAFU) 2006"</f>
        <v>Abfallstatistiken 2012, BAFU, Bern; Abfallwirtschaftsbericht 2008, BAFU, Bern; Aktualisierung auf Basis der Gesamtabfallmengen für das Jahr 2019, VBSA 2020. Erhebung der Kehrichtzusammensetzung 2012, BAFU, Bern. Abfallfraktionsanalyse von Industrie- und Gewerbeabfall (I+G-Abfall) in der KVA Thurgau, Bundesamt für Umwelt (BAFU) 2006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/>
      <c r="Q13"/>
    </row>
    <row r="14" spans="1:17" ht="25.5" customHeight="1">
      <c r="A14" s="17">
        <v>9</v>
      </c>
      <c r="B14" s="210" t="str">
        <f ca="1">+"Erhebung Verbrauchssplitt bei automatischen Holzfeuerungen, April 2006; Erhebung 2009 automatischen Holzfeuerungen &gt; 1 MW sowie Nachführung neuer Anlagen &gt;50 kW in Datenbank der aut. Holzfeuerungen Stand "&amp;YEAR(O1)&amp;"."</f>
        <v>Erhebung Verbrauchssplitt bei automatischen Holzfeuerungen, April 2006; Erhebung 2009 automatischen Holzfeuerungen &gt; 1 MW sowie Nachführung neuer Anlagen &gt;50 kW in Datenbank der aut. Holzfeuerungen Stand 2020.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/>
      <c r="Q14"/>
    </row>
    <row r="15" spans="1:17" ht="26.25" customHeight="1">
      <c r="A15" s="17">
        <v>10</v>
      </c>
      <c r="B15" s="211" t="str">
        <f ca="1">+"Holzbedarf Haushalte (provisorischer Endenergiebedarf klimaneutral und klimakorrigiert) aus der Modellberechnung Prognos; 
Stand Februar "&amp;YEAR(O1)</f>
        <v>Holzbedarf Haushalte (provisorischer Endenergiebedarf klimaneutral und klimakorrigiert) aus der Modellberechnung Prognos; 
Stand Februar 2020</v>
      </c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/>
      <c r="Q15"/>
    </row>
    <row r="16" spans="1:17">
      <c r="A16" s="15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/>
      <c r="Q16"/>
    </row>
    <row r="17" spans="1:15">
      <c r="A17" s="19"/>
      <c r="B17" s="20" t="s">
        <v>0</v>
      </c>
      <c r="C17" s="19" t="s">
        <v>1</v>
      </c>
      <c r="D17" s="19" t="s">
        <v>77</v>
      </c>
      <c r="E17" s="19" t="s">
        <v>112</v>
      </c>
      <c r="F17" s="19" t="s">
        <v>78</v>
      </c>
      <c r="G17" s="19" t="s">
        <v>79</v>
      </c>
      <c r="H17" s="19" t="s">
        <v>80</v>
      </c>
      <c r="I17" s="19" t="s">
        <v>81</v>
      </c>
      <c r="J17" s="19" t="s">
        <v>82</v>
      </c>
      <c r="K17" s="19" t="s">
        <v>83</v>
      </c>
      <c r="L17" s="19" t="s">
        <v>84</v>
      </c>
      <c r="M17" s="19" t="s">
        <v>102</v>
      </c>
      <c r="N17" s="19" t="s">
        <v>103</v>
      </c>
      <c r="O17" s="15"/>
    </row>
    <row r="18" spans="1:15">
      <c r="A18" s="21" t="s">
        <v>17</v>
      </c>
      <c r="B18" s="20">
        <v>1</v>
      </c>
      <c r="C18" s="19" t="s">
        <v>85</v>
      </c>
      <c r="D18" s="19"/>
      <c r="E18" s="19" t="s">
        <v>69</v>
      </c>
      <c r="F18" s="19" t="s">
        <v>69</v>
      </c>
      <c r="G18" s="19"/>
      <c r="H18" s="19"/>
      <c r="I18" s="19"/>
      <c r="J18" s="19"/>
      <c r="K18" s="19"/>
      <c r="L18" s="19"/>
      <c r="M18" s="19"/>
      <c r="N18" s="19" t="s">
        <v>90</v>
      </c>
      <c r="O18" s="15"/>
    </row>
    <row r="19" spans="1:15">
      <c r="A19" s="22"/>
      <c r="B19" s="20">
        <v>2</v>
      </c>
      <c r="C19" s="19" t="s">
        <v>3</v>
      </c>
      <c r="D19" s="19"/>
      <c r="E19" s="19" t="s">
        <v>69</v>
      </c>
      <c r="F19" s="19"/>
      <c r="G19" s="19"/>
      <c r="H19" s="19"/>
      <c r="I19" s="19"/>
      <c r="J19" s="19"/>
      <c r="K19" s="19"/>
      <c r="L19" s="19"/>
      <c r="M19" s="19"/>
      <c r="N19" s="19" t="s">
        <v>90</v>
      </c>
      <c r="O19" s="15"/>
    </row>
    <row r="20" spans="1:15">
      <c r="A20" s="22"/>
      <c r="B20" s="20">
        <v>3</v>
      </c>
      <c r="C20" s="19" t="s">
        <v>86</v>
      </c>
      <c r="D20" s="19"/>
      <c r="E20" s="19" t="s">
        <v>69</v>
      </c>
      <c r="F20" s="19"/>
      <c r="G20" s="19"/>
      <c r="H20" s="19"/>
      <c r="I20" s="19"/>
      <c r="J20" s="19"/>
      <c r="K20" s="19"/>
      <c r="L20" s="19"/>
      <c r="M20" s="19"/>
      <c r="N20" s="19" t="s">
        <v>90</v>
      </c>
      <c r="O20" s="15"/>
    </row>
    <row r="21" spans="1:15">
      <c r="A21" s="22"/>
      <c r="B21" s="20" t="s">
        <v>36</v>
      </c>
      <c r="C21" s="19" t="s">
        <v>87</v>
      </c>
      <c r="D21" s="19"/>
      <c r="E21" s="19" t="s">
        <v>69</v>
      </c>
      <c r="F21" s="19" t="s">
        <v>69</v>
      </c>
      <c r="G21" s="19"/>
      <c r="H21" s="19"/>
      <c r="I21" s="19"/>
      <c r="J21" s="19"/>
      <c r="K21" s="19"/>
      <c r="L21" s="19"/>
      <c r="M21" s="19"/>
      <c r="N21" s="19" t="s">
        <v>90</v>
      </c>
      <c r="O21" s="15"/>
    </row>
    <row r="22" spans="1:15">
      <c r="A22" s="22"/>
      <c r="B22" s="20" t="s">
        <v>35</v>
      </c>
      <c r="C22" s="19" t="s">
        <v>88</v>
      </c>
      <c r="D22" s="19"/>
      <c r="E22" s="19" t="s">
        <v>69</v>
      </c>
      <c r="F22" s="19"/>
      <c r="G22" s="19"/>
      <c r="H22" s="19"/>
      <c r="I22" s="19"/>
      <c r="J22" s="19"/>
      <c r="K22" s="19"/>
      <c r="L22" s="19"/>
      <c r="M22" s="19"/>
      <c r="N22" s="19" t="s">
        <v>90</v>
      </c>
      <c r="O22" s="15"/>
    </row>
    <row r="23" spans="1:15">
      <c r="A23" s="22"/>
      <c r="B23" s="20">
        <v>5</v>
      </c>
      <c r="C23" s="19" t="s">
        <v>6</v>
      </c>
      <c r="D23" s="19"/>
      <c r="E23" s="19" t="s">
        <v>69</v>
      </c>
      <c r="F23" s="19" t="s">
        <v>69</v>
      </c>
      <c r="G23" s="19"/>
      <c r="H23" s="19"/>
      <c r="I23" s="19"/>
      <c r="J23" s="19"/>
      <c r="K23" s="19"/>
      <c r="L23" s="19"/>
      <c r="M23" s="19"/>
      <c r="N23" s="19" t="s">
        <v>90</v>
      </c>
      <c r="O23" s="15"/>
    </row>
    <row r="24" spans="1:15">
      <c r="A24" s="23"/>
      <c r="B24" s="20">
        <v>6</v>
      </c>
      <c r="C24" s="19" t="s">
        <v>7</v>
      </c>
      <c r="D24" s="19"/>
      <c r="E24" s="19" t="s">
        <v>69</v>
      </c>
      <c r="F24" s="19" t="s">
        <v>69</v>
      </c>
      <c r="G24" s="19"/>
      <c r="H24" s="19"/>
      <c r="I24" s="19"/>
      <c r="J24" s="19"/>
      <c r="K24" s="19"/>
      <c r="L24" s="19"/>
      <c r="M24" s="19"/>
      <c r="N24" s="19" t="s">
        <v>90</v>
      </c>
      <c r="O24" s="15"/>
    </row>
    <row r="25" spans="1:15">
      <c r="A25" s="21" t="s">
        <v>19</v>
      </c>
      <c r="B25" s="20">
        <v>7</v>
      </c>
      <c r="C25" s="19" t="s">
        <v>8</v>
      </c>
      <c r="D25" s="19"/>
      <c r="E25" s="19" t="s">
        <v>69</v>
      </c>
      <c r="F25" s="19"/>
      <c r="G25" s="19"/>
      <c r="H25" s="19"/>
      <c r="I25" s="19"/>
      <c r="J25" s="19"/>
      <c r="K25" s="19"/>
      <c r="L25" s="19"/>
      <c r="M25" s="19"/>
      <c r="N25" s="19" t="s">
        <v>90</v>
      </c>
      <c r="O25" s="15"/>
    </row>
    <row r="26" spans="1:15">
      <c r="A26" s="22"/>
      <c r="B26" s="20">
        <v>8</v>
      </c>
      <c r="C26" s="19" t="s">
        <v>39</v>
      </c>
      <c r="D26" s="19" t="s">
        <v>69</v>
      </c>
      <c r="E26" s="19"/>
      <c r="F26" s="19"/>
      <c r="G26" s="19"/>
      <c r="H26" s="19"/>
      <c r="I26" s="19"/>
      <c r="J26" s="19"/>
      <c r="K26" s="19"/>
      <c r="L26" s="19"/>
      <c r="M26" s="19"/>
      <c r="N26" s="19" t="s">
        <v>90</v>
      </c>
      <c r="O26" s="15"/>
    </row>
    <row r="27" spans="1:15">
      <c r="A27" s="22"/>
      <c r="B27" s="20">
        <v>9</v>
      </c>
      <c r="C27" s="19" t="s">
        <v>89</v>
      </c>
      <c r="D27" s="19" t="s">
        <v>69</v>
      </c>
      <c r="E27" s="19"/>
      <c r="F27" s="19"/>
      <c r="G27" s="19"/>
      <c r="H27" s="19" t="s">
        <v>90</v>
      </c>
      <c r="I27" s="19"/>
      <c r="J27" s="19"/>
      <c r="K27" s="19"/>
      <c r="L27" s="19"/>
      <c r="M27" s="19"/>
      <c r="N27" s="19" t="s">
        <v>90</v>
      </c>
      <c r="O27" s="15"/>
    </row>
    <row r="28" spans="1:15">
      <c r="A28" s="22"/>
      <c r="B28" s="20">
        <v>10</v>
      </c>
      <c r="C28" s="19" t="s">
        <v>91</v>
      </c>
      <c r="D28" s="19" t="s">
        <v>69</v>
      </c>
      <c r="E28" s="19"/>
      <c r="F28" s="19"/>
      <c r="G28" s="19"/>
      <c r="H28" s="19"/>
      <c r="I28" s="19"/>
      <c r="J28" s="19"/>
      <c r="K28" s="19"/>
      <c r="L28" s="19"/>
      <c r="M28" s="19"/>
      <c r="N28" s="19" t="s">
        <v>90</v>
      </c>
      <c r="O28" s="15"/>
    </row>
    <row r="29" spans="1:15">
      <c r="A29" s="22"/>
      <c r="B29" s="20" t="s">
        <v>38</v>
      </c>
      <c r="C29" s="19" t="s">
        <v>41</v>
      </c>
      <c r="D29" s="19" t="s">
        <v>69</v>
      </c>
      <c r="E29" s="19"/>
      <c r="F29" s="19"/>
      <c r="G29" s="19" t="s">
        <v>90</v>
      </c>
      <c r="H29" s="19"/>
      <c r="I29" s="19" t="s">
        <v>90</v>
      </c>
      <c r="J29" s="19"/>
      <c r="K29" s="19"/>
      <c r="L29" s="19"/>
      <c r="M29" s="19"/>
      <c r="N29" s="19" t="s">
        <v>90</v>
      </c>
      <c r="O29" s="15"/>
    </row>
    <row r="30" spans="1:15">
      <c r="A30" s="23"/>
      <c r="B30" s="20" t="s">
        <v>37</v>
      </c>
      <c r="C30" s="19" t="s">
        <v>42</v>
      </c>
      <c r="D30" s="19" t="s">
        <v>69</v>
      </c>
      <c r="E30" s="19"/>
      <c r="F30" s="19"/>
      <c r="G30" s="19" t="s">
        <v>90</v>
      </c>
      <c r="H30" s="19"/>
      <c r="I30" s="19"/>
      <c r="J30" s="19"/>
      <c r="K30" s="19"/>
      <c r="L30" s="19"/>
      <c r="M30" s="19"/>
      <c r="N30" s="19" t="s">
        <v>90</v>
      </c>
      <c r="O30" s="15"/>
    </row>
    <row r="31" spans="1:15">
      <c r="A31" s="21" t="s">
        <v>21</v>
      </c>
      <c r="B31" s="20" t="s">
        <v>47</v>
      </c>
      <c r="C31" s="19" t="s">
        <v>92</v>
      </c>
      <c r="D31" s="19" t="s">
        <v>90</v>
      </c>
      <c r="E31" s="19"/>
      <c r="F31" s="19"/>
      <c r="G31" s="19" t="s">
        <v>90</v>
      </c>
      <c r="H31" s="19" t="s">
        <v>90</v>
      </c>
      <c r="I31" s="19" t="s">
        <v>69</v>
      </c>
      <c r="J31" s="19"/>
      <c r="K31" s="19"/>
      <c r="L31" s="19"/>
      <c r="M31" s="19" t="s">
        <v>69</v>
      </c>
      <c r="N31" s="19" t="s">
        <v>90</v>
      </c>
      <c r="O31" s="15"/>
    </row>
    <row r="32" spans="1:15">
      <c r="A32" s="22"/>
      <c r="B32" s="20" t="s">
        <v>48</v>
      </c>
      <c r="C32" s="19" t="s">
        <v>106</v>
      </c>
      <c r="D32" s="19" t="s">
        <v>90</v>
      </c>
      <c r="E32" s="19"/>
      <c r="F32" s="19"/>
      <c r="G32" s="19" t="s">
        <v>90</v>
      </c>
      <c r="H32" s="19" t="s">
        <v>90</v>
      </c>
      <c r="I32" s="19" t="s">
        <v>69</v>
      </c>
      <c r="J32" s="19"/>
      <c r="K32" s="19"/>
      <c r="L32" s="19"/>
      <c r="M32" s="19" t="s">
        <v>69</v>
      </c>
      <c r="N32" s="19" t="s">
        <v>90</v>
      </c>
      <c r="O32" s="15"/>
    </row>
    <row r="33" spans="1:15">
      <c r="A33" s="22"/>
      <c r="B33" s="20">
        <v>13</v>
      </c>
      <c r="C33" s="19" t="s">
        <v>93</v>
      </c>
      <c r="D33" s="19" t="s">
        <v>90</v>
      </c>
      <c r="E33" s="19"/>
      <c r="F33" s="19"/>
      <c r="G33" s="19" t="s">
        <v>90</v>
      </c>
      <c r="H33" s="19" t="s">
        <v>90</v>
      </c>
      <c r="I33" s="19" t="s">
        <v>69</v>
      </c>
      <c r="J33" s="19"/>
      <c r="K33" s="19"/>
      <c r="L33" s="19"/>
      <c r="M33" s="19" t="s">
        <v>69</v>
      </c>
      <c r="N33" s="19" t="s">
        <v>90</v>
      </c>
      <c r="O33" s="15"/>
    </row>
    <row r="34" spans="1:15">
      <c r="A34" s="22"/>
      <c r="B34" s="20" t="s">
        <v>49</v>
      </c>
      <c r="C34" s="19" t="s">
        <v>94</v>
      </c>
      <c r="D34" s="19" t="s">
        <v>90</v>
      </c>
      <c r="E34" s="19"/>
      <c r="F34" s="19"/>
      <c r="G34" s="19" t="s">
        <v>90</v>
      </c>
      <c r="H34" s="19" t="s">
        <v>90</v>
      </c>
      <c r="I34" s="19" t="s">
        <v>69</v>
      </c>
      <c r="J34" s="19"/>
      <c r="K34" s="19"/>
      <c r="L34" s="19"/>
      <c r="M34" s="19" t="s">
        <v>69</v>
      </c>
      <c r="N34" s="19" t="s">
        <v>90</v>
      </c>
      <c r="O34" s="15"/>
    </row>
    <row r="35" spans="1:15">
      <c r="A35" s="22"/>
      <c r="B35" s="20" t="s">
        <v>50</v>
      </c>
      <c r="C35" s="19" t="s">
        <v>105</v>
      </c>
      <c r="D35" s="19" t="s">
        <v>90</v>
      </c>
      <c r="E35" s="19"/>
      <c r="F35" s="19"/>
      <c r="G35" s="19" t="s">
        <v>90</v>
      </c>
      <c r="H35" s="19" t="s">
        <v>90</v>
      </c>
      <c r="I35" s="19" t="s">
        <v>69</v>
      </c>
      <c r="J35" s="19"/>
      <c r="K35" s="19"/>
      <c r="L35" s="19"/>
      <c r="M35" s="19" t="s">
        <v>69</v>
      </c>
      <c r="N35" s="19" t="s">
        <v>90</v>
      </c>
      <c r="O35" s="15"/>
    </row>
    <row r="36" spans="1:15">
      <c r="A36" s="22"/>
      <c r="B36" s="20">
        <v>15</v>
      </c>
      <c r="C36" s="19" t="s">
        <v>95</v>
      </c>
      <c r="D36" s="19" t="s">
        <v>90</v>
      </c>
      <c r="E36" s="19"/>
      <c r="F36" s="19"/>
      <c r="G36" s="19" t="s">
        <v>90</v>
      </c>
      <c r="H36" s="19" t="s">
        <v>90</v>
      </c>
      <c r="I36" s="19" t="s">
        <v>69</v>
      </c>
      <c r="J36" s="19"/>
      <c r="K36" s="19"/>
      <c r="L36" s="19"/>
      <c r="M36" s="19" t="s">
        <v>69</v>
      </c>
      <c r="N36" s="19" t="s">
        <v>90</v>
      </c>
      <c r="O36" s="15"/>
    </row>
    <row r="37" spans="1:15">
      <c r="A37" s="22"/>
      <c r="B37" s="20" t="s">
        <v>51</v>
      </c>
      <c r="C37" s="19" t="s">
        <v>96</v>
      </c>
      <c r="D37" s="19" t="s">
        <v>90</v>
      </c>
      <c r="E37" s="19"/>
      <c r="F37" s="19"/>
      <c r="G37" s="19" t="s">
        <v>90</v>
      </c>
      <c r="H37" s="19" t="s">
        <v>90</v>
      </c>
      <c r="I37" s="19" t="s">
        <v>69</v>
      </c>
      <c r="J37" s="19"/>
      <c r="K37" s="19"/>
      <c r="L37" s="19"/>
      <c r="M37" s="19" t="s">
        <v>69</v>
      </c>
      <c r="N37" s="19" t="s">
        <v>90</v>
      </c>
      <c r="O37" s="15"/>
    </row>
    <row r="38" spans="1:15">
      <c r="A38" s="22"/>
      <c r="B38" s="20" t="s">
        <v>52</v>
      </c>
      <c r="C38" s="19" t="s">
        <v>104</v>
      </c>
      <c r="D38" s="19" t="s">
        <v>90</v>
      </c>
      <c r="E38" s="19"/>
      <c r="F38" s="19"/>
      <c r="G38" s="19" t="s">
        <v>90</v>
      </c>
      <c r="H38" s="19" t="s">
        <v>90</v>
      </c>
      <c r="I38" s="19" t="s">
        <v>69</v>
      </c>
      <c r="J38" s="19"/>
      <c r="K38" s="19"/>
      <c r="L38" s="19"/>
      <c r="M38" s="19" t="s">
        <v>69</v>
      </c>
      <c r="N38" s="19" t="s">
        <v>90</v>
      </c>
      <c r="O38" s="15"/>
    </row>
    <row r="39" spans="1:15">
      <c r="A39" s="22"/>
      <c r="B39" s="20">
        <v>17</v>
      </c>
      <c r="C39" s="19" t="s">
        <v>97</v>
      </c>
      <c r="D39" s="19" t="s">
        <v>90</v>
      </c>
      <c r="E39" s="19"/>
      <c r="F39" s="19"/>
      <c r="G39" s="19" t="s">
        <v>90</v>
      </c>
      <c r="H39" s="19" t="s">
        <v>90</v>
      </c>
      <c r="I39" s="19" t="s">
        <v>69</v>
      </c>
      <c r="J39" s="19"/>
      <c r="K39" s="19"/>
      <c r="L39" s="19"/>
      <c r="M39" s="19" t="s">
        <v>69</v>
      </c>
      <c r="N39" s="19" t="s">
        <v>90</v>
      </c>
      <c r="O39" s="15"/>
    </row>
    <row r="40" spans="1:15">
      <c r="A40" s="23"/>
      <c r="B40" s="20">
        <v>18</v>
      </c>
      <c r="C40" s="19" t="s">
        <v>98</v>
      </c>
      <c r="D40" s="19"/>
      <c r="E40" s="19"/>
      <c r="F40" s="19"/>
      <c r="G40" s="19"/>
      <c r="H40" s="19" t="s">
        <v>90</v>
      </c>
      <c r="I40" s="19" t="s">
        <v>90</v>
      </c>
      <c r="J40" s="19" t="s">
        <v>69</v>
      </c>
      <c r="K40" s="19"/>
      <c r="L40" s="19"/>
      <c r="M40" s="19" t="s">
        <v>69</v>
      </c>
      <c r="N40" s="19" t="s">
        <v>90</v>
      </c>
      <c r="O40" s="15"/>
    </row>
    <row r="41" spans="1:15" ht="15.75" customHeight="1">
      <c r="A41" s="21" t="s">
        <v>23</v>
      </c>
      <c r="B41" s="20">
        <v>19</v>
      </c>
      <c r="C41" s="19" t="s">
        <v>15</v>
      </c>
      <c r="D41" s="19"/>
      <c r="E41" s="19"/>
      <c r="F41" s="19"/>
      <c r="G41" s="19"/>
      <c r="H41" s="19"/>
      <c r="I41" s="19"/>
      <c r="J41" s="19"/>
      <c r="K41" s="19" t="s">
        <v>69</v>
      </c>
      <c r="L41" s="19"/>
      <c r="M41" s="19"/>
      <c r="N41" s="19"/>
      <c r="O41" s="15"/>
    </row>
    <row r="42" spans="1:15">
      <c r="A42" s="23"/>
      <c r="B42" s="20">
        <v>20</v>
      </c>
      <c r="C42" s="19" t="s">
        <v>16</v>
      </c>
      <c r="D42" s="19"/>
      <c r="E42" s="19"/>
      <c r="F42" s="19"/>
      <c r="G42" s="19"/>
      <c r="H42" s="19"/>
      <c r="I42" s="19"/>
      <c r="J42" s="19"/>
      <c r="K42" s="19"/>
      <c r="L42" s="19" t="s">
        <v>69</v>
      </c>
      <c r="M42" s="19"/>
      <c r="N42" s="19"/>
      <c r="O42" s="15"/>
    </row>
    <row r="43" spans="1:15">
      <c r="A43" s="208" t="str">
        <f ca="1">"Übersicht der Datenquellen für den Anlagenbestand Erhebungsjahr "&amp;YEAR(O1)-1</f>
        <v>Übersicht der Datenquellen für den Anlagenbestand Erhebungsjahr 2019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</row>
    <row r="44" spans="1:15">
      <c r="A44" s="215" t="s">
        <v>99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</row>
    <row r="45" spans="1:15">
      <c r="A45" s="215" t="s">
        <v>100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</row>
    <row r="46" spans="1:15">
      <c r="A46" s="24"/>
      <c r="B46" s="2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>
      <c r="A47" s="16"/>
      <c r="B47" s="2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>
      <c r="A48" s="214"/>
      <c r="B48" s="208"/>
      <c r="C48" s="208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1:15" ht="28.5" customHeight="1">
      <c r="A49" s="210"/>
      <c r="B49" s="209"/>
      <c r="C49" s="209"/>
      <c r="D49" s="213"/>
      <c r="E49" s="213"/>
      <c r="F49" s="208"/>
      <c r="G49" s="208"/>
      <c r="H49" s="208"/>
      <c r="I49" s="208"/>
      <c r="J49" s="208"/>
      <c r="K49" s="208"/>
      <c r="L49" s="208"/>
      <c r="M49" s="208"/>
      <c r="N49" s="208"/>
      <c r="O49" s="208"/>
    </row>
    <row r="50" spans="1:15" ht="28.5" customHeight="1">
      <c r="A50" s="210"/>
      <c r="B50" s="209"/>
      <c r="C50" s="209"/>
      <c r="D50" s="213"/>
      <c r="E50" s="213"/>
      <c r="F50" s="208"/>
      <c r="G50" s="208"/>
      <c r="H50" s="208"/>
      <c r="I50" s="208"/>
      <c r="J50" s="208"/>
      <c r="K50" s="208"/>
      <c r="L50" s="208"/>
      <c r="M50" s="208"/>
      <c r="N50" s="208"/>
      <c r="O50" s="208"/>
    </row>
    <row r="51" spans="1:15" ht="24" customHeight="1">
      <c r="A51" s="210"/>
      <c r="B51" s="209"/>
      <c r="C51" s="209"/>
      <c r="D51" s="213"/>
      <c r="E51" s="213"/>
      <c r="F51" s="208"/>
      <c r="G51" s="208"/>
      <c r="H51" s="208"/>
      <c r="I51" s="208"/>
      <c r="J51" s="208"/>
      <c r="K51" s="208"/>
      <c r="L51" s="208"/>
      <c r="M51" s="208"/>
      <c r="N51" s="208"/>
      <c r="O51" s="208"/>
    </row>
    <row r="52" spans="1:15" ht="13.5" customHeight="1">
      <c r="A52" s="210"/>
      <c r="B52" s="209"/>
      <c r="C52" s="209"/>
      <c r="D52" s="213"/>
      <c r="E52" s="213"/>
      <c r="F52" s="208"/>
      <c r="G52" s="208"/>
      <c r="H52" s="208"/>
      <c r="I52" s="208"/>
      <c r="J52" s="208"/>
      <c r="K52" s="208"/>
      <c r="L52" s="208"/>
      <c r="M52" s="208"/>
      <c r="N52" s="208"/>
      <c r="O52" s="208"/>
    </row>
    <row r="53" spans="1:15">
      <c r="C53" s="6"/>
      <c r="F53" s="6"/>
    </row>
  </sheetData>
  <mergeCells count="24">
    <mergeCell ref="A48:C48"/>
    <mergeCell ref="B5:O5"/>
    <mergeCell ref="B9:O9"/>
    <mergeCell ref="A44:O44"/>
    <mergeCell ref="A45:O45"/>
    <mergeCell ref="B6:O6"/>
    <mergeCell ref="B7:O7"/>
    <mergeCell ref="B8:O8"/>
    <mergeCell ref="A52:C52"/>
    <mergeCell ref="D52:O52"/>
    <mergeCell ref="A51:C51"/>
    <mergeCell ref="D51:O51"/>
    <mergeCell ref="A49:C49"/>
    <mergeCell ref="D49:O49"/>
    <mergeCell ref="A50:C50"/>
    <mergeCell ref="D50:O50"/>
    <mergeCell ref="A3:O3"/>
    <mergeCell ref="A43:O43"/>
    <mergeCell ref="B10:O10"/>
    <mergeCell ref="B11:O11"/>
    <mergeCell ref="B14:O14"/>
    <mergeCell ref="B12:O12"/>
    <mergeCell ref="B13:O13"/>
    <mergeCell ref="B15:O15"/>
  </mergeCells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72" orientation="portrait" r:id="rId1"/>
  <headerFooter scaleWithDoc="0" alignWithMargins="0">
    <oddHeader>&amp;C&amp;"Arial,Standard"&amp;12
&amp;LSchweizerische Holzenergiestatistik EJ2019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W38"/>
  <sheetViews>
    <sheetView zoomScale="75" zoomScaleNormal="75" zoomScalePageLayoutView="90" workbookViewId="0">
      <selection activeCell="B2" sqref="B2:V30"/>
    </sheetView>
  </sheetViews>
  <sheetFormatPr baseColWidth="10" defaultColWidth="11.42578125" defaultRowHeight="12"/>
  <cols>
    <col min="1" max="1" width="20.28515625" style="150" customWidth="1"/>
    <col min="2" max="22" width="8.28515625" style="150" customWidth="1"/>
    <col min="23" max="16384" width="11.42578125" style="150"/>
  </cols>
  <sheetData>
    <row r="1" spans="1:23" ht="14.1" customHeight="1">
      <c r="A1" s="147" t="s">
        <v>114</v>
      </c>
      <c r="B1" s="218" t="s">
        <v>115</v>
      </c>
      <c r="C1" s="218"/>
      <c r="D1" s="218" t="s">
        <v>116</v>
      </c>
      <c r="E1" s="218"/>
      <c r="F1" s="218" t="s">
        <v>117</v>
      </c>
      <c r="G1" s="218"/>
      <c r="H1" s="218" t="s">
        <v>118</v>
      </c>
      <c r="I1" s="218"/>
      <c r="J1" s="218" t="s">
        <v>119</v>
      </c>
      <c r="K1" s="218"/>
      <c r="L1" s="218" t="s">
        <v>120</v>
      </c>
      <c r="M1" s="218"/>
      <c r="N1" s="218" t="s">
        <v>121</v>
      </c>
      <c r="O1" s="218"/>
      <c r="P1" s="218" t="s">
        <v>122</v>
      </c>
      <c r="Q1" s="218"/>
      <c r="R1" s="218" t="s">
        <v>123</v>
      </c>
      <c r="S1" s="218"/>
      <c r="T1" s="218" t="s">
        <v>124</v>
      </c>
      <c r="U1" s="218"/>
      <c r="V1" s="148" t="s">
        <v>158</v>
      </c>
    </row>
    <row r="2" spans="1:23" ht="14.1" customHeight="1">
      <c r="A2" s="147"/>
      <c r="B2" s="148" t="s">
        <v>159</v>
      </c>
      <c r="C2" s="148" t="s">
        <v>160</v>
      </c>
      <c r="D2" s="148" t="s">
        <v>159</v>
      </c>
      <c r="E2" s="148" t="s">
        <v>160</v>
      </c>
      <c r="F2" s="148" t="s">
        <v>159</v>
      </c>
      <c r="G2" s="148" t="s">
        <v>160</v>
      </c>
      <c r="H2" s="148" t="s">
        <v>159</v>
      </c>
      <c r="I2" s="148" t="s">
        <v>160</v>
      </c>
      <c r="J2" s="148" t="s">
        <v>159</v>
      </c>
      <c r="K2" s="148" t="s">
        <v>160</v>
      </c>
      <c r="L2" s="148" t="s">
        <v>159</v>
      </c>
      <c r="M2" s="148" t="s">
        <v>160</v>
      </c>
      <c r="N2" s="148" t="s">
        <v>159</v>
      </c>
      <c r="O2" s="148" t="s">
        <v>160</v>
      </c>
      <c r="P2" s="148" t="s">
        <v>159</v>
      </c>
      <c r="Q2" s="148" t="s">
        <v>160</v>
      </c>
      <c r="R2" s="148" t="s">
        <v>159</v>
      </c>
      <c r="S2" s="148" t="s">
        <v>160</v>
      </c>
      <c r="T2" s="148" t="s">
        <v>159</v>
      </c>
      <c r="U2" s="148" t="s">
        <v>160</v>
      </c>
      <c r="V2" s="148" t="s">
        <v>161</v>
      </c>
    </row>
    <row r="3" spans="1:23" ht="14.1" customHeight="1">
      <c r="A3" s="151" t="s">
        <v>131</v>
      </c>
      <c r="B3" s="152">
        <v>23790.133928571428</v>
      </c>
      <c r="C3" s="153">
        <v>65213.515125000027</v>
      </c>
      <c r="D3" s="153">
        <v>13357.814285714261</v>
      </c>
      <c r="E3" s="153">
        <v>35456.982239999998</v>
      </c>
      <c r="F3" s="153">
        <v>11696.937499999998</v>
      </c>
      <c r="G3" s="153">
        <v>30557.079524999972</v>
      </c>
      <c r="H3" s="153">
        <v>17283.184523809516</v>
      </c>
      <c r="I3" s="153">
        <v>47376.665416666678</v>
      </c>
      <c r="J3" s="153">
        <v>2740.1142857142854</v>
      </c>
      <c r="K3" s="153">
        <v>7273.3593600000004</v>
      </c>
      <c r="L3" s="153">
        <v>5637.875</v>
      </c>
      <c r="M3" s="153">
        <v>14728.38465</v>
      </c>
      <c r="N3" s="153">
        <v>59888.839285714253</v>
      </c>
      <c r="O3" s="153">
        <v>201070.69125000003</v>
      </c>
      <c r="P3" s="153">
        <v>911.42857142857133</v>
      </c>
      <c r="Q3" s="153">
        <v>478.73999999999995</v>
      </c>
      <c r="R3" s="153">
        <v>22219.017857142859</v>
      </c>
      <c r="S3" s="153">
        <v>58679.402249999999</v>
      </c>
      <c r="T3" s="153">
        <v>157525.34523809518</v>
      </c>
      <c r="U3" s="153">
        <v>460834.81981666671</v>
      </c>
      <c r="V3" s="154">
        <v>8.8014892772388886E-2</v>
      </c>
      <c r="W3" s="155"/>
    </row>
    <row r="4" spans="1:23" ht="14.1" customHeight="1">
      <c r="A4" s="156" t="s">
        <v>132</v>
      </c>
      <c r="B4" s="157">
        <v>3343.258928571428</v>
      </c>
      <c r="C4" s="158">
        <v>9164.5413750000007</v>
      </c>
      <c r="D4" s="158">
        <v>328.94285714285712</v>
      </c>
      <c r="E4" s="158">
        <v>873.14592000000005</v>
      </c>
      <c r="F4" s="158">
        <v>2374.75</v>
      </c>
      <c r="G4" s="158">
        <v>6203.7969000000003</v>
      </c>
      <c r="H4" s="158">
        <v>2372.6785714285711</v>
      </c>
      <c r="I4" s="158">
        <v>6503.9865</v>
      </c>
      <c r="J4" s="158">
        <v>0</v>
      </c>
      <c r="K4" s="158">
        <v>0</v>
      </c>
      <c r="L4" s="158">
        <v>201.25</v>
      </c>
      <c r="M4" s="158">
        <v>525.74549999999999</v>
      </c>
      <c r="N4" s="158">
        <v>9040.1785714285706</v>
      </c>
      <c r="O4" s="158">
        <v>33848.925000000003</v>
      </c>
      <c r="P4" s="158">
        <v>0</v>
      </c>
      <c r="Q4" s="158">
        <v>0</v>
      </c>
      <c r="R4" s="158">
        <v>2410.7142857142853</v>
      </c>
      <c r="S4" s="158">
        <v>6297.75</v>
      </c>
      <c r="T4" s="158">
        <v>20071.773214285713</v>
      </c>
      <c r="U4" s="158">
        <v>63417.891195000004</v>
      </c>
      <c r="V4" s="159">
        <v>1.2112189993801941E-2</v>
      </c>
      <c r="W4" s="155"/>
    </row>
    <row r="5" spans="1:23" ht="14.1" customHeight="1">
      <c r="A5" s="156" t="s">
        <v>133</v>
      </c>
      <c r="B5" s="157">
        <v>578.57142857142856</v>
      </c>
      <c r="C5" s="158">
        <v>1585.98</v>
      </c>
      <c r="D5" s="158">
        <v>132.57142857142856</v>
      </c>
      <c r="E5" s="158">
        <v>351.89760000000001</v>
      </c>
      <c r="F5" s="158">
        <v>465.75</v>
      </c>
      <c r="G5" s="158">
        <v>1216.7253000000001</v>
      </c>
      <c r="H5" s="158">
        <v>0</v>
      </c>
      <c r="I5" s="158">
        <v>0</v>
      </c>
      <c r="J5" s="158">
        <v>0</v>
      </c>
      <c r="K5" s="158">
        <v>0</v>
      </c>
      <c r="L5" s="158">
        <v>460</v>
      </c>
      <c r="M5" s="158">
        <v>1201.704</v>
      </c>
      <c r="N5" s="158">
        <v>0</v>
      </c>
      <c r="O5" s="158">
        <v>0</v>
      </c>
      <c r="P5" s="158">
        <v>0</v>
      </c>
      <c r="Q5" s="158">
        <v>0</v>
      </c>
      <c r="R5" s="158">
        <v>2008.9285714285716</v>
      </c>
      <c r="S5" s="158">
        <v>5248.125</v>
      </c>
      <c r="T5" s="158">
        <v>3645.8214285714284</v>
      </c>
      <c r="U5" s="158">
        <v>9604.4318999999996</v>
      </c>
      <c r="V5" s="159">
        <v>1.8343515018125344E-3</v>
      </c>
      <c r="W5" s="155"/>
    </row>
    <row r="6" spans="1:23" ht="14.1" customHeight="1">
      <c r="A6" s="156" t="s">
        <v>134</v>
      </c>
      <c r="B6" s="160">
        <v>17786.383928571431</v>
      </c>
      <c r="C6" s="158">
        <v>48756.035625000033</v>
      </c>
      <c r="D6" s="161">
        <v>8110.6095238095186</v>
      </c>
      <c r="E6" s="158">
        <v>21528.801919999991</v>
      </c>
      <c r="F6" s="158">
        <v>4751.8</v>
      </c>
      <c r="G6" s="158">
        <v>12413.602320000004</v>
      </c>
      <c r="H6" s="158">
        <v>10028.982142857145</v>
      </c>
      <c r="I6" s="158">
        <v>27491.445849999989</v>
      </c>
      <c r="J6" s="158">
        <v>1971.175</v>
      </c>
      <c r="K6" s="158">
        <v>5232.2869200000005</v>
      </c>
      <c r="L6" s="158">
        <v>2344.85</v>
      </c>
      <c r="M6" s="158">
        <v>6125.6861399999998</v>
      </c>
      <c r="N6" s="158">
        <v>34567.633928571428</v>
      </c>
      <c r="O6" s="158">
        <v>115207.12912500001</v>
      </c>
      <c r="P6" s="158">
        <v>472.28571428571422</v>
      </c>
      <c r="Q6" s="158">
        <v>1253.6351999999999</v>
      </c>
      <c r="R6" s="158">
        <v>7537.4999999999991</v>
      </c>
      <c r="S6" s="158">
        <v>19690.965</v>
      </c>
      <c r="T6" s="158">
        <v>87571.220238095237</v>
      </c>
      <c r="U6" s="158">
        <v>257699.58809999999</v>
      </c>
      <c r="V6" s="159">
        <v>4.9218072590811596E-2</v>
      </c>
      <c r="W6" s="155"/>
    </row>
    <row r="7" spans="1:23" ht="14.1" customHeight="1">
      <c r="A7" s="156" t="s">
        <v>135</v>
      </c>
      <c r="B7" s="157">
        <v>755.35714285714278</v>
      </c>
      <c r="C7" s="158">
        <v>2070.585</v>
      </c>
      <c r="D7" s="158">
        <v>2207.7285714285713</v>
      </c>
      <c r="E7" s="158">
        <v>5860.1947199999995</v>
      </c>
      <c r="F7" s="158">
        <v>161</v>
      </c>
      <c r="G7" s="158">
        <v>420.59640000000002</v>
      </c>
      <c r="H7" s="158">
        <v>460.71428571428567</v>
      </c>
      <c r="I7" s="158">
        <v>1262.9100000000001</v>
      </c>
      <c r="J7" s="158">
        <v>277.5</v>
      </c>
      <c r="K7" s="158">
        <v>736.596</v>
      </c>
      <c r="L7" s="158">
        <v>411.125</v>
      </c>
      <c r="M7" s="158">
        <v>1074.02295</v>
      </c>
      <c r="N7" s="158">
        <v>1486.6071428571427</v>
      </c>
      <c r="O7" s="158">
        <v>4075.0874999999996</v>
      </c>
      <c r="P7" s="158">
        <v>428.78571428571428</v>
      </c>
      <c r="Q7" s="158">
        <v>1138.1687999999999</v>
      </c>
      <c r="R7" s="158">
        <v>0</v>
      </c>
      <c r="S7" s="158">
        <v>0</v>
      </c>
      <c r="T7" s="158">
        <v>6188.8178571428571</v>
      </c>
      <c r="U7" s="158">
        <v>16638.161369999998</v>
      </c>
      <c r="V7" s="159">
        <v>3.1777242646135887E-3</v>
      </c>
      <c r="W7" s="155"/>
    </row>
    <row r="8" spans="1:23" ht="14.1" customHeight="1">
      <c r="A8" s="156" t="s">
        <v>136</v>
      </c>
      <c r="B8" s="157">
        <v>69792.723214286074</v>
      </c>
      <c r="C8" s="158">
        <v>191707.41287499946</v>
      </c>
      <c r="D8" s="158">
        <v>21838.24285714285</v>
      </c>
      <c r="E8" s="158">
        <v>57967.431840000056</v>
      </c>
      <c r="F8" s="158">
        <v>24773.683333333331</v>
      </c>
      <c r="G8" s="158">
        <v>64718.770340000054</v>
      </c>
      <c r="H8" s="158">
        <v>24561.574404761905</v>
      </c>
      <c r="I8" s="158">
        <v>68221.035758333368</v>
      </c>
      <c r="J8" s="158">
        <v>3932.5714285714271</v>
      </c>
      <c r="K8" s="158">
        <v>10438.6176</v>
      </c>
      <c r="L8" s="158">
        <v>7391.0500000000011</v>
      </c>
      <c r="M8" s="158">
        <v>19308.37902</v>
      </c>
      <c r="N8" s="158">
        <v>100883.83928571429</v>
      </c>
      <c r="O8" s="158">
        <v>321964.46424999984</v>
      </c>
      <c r="P8" s="158">
        <v>2044.5</v>
      </c>
      <c r="Q8" s="158">
        <v>5426.920799999999</v>
      </c>
      <c r="R8" s="158">
        <v>34899.508928571428</v>
      </c>
      <c r="S8" s="158">
        <v>121424.00212500001</v>
      </c>
      <c r="T8" s="158">
        <v>290117.6934523813</v>
      </c>
      <c r="U8" s="158">
        <v>861177.03460833279</v>
      </c>
      <c r="V8" s="159">
        <v>0.16447629627737381</v>
      </c>
      <c r="W8" s="155"/>
    </row>
    <row r="9" spans="1:23" ht="14.1" customHeight="1">
      <c r="A9" s="156" t="s">
        <v>137</v>
      </c>
      <c r="B9" s="157">
        <v>10220.223214285726</v>
      </c>
      <c r="C9" s="158">
        <v>28015.675875000015</v>
      </c>
      <c r="D9" s="158">
        <v>3721.114285714285</v>
      </c>
      <c r="E9" s="158">
        <v>9877.3257599999997</v>
      </c>
      <c r="F9" s="158">
        <v>4566.6499999999996</v>
      </c>
      <c r="G9" s="158">
        <v>11929.916460000002</v>
      </c>
      <c r="H9" s="158">
        <v>6357.857142857144</v>
      </c>
      <c r="I9" s="158">
        <v>17428.157999999999</v>
      </c>
      <c r="J9" s="158">
        <v>491.57142857142856</v>
      </c>
      <c r="K9" s="158">
        <v>1304.8272000000002</v>
      </c>
      <c r="L9" s="158">
        <v>2978.5</v>
      </c>
      <c r="M9" s="158">
        <v>11995.394400000001</v>
      </c>
      <c r="N9" s="158">
        <v>29877.589285714286</v>
      </c>
      <c r="O9" s="158">
        <v>95208.973750000019</v>
      </c>
      <c r="P9" s="158">
        <v>455.71428571428567</v>
      </c>
      <c r="Q9" s="158">
        <v>1209.6479999999999</v>
      </c>
      <c r="R9" s="158">
        <v>27520.982142857141</v>
      </c>
      <c r="S9" s="158">
        <v>115010.59900000002</v>
      </c>
      <c r="T9" s="158">
        <v>86190.201785714293</v>
      </c>
      <c r="U9" s="158">
        <v>291980.51844500005</v>
      </c>
      <c r="V9" s="159">
        <v>5.5765391236683996E-2</v>
      </c>
      <c r="W9" s="155"/>
    </row>
    <row r="10" spans="1:23" ht="14.1" customHeight="1">
      <c r="A10" s="156" t="s">
        <v>138</v>
      </c>
      <c r="B10" s="160">
        <v>2338.125</v>
      </c>
      <c r="C10" s="158">
        <v>6409.2682500000001</v>
      </c>
      <c r="D10" s="161">
        <v>2614.2809523809533</v>
      </c>
      <c r="E10" s="158">
        <v>6939.3473599999998</v>
      </c>
      <c r="F10" s="158">
        <v>545.1</v>
      </c>
      <c r="G10" s="158">
        <v>1424.0192400000001</v>
      </c>
      <c r="H10" s="158">
        <v>2173.0357142857142</v>
      </c>
      <c r="I10" s="158">
        <v>5956.7255000000005</v>
      </c>
      <c r="J10" s="158">
        <v>871.34999999999991</v>
      </c>
      <c r="K10" s="158">
        <v>2312.9114399999999</v>
      </c>
      <c r="L10" s="158">
        <v>729.67499999999995</v>
      </c>
      <c r="M10" s="158">
        <v>1906.2029700000001</v>
      </c>
      <c r="N10" s="158">
        <v>12440.089285714286</v>
      </c>
      <c r="O10" s="158">
        <v>35202.147749999996</v>
      </c>
      <c r="P10" s="158">
        <v>3489.1142857142859</v>
      </c>
      <c r="Q10" s="158">
        <v>9261.5049600000002</v>
      </c>
      <c r="R10" s="158">
        <v>1285.7142857142858</v>
      </c>
      <c r="S10" s="158">
        <v>3358.8</v>
      </c>
      <c r="T10" s="158">
        <v>26486.484523809526</v>
      </c>
      <c r="U10" s="158">
        <v>72770.92747000001</v>
      </c>
      <c r="V10" s="159">
        <v>1.3898527417627432E-2</v>
      </c>
      <c r="W10" s="155"/>
    </row>
    <row r="11" spans="1:23" ht="14.1" customHeight="1">
      <c r="A11" s="156" t="s">
        <v>139</v>
      </c>
      <c r="B11" s="157">
        <v>1460.4910714285713</v>
      </c>
      <c r="C11" s="158">
        <v>4003.4981249999992</v>
      </c>
      <c r="D11" s="158">
        <v>219.57142857142856</v>
      </c>
      <c r="E11" s="158">
        <v>582.83039999999994</v>
      </c>
      <c r="F11" s="158">
        <v>994.75</v>
      </c>
      <c r="G11" s="158">
        <v>2598.6849000000002</v>
      </c>
      <c r="H11" s="158">
        <v>230.35714285714283</v>
      </c>
      <c r="I11" s="158">
        <v>631.45500000000004</v>
      </c>
      <c r="J11" s="158">
        <v>0</v>
      </c>
      <c r="K11" s="158">
        <v>0</v>
      </c>
      <c r="L11" s="158">
        <v>465.75</v>
      </c>
      <c r="M11" s="158">
        <v>1216.7253000000001</v>
      </c>
      <c r="N11" s="158">
        <v>5091.9642857142862</v>
      </c>
      <c r="O11" s="158">
        <v>14823.5285</v>
      </c>
      <c r="P11" s="158">
        <v>0</v>
      </c>
      <c r="Q11" s="158">
        <v>0</v>
      </c>
      <c r="R11" s="158">
        <v>0</v>
      </c>
      <c r="S11" s="158">
        <v>0</v>
      </c>
      <c r="T11" s="158">
        <v>8462.8839285714294</v>
      </c>
      <c r="U11" s="158">
        <v>23856.722224999998</v>
      </c>
      <c r="V11" s="159">
        <v>4.5563979939045865E-3</v>
      </c>
      <c r="W11" s="155"/>
    </row>
    <row r="12" spans="1:23" ht="14.1" customHeight="1">
      <c r="A12" s="156" t="s">
        <v>140</v>
      </c>
      <c r="B12" s="157">
        <v>13488.214285714279</v>
      </c>
      <c r="C12" s="158">
        <v>36973.893000000018</v>
      </c>
      <c r="D12" s="158">
        <v>5244.9952380952363</v>
      </c>
      <c r="E12" s="158">
        <v>13922.315359999997</v>
      </c>
      <c r="F12" s="158">
        <v>9297.0791666666701</v>
      </c>
      <c r="G12" s="158">
        <v>24287.689614999988</v>
      </c>
      <c r="H12" s="158">
        <v>6553.6607142857147</v>
      </c>
      <c r="I12" s="158">
        <v>17920.839749999992</v>
      </c>
      <c r="J12" s="158">
        <v>570.85714285714289</v>
      </c>
      <c r="K12" s="158">
        <v>1515.2831999999999</v>
      </c>
      <c r="L12" s="158">
        <v>2469.0500000000002</v>
      </c>
      <c r="M12" s="158">
        <v>6450.1462200000005</v>
      </c>
      <c r="N12" s="158">
        <v>18641.25</v>
      </c>
      <c r="O12" s="158">
        <v>53522.419499999996</v>
      </c>
      <c r="P12" s="158">
        <v>0</v>
      </c>
      <c r="Q12" s="158">
        <v>0</v>
      </c>
      <c r="R12" s="158">
        <v>9051.4285714285706</v>
      </c>
      <c r="S12" s="158">
        <v>23645.952000000001</v>
      </c>
      <c r="T12" s="158">
        <v>65316.535119047621</v>
      </c>
      <c r="U12" s="158">
        <v>178238.53864499996</v>
      </c>
      <c r="V12" s="159">
        <v>3.4041798041623592E-2</v>
      </c>
      <c r="W12" s="155"/>
    </row>
    <row r="13" spans="1:23" ht="14.1" customHeight="1">
      <c r="A13" s="156" t="s">
        <v>141</v>
      </c>
      <c r="B13" s="157">
        <v>3316.3392857142858</v>
      </c>
      <c r="C13" s="158">
        <v>9090.7492499999989</v>
      </c>
      <c r="D13" s="158">
        <v>1247.8285714285712</v>
      </c>
      <c r="E13" s="158">
        <v>3312.2361599999995</v>
      </c>
      <c r="F13" s="158">
        <v>339.25</v>
      </c>
      <c r="G13" s="158">
        <v>886.25669999999991</v>
      </c>
      <c r="H13" s="158">
        <v>1136.4285714285713</v>
      </c>
      <c r="I13" s="158">
        <v>3115.1779999999999</v>
      </c>
      <c r="J13" s="158">
        <v>0</v>
      </c>
      <c r="K13" s="158">
        <v>0</v>
      </c>
      <c r="L13" s="158">
        <v>210.45</v>
      </c>
      <c r="M13" s="158">
        <v>549.77958000000001</v>
      </c>
      <c r="N13" s="158">
        <v>8373.2142857142844</v>
      </c>
      <c r="O13" s="158">
        <v>23501.3845</v>
      </c>
      <c r="P13" s="158">
        <v>0</v>
      </c>
      <c r="Q13" s="158">
        <v>0</v>
      </c>
      <c r="R13" s="158">
        <v>4419.6428571428569</v>
      </c>
      <c r="S13" s="158">
        <v>13365.225</v>
      </c>
      <c r="T13" s="158">
        <v>19043.153571428571</v>
      </c>
      <c r="U13" s="158">
        <v>53820.809189999993</v>
      </c>
      <c r="V13" s="159">
        <v>1.0279242249241451E-2</v>
      </c>
      <c r="W13" s="155"/>
    </row>
    <row r="14" spans="1:23" ht="14.1" customHeight="1">
      <c r="A14" s="156" t="s">
        <v>142</v>
      </c>
      <c r="B14" s="157">
        <v>33576.562499999978</v>
      </c>
      <c r="C14" s="158">
        <v>92040.073124999966</v>
      </c>
      <c r="D14" s="158">
        <v>10191.221428571427</v>
      </c>
      <c r="E14" s="158">
        <v>27051.578160000008</v>
      </c>
      <c r="F14" s="158">
        <v>13802.012499999995</v>
      </c>
      <c r="G14" s="158">
        <v>53174.594954999979</v>
      </c>
      <c r="H14" s="158">
        <v>9772.9017857142862</v>
      </c>
      <c r="I14" s="158">
        <v>26789.478375000002</v>
      </c>
      <c r="J14" s="158">
        <v>2074.6428571428569</v>
      </c>
      <c r="K14" s="158">
        <v>5506.9319999999998</v>
      </c>
      <c r="L14" s="158">
        <v>5331.9750000000004</v>
      </c>
      <c r="M14" s="158">
        <v>13929.251490000001</v>
      </c>
      <c r="N14" s="158">
        <v>38947.499999999985</v>
      </c>
      <c r="O14" s="158">
        <v>113059.32550000004</v>
      </c>
      <c r="P14" s="158">
        <v>2326.6285714285714</v>
      </c>
      <c r="Q14" s="158">
        <v>6175.8028800000002</v>
      </c>
      <c r="R14" s="158">
        <v>26610.267857142862</v>
      </c>
      <c r="S14" s="158">
        <v>71382.663749999978</v>
      </c>
      <c r="T14" s="158">
        <v>142633.71249999997</v>
      </c>
      <c r="U14" s="158">
        <v>409109.70023499988</v>
      </c>
      <c r="V14" s="159">
        <v>7.8135906511258388E-2</v>
      </c>
      <c r="W14" s="155"/>
    </row>
    <row r="15" spans="1:23" ht="14.1" customHeight="1">
      <c r="A15" s="156" t="s">
        <v>143</v>
      </c>
      <c r="B15" s="157">
        <v>6442.8080357142844</v>
      </c>
      <c r="C15" s="158">
        <v>17661.025387500005</v>
      </c>
      <c r="D15" s="158">
        <v>3057.152380952381</v>
      </c>
      <c r="E15" s="158">
        <v>8114.905279999999</v>
      </c>
      <c r="F15" s="158">
        <v>1471.425</v>
      </c>
      <c r="G15" s="158">
        <v>3843.9506699999993</v>
      </c>
      <c r="H15" s="158">
        <v>3689.5535714285706</v>
      </c>
      <c r="I15" s="158">
        <v>10113.804250000001</v>
      </c>
      <c r="J15" s="158">
        <v>0</v>
      </c>
      <c r="K15" s="158">
        <v>0</v>
      </c>
      <c r="L15" s="158">
        <v>402.5</v>
      </c>
      <c r="M15" s="158">
        <v>1051.491</v>
      </c>
      <c r="N15" s="158">
        <v>21308.03571428571</v>
      </c>
      <c r="O15" s="158">
        <v>61970.7</v>
      </c>
      <c r="P15" s="158">
        <v>1491.4285714285713</v>
      </c>
      <c r="Q15" s="158">
        <v>3958.848</v>
      </c>
      <c r="R15" s="158">
        <v>4098.2142857142853</v>
      </c>
      <c r="S15" s="158">
        <v>9854.8125</v>
      </c>
      <c r="T15" s="158">
        <v>41961.117559523802</v>
      </c>
      <c r="U15" s="158">
        <v>116569.53708750001</v>
      </c>
      <c r="V15" s="159">
        <v>2.2263628671472756E-2</v>
      </c>
      <c r="W15" s="155"/>
    </row>
    <row r="16" spans="1:23" ht="14.1" customHeight="1">
      <c r="A16" s="156" t="s">
        <v>144</v>
      </c>
      <c r="B16" s="157">
        <v>2219.4642857142858</v>
      </c>
      <c r="C16" s="158">
        <v>6083.9954999999991</v>
      </c>
      <c r="D16" s="158">
        <v>1023.1476190476188</v>
      </c>
      <c r="E16" s="158">
        <v>2715.8430399999997</v>
      </c>
      <c r="F16" s="158">
        <v>1414.4999999999998</v>
      </c>
      <c r="G16" s="158">
        <v>3695.2397999999998</v>
      </c>
      <c r="H16" s="158">
        <v>1658.5714285714284</v>
      </c>
      <c r="I16" s="158">
        <v>4546.4759999999997</v>
      </c>
      <c r="J16" s="158">
        <v>317.14285714285711</v>
      </c>
      <c r="K16" s="158">
        <v>841.82399999999996</v>
      </c>
      <c r="L16" s="158">
        <v>431.25</v>
      </c>
      <c r="M16" s="158">
        <v>1126.5974999999999</v>
      </c>
      <c r="N16" s="158">
        <v>4138.3928571428569</v>
      </c>
      <c r="O16" s="158">
        <v>11344.1625</v>
      </c>
      <c r="P16" s="158">
        <v>0</v>
      </c>
      <c r="Q16" s="158">
        <v>0</v>
      </c>
      <c r="R16" s="158">
        <v>2812.5</v>
      </c>
      <c r="S16" s="158">
        <v>7347.375</v>
      </c>
      <c r="T16" s="158">
        <v>14014.969047619046</v>
      </c>
      <c r="U16" s="158">
        <v>37701.513339999998</v>
      </c>
      <c r="V16" s="159">
        <v>7.2006161671919703E-3</v>
      </c>
      <c r="W16" s="155"/>
    </row>
    <row r="17" spans="1:23" ht="14.1" customHeight="1">
      <c r="A17" s="156" t="s">
        <v>145</v>
      </c>
      <c r="B17" s="157">
        <v>2241.9642857142853</v>
      </c>
      <c r="C17" s="158">
        <v>6145.6725000000006</v>
      </c>
      <c r="D17" s="158">
        <v>822.77142857142849</v>
      </c>
      <c r="E17" s="158">
        <v>2183.9644800000001</v>
      </c>
      <c r="F17" s="158">
        <v>1748.5749999999998</v>
      </c>
      <c r="G17" s="158">
        <v>4567.9773300000006</v>
      </c>
      <c r="H17" s="158">
        <v>921.42857142857133</v>
      </c>
      <c r="I17" s="158">
        <v>2525.8199999999997</v>
      </c>
      <c r="J17" s="158">
        <v>0</v>
      </c>
      <c r="K17" s="158">
        <v>0</v>
      </c>
      <c r="L17" s="158">
        <v>632.5</v>
      </c>
      <c r="M17" s="158">
        <v>1652.3429999999998</v>
      </c>
      <c r="N17" s="158">
        <v>20151.5625</v>
      </c>
      <c r="O17" s="158">
        <v>60844.850000000006</v>
      </c>
      <c r="P17" s="158">
        <v>0</v>
      </c>
      <c r="Q17" s="158">
        <v>0</v>
      </c>
      <c r="R17" s="158">
        <v>7013.1696428571422</v>
      </c>
      <c r="S17" s="158">
        <v>14309.304375</v>
      </c>
      <c r="T17" s="158">
        <v>33531.971428571429</v>
      </c>
      <c r="U17" s="158">
        <v>92229.931685000018</v>
      </c>
      <c r="V17" s="159">
        <v>1.7615004766543998E-2</v>
      </c>
      <c r="W17" s="155"/>
    </row>
    <row r="18" spans="1:23" ht="14.1" customHeight="1">
      <c r="A18" s="156" t="s">
        <v>146</v>
      </c>
      <c r="B18" s="157">
        <v>7167.7232142857183</v>
      </c>
      <c r="C18" s="158">
        <v>19648.162874999991</v>
      </c>
      <c r="D18" s="158">
        <v>1288.4285714285711</v>
      </c>
      <c r="E18" s="158">
        <v>3420.0048000000002</v>
      </c>
      <c r="F18" s="158">
        <v>2153.9499999999998</v>
      </c>
      <c r="G18" s="158">
        <v>5626.9789800000026</v>
      </c>
      <c r="H18" s="158">
        <v>4068.1071428571422</v>
      </c>
      <c r="I18" s="158">
        <v>11151.4953</v>
      </c>
      <c r="J18" s="158">
        <v>285.42857142857144</v>
      </c>
      <c r="K18" s="158">
        <v>757.64160000000004</v>
      </c>
      <c r="L18" s="158">
        <v>552</v>
      </c>
      <c r="M18" s="158">
        <v>1442.0448000000001</v>
      </c>
      <c r="N18" s="158">
        <v>9369.6428571428569</v>
      </c>
      <c r="O18" s="158">
        <v>26407.546000000006</v>
      </c>
      <c r="P18" s="158">
        <v>0</v>
      </c>
      <c r="Q18" s="158">
        <v>0</v>
      </c>
      <c r="R18" s="158">
        <v>4450.1785714285706</v>
      </c>
      <c r="S18" s="158">
        <v>8714.6864999999998</v>
      </c>
      <c r="T18" s="158">
        <v>29335.458928571432</v>
      </c>
      <c r="U18" s="158">
        <v>77168.560855000003</v>
      </c>
      <c r="V18" s="159">
        <v>1.4738431900077422E-2</v>
      </c>
      <c r="W18" s="155"/>
    </row>
    <row r="19" spans="1:23" ht="14.1" customHeight="1">
      <c r="A19" s="156" t="s">
        <v>147</v>
      </c>
      <c r="B19" s="157">
        <v>7817.6785714285734</v>
      </c>
      <c r="C19" s="158">
        <v>21429.820500000005</v>
      </c>
      <c r="D19" s="158">
        <v>1934.7142857142853</v>
      </c>
      <c r="E19" s="158">
        <v>5135.5056000000004</v>
      </c>
      <c r="F19" s="158">
        <v>6127.2</v>
      </c>
      <c r="G19" s="158">
        <v>16006.697280000006</v>
      </c>
      <c r="H19" s="158">
        <v>3889.1964285714284</v>
      </c>
      <c r="I19" s="158">
        <v>10661.065249999998</v>
      </c>
      <c r="J19" s="158">
        <v>0</v>
      </c>
      <c r="K19" s="158">
        <v>0</v>
      </c>
      <c r="L19" s="158">
        <v>2178.6750000000002</v>
      </c>
      <c r="M19" s="158">
        <v>5691.5705699999999</v>
      </c>
      <c r="N19" s="158">
        <v>9417.8571428571431</v>
      </c>
      <c r="O19" s="158">
        <v>25155.405000000002</v>
      </c>
      <c r="P19" s="158">
        <v>455.71428571428567</v>
      </c>
      <c r="Q19" s="158">
        <v>1209.6479999999999</v>
      </c>
      <c r="R19" s="158">
        <v>18478.125</v>
      </c>
      <c r="S19" s="158">
        <v>45939.753750000003</v>
      </c>
      <c r="T19" s="158">
        <v>50299.16071428571</v>
      </c>
      <c r="U19" s="158">
        <v>131229.46595000001</v>
      </c>
      <c r="V19" s="159">
        <v>2.5063530092543983E-2</v>
      </c>
      <c r="W19" s="155"/>
    </row>
    <row r="20" spans="1:23" ht="14.1" customHeight="1">
      <c r="A20" s="156" t="s">
        <v>148</v>
      </c>
      <c r="B20" s="157">
        <v>12000.535714285706</v>
      </c>
      <c r="C20" s="158">
        <v>33206.701000000052</v>
      </c>
      <c r="D20" s="158">
        <v>3719.4571428571426</v>
      </c>
      <c r="E20" s="158">
        <v>9872.9270400000023</v>
      </c>
      <c r="F20" s="158">
        <v>4651.75</v>
      </c>
      <c r="G20" s="158">
        <v>12152.231700000004</v>
      </c>
      <c r="H20" s="158">
        <v>9973.6964285714294</v>
      </c>
      <c r="I20" s="158">
        <v>32376.851649999993</v>
      </c>
      <c r="J20" s="158">
        <v>3385.4999999999991</v>
      </c>
      <c r="K20" s="158">
        <v>8986.4711999999981</v>
      </c>
      <c r="L20" s="158">
        <v>2033.2</v>
      </c>
      <c r="M20" s="158">
        <v>5311.5316800000001</v>
      </c>
      <c r="N20" s="158">
        <v>12961.607142857143</v>
      </c>
      <c r="O20" s="158">
        <v>51485.61</v>
      </c>
      <c r="P20" s="158">
        <v>1566</v>
      </c>
      <c r="Q20" s="158">
        <v>4156.7903999999999</v>
      </c>
      <c r="R20" s="158">
        <v>1637.6785714285711</v>
      </c>
      <c r="S20" s="158">
        <v>4278.2715000000007</v>
      </c>
      <c r="T20" s="158">
        <v>51929.424999999996</v>
      </c>
      <c r="U20" s="158">
        <v>161827.38617000004</v>
      </c>
      <c r="V20" s="159">
        <v>3.0907430230760088E-2</v>
      </c>
      <c r="W20" s="155"/>
    </row>
    <row r="21" spans="1:23" ht="14.1" customHeight="1">
      <c r="A21" s="156" t="s">
        <v>149</v>
      </c>
      <c r="B21" s="157">
        <v>18519.107142857149</v>
      </c>
      <c r="C21" s="158">
        <v>50764.576500000054</v>
      </c>
      <c r="D21" s="158">
        <v>3004.1238095238095</v>
      </c>
      <c r="E21" s="158">
        <v>7974.14624</v>
      </c>
      <c r="F21" s="158">
        <v>15607.033333333335</v>
      </c>
      <c r="G21" s="158">
        <v>40771.813880000002</v>
      </c>
      <c r="H21" s="158">
        <v>8849.5535714285743</v>
      </c>
      <c r="I21" s="158">
        <v>24583.913749999996</v>
      </c>
      <c r="J21" s="158">
        <v>475.71428571428567</v>
      </c>
      <c r="K21" s="158">
        <v>1262.7360000000001</v>
      </c>
      <c r="L21" s="158">
        <v>5261.25</v>
      </c>
      <c r="M21" s="158">
        <v>18611.484000000004</v>
      </c>
      <c r="N21" s="158">
        <v>22593.75</v>
      </c>
      <c r="O21" s="158">
        <v>60587.862500000003</v>
      </c>
      <c r="P21" s="158">
        <v>745.71428571428567</v>
      </c>
      <c r="Q21" s="158">
        <v>1979.424</v>
      </c>
      <c r="R21" s="158">
        <v>18715.178571428569</v>
      </c>
      <c r="S21" s="158">
        <v>48891.532499999994</v>
      </c>
      <c r="T21" s="158">
        <v>93771.425000000003</v>
      </c>
      <c r="U21" s="158">
        <v>255427.48937000005</v>
      </c>
      <c r="V21" s="159">
        <v>4.87841242052083E-2</v>
      </c>
      <c r="W21" s="155"/>
    </row>
    <row r="22" spans="1:23" ht="14.1" customHeight="1">
      <c r="A22" s="156" t="s">
        <v>150</v>
      </c>
      <c r="B22" s="157">
        <v>23020.04464285713</v>
      </c>
      <c r="C22" s="158">
        <v>63102.546375000049</v>
      </c>
      <c r="D22" s="158">
        <v>2847.3857142857137</v>
      </c>
      <c r="E22" s="158">
        <v>7558.1006400000015</v>
      </c>
      <c r="F22" s="158">
        <v>10273.812499999998</v>
      </c>
      <c r="G22" s="158">
        <v>28851.228974999995</v>
      </c>
      <c r="H22" s="158">
        <v>7645.2976190476211</v>
      </c>
      <c r="I22" s="158">
        <v>23136.54383333333</v>
      </c>
      <c r="J22" s="158">
        <v>237.85714285714283</v>
      </c>
      <c r="K22" s="158">
        <v>631.36800000000005</v>
      </c>
      <c r="L22" s="158">
        <v>4962.25</v>
      </c>
      <c r="M22" s="158">
        <v>14434.5363</v>
      </c>
      <c r="N22" s="158">
        <v>24043.52678571429</v>
      </c>
      <c r="O22" s="158">
        <v>66379.014624999996</v>
      </c>
      <c r="P22" s="158">
        <v>1035.7142857142858</v>
      </c>
      <c r="Q22" s="158">
        <v>2749.2</v>
      </c>
      <c r="R22" s="158">
        <v>16390.178571428569</v>
      </c>
      <c r="S22" s="158">
        <v>40128.796499999989</v>
      </c>
      <c r="T22" s="158">
        <v>90456.067261904755</v>
      </c>
      <c r="U22" s="158">
        <v>246971.3352483334</v>
      </c>
      <c r="V22" s="159">
        <v>4.7169082402200933E-2</v>
      </c>
      <c r="W22" s="155"/>
    </row>
    <row r="23" spans="1:23" ht="14.1" customHeight="1">
      <c r="A23" s="156" t="s">
        <v>151</v>
      </c>
      <c r="B23" s="157">
        <v>4050.8035714285706</v>
      </c>
      <c r="C23" s="158">
        <v>11104.062749999999</v>
      </c>
      <c r="D23" s="158">
        <v>1116.9142857142856</v>
      </c>
      <c r="E23" s="158">
        <v>4800.0652799999998</v>
      </c>
      <c r="F23" s="158">
        <v>1934.875</v>
      </c>
      <c r="G23" s="158">
        <v>5054.6674499999999</v>
      </c>
      <c r="H23" s="158">
        <v>2775.1636904761904</v>
      </c>
      <c r="I23" s="158">
        <v>7607.2787083333333</v>
      </c>
      <c r="J23" s="158">
        <v>356.78571428571428</v>
      </c>
      <c r="K23" s="158">
        <v>947.05200000000002</v>
      </c>
      <c r="L23" s="158">
        <v>1810.675</v>
      </c>
      <c r="M23" s="158">
        <v>4730.2073700000001</v>
      </c>
      <c r="N23" s="158">
        <v>24366.294642857145</v>
      </c>
      <c r="O23" s="158">
        <v>71051.536875000005</v>
      </c>
      <c r="P23" s="158">
        <v>0</v>
      </c>
      <c r="Q23" s="158">
        <v>0</v>
      </c>
      <c r="R23" s="158">
        <v>691.07142857142856</v>
      </c>
      <c r="S23" s="158">
        <v>1805.355</v>
      </c>
      <c r="T23" s="158">
        <v>37102.583333333336</v>
      </c>
      <c r="U23" s="158">
        <v>107100.22543333333</v>
      </c>
      <c r="V23" s="159">
        <v>2.0455083800229347E-2</v>
      </c>
      <c r="W23" s="155"/>
    </row>
    <row r="24" spans="1:23" ht="14.1" customHeight="1">
      <c r="A24" s="156" t="s">
        <v>152</v>
      </c>
      <c r="B24" s="157">
        <v>589.82142857142856</v>
      </c>
      <c r="C24" s="158">
        <v>1616.8184999999999</v>
      </c>
      <c r="D24" s="158">
        <v>48.057142857142857</v>
      </c>
      <c r="E24" s="158">
        <v>127.56288000000001</v>
      </c>
      <c r="F24" s="158">
        <v>723.25416666666661</v>
      </c>
      <c r="G24" s="158">
        <v>1889.429185</v>
      </c>
      <c r="H24" s="158">
        <v>610.44642857142856</v>
      </c>
      <c r="I24" s="158">
        <v>1673.3557500000002</v>
      </c>
      <c r="J24" s="158">
        <v>0</v>
      </c>
      <c r="K24" s="158">
        <v>0</v>
      </c>
      <c r="L24" s="158">
        <v>172.5</v>
      </c>
      <c r="M24" s="158">
        <v>450.63900000000001</v>
      </c>
      <c r="N24" s="158">
        <v>12013.392857142855</v>
      </c>
      <c r="O24" s="158">
        <v>47860.862500000003</v>
      </c>
      <c r="P24" s="158">
        <v>0</v>
      </c>
      <c r="Q24" s="158">
        <v>0</v>
      </c>
      <c r="R24" s="158">
        <v>0</v>
      </c>
      <c r="S24" s="158">
        <v>0</v>
      </c>
      <c r="T24" s="158">
        <v>14157.472023809521</v>
      </c>
      <c r="U24" s="158">
        <v>53618.667815000001</v>
      </c>
      <c r="V24" s="159">
        <v>1.0240635245863178E-2</v>
      </c>
      <c r="W24" s="155"/>
    </row>
    <row r="25" spans="1:23" ht="14.1" customHeight="1">
      <c r="A25" s="156" t="s">
        <v>153</v>
      </c>
      <c r="B25" s="157">
        <v>7586.6517857142844</v>
      </c>
      <c r="C25" s="158">
        <v>20796.529875000004</v>
      </c>
      <c r="D25" s="158">
        <v>8857.842857142854</v>
      </c>
      <c r="E25" s="158">
        <v>23512.258080000003</v>
      </c>
      <c r="F25" s="158">
        <v>8237.5458333333318</v>
      </c>
      <c r="G25" s="158">
        <v>21519.764735000001</v>
      </c>
      <c r="H25" s="158">
        <v>3697.2321428571431</v>
      </c>
      <c r="I25" s="158">
        <v>10134.85275</v>
      </c>
      <c r="J25" s="158">
        <v>1903.65</v>
      </c>
      <c r="K25" s="158">
        <v>5053.0485600000002</v>
      </c>
      <c r="L25" s="158">
        <v>5453.3</v>
      </c>
      <c r="M25" s="158">
        <v>14246.200919999997</v>
      </c>
      <c r="N25" s="158">
        <v>12259.285714285716</v>
      </c>
      <c r="O25" s="158">
        <v>38471.518249999994</v>
      </c>
      <c r="P25" s="158">
        <v>8452.2571428571428</v>
      </c>
      <c r="Q25" s="158">
        <v>22435.67136</v>
      </c>
      <c r="R25" s="158">
        <v>8825.6249999999982</v>
      </c>
      <c r="S25" s="158">
        <v>23056.062749999997</v>
      </c>
      <c r="T25" s="158">
        <v>65273.390476190485</v>
      </c>
      <c r="U25" s="158">
        <v>179225.90728000004</v>
      </c>
      <c r="V25" s="159">
        <v>3.4230375685498082E-2</v>
      </c>
      <c r="W25" s="155"/>
    </row>
    <row r="26" spans="1:23" ht="14.1" customHeight="1">
      <c r="A26" s="156" t="s">
        <v>154</v>
      </c>
      <c r="B26" s="157">
        <v>15737.008928571417</v>
      </c>
      <c r="C26" s="158">
        <v>43138.288875000035</v>
      </c>
      <c r="D26" s="158">
        <v>10091.17142857143</v>
      </c>
      <c r="E26" s="158">
        <v>26786.005439999994</v>
      </c>
      <c r="F26" s="158">
        <v>7206.4749999999985</v>
      </c>
      <c r="G26" s="158">
        <v>18826.195289999992</v>
      </c>
      <c r="H26" s="158">
        <v>9598.2142857142862</v>
      </c>
      <c r="I26" s="158">
        <v>26310.625000000004</v>
      </c>
      <c r="J26" s="158">
        <v>2618.0142857142855</v>
      </c>
      <c r="K26" s="158">
        <v>6949.2571200000002</v>
      </c>
      <c r="L26" s="158">
        <v>2217.1999999999998</v>
      </c>
      <c r="M26" s="158">
        <v>5792.213279999999</v>
      </c>
      <c r="N26" s="158">
        <v>38202.589285714283</v>
      </c>
      <c r="O26" s="158">
        <v>104720.93775000003</v>
      </c>
      <c r="P26" s="158">
        <v>952.85714285714278</v>
      </c>
      <c r="Q26" s="158">
        <v>2529.2640000000001</v>
      </c>
      <c r="R26" s="158">
        <v>3190.1785714285716</v>
      </c>
      <c r="S26" s="158">
        <v>8334.0224999999991</v>
      </c>
      <c r="T26" s="158">
        <v>89813.708928571403</v>
      </c>
      <c r="U26" s="158">
        <v>243386.80925500003</v>
      </c>
      <c r="V26" s="159">
        <v>4.6484473389651518E-2</v>
      </c>
      <c r="W26" s="155"/>
    </row>
    <row r="27" spans="1:23" ht="14.1" customHeight="1">
      <c r="A27" s="156" t="s">
        <v>155</v>
      </c>
      <c r="B27" s="157">
        <v>8558.7053571428623</v>
      </c>
      <c r="C27" s="158">
        <v>23461.123124999995</v>
      </c>
      <c r="D27" s="158">
        <v>1652.5857142857149</v>
      </c>
      <c r="E27" s="158">
        <v>4386.6235199999992</v>
      </c>
      <c r="F27" s="158">
        <v>2926.1750000000002</v>
      </c>
      <c r="G27" s="158">
        <v>7644.3395700000001</v>
      </c>
      <c r="H27" s="158">
        <v>2933.2142857142858</v>
      </c>
      <c r="I27" s="158">
        <v>8040.527</v>
      </c>
      <c r="J27" s="158">
        <v>475.71428571428567</v>
      </c>
      <c r="K27" s="158">
        <v>1262.7360000000001</v>
      </c>
      <c r="L27" s="158">
        <v>1290.875</v>
      </c>
      <c r="M27" s="158">
        <v>3372.2818499999994</v>
      </c>
      <c r="N27" s="158">
        <v>11216.517857142855</v>
      </c>
      <c r="O27" s="158">
        <v>36522.818749999999</v>
      </c>
      <c r="P27" s="158">
        <v>414.28571428571422</v>
      </c>
      <c r="Q27" s="158">
        <v>1099.68</v>
      </c>
      <c r="R27" s="158">
        <v>2362.5</v>
      </c>
      <c r="S27" s="158">
        <v>6171.7950000000001</v>
      </c>
      <c r="T27" s="158">
        <v>31830.57321428572</v>
      </c>
      <c r="U27" s="158">
        <v>91961.924814999977</v>
      </c>
      <c r="V27" s="159">
        <v>1.7563818105052791E-2</v>
      </c>
      <c r="W27" s="155"/>
    </row>
    <row r="28" spans="1:23" ht="14.1" customHeight="1">
      <c r="A28" s="162" t="s">
        <v>156</v>
      </c>
      <c r="B28" s="163">
        <v>44780.758928571522</v>
      </c>
      <c r="C28" s="164">
        <v>123653.69637499997</v>
      </c>
      <c r="D28" s="164">
        <v>21397.857142857109</v>
      </c>
      <c r="E28" s="164">
        <v>56798.472000000002</v>
      </c>
      <c r="F28" s="164">
        <v>14110.499999999998</v>
      </c>
      <c r="G28" s="164">
        <v>36862.270199999984</v>
      </c>
      <c r="H28" s="164">
        <v>27135.815476190463</v>
      </c>
      <c r="I28" s="164">
        <v>77779.869383333353</v>
      </c>
      <c r="J28" s="164">
        <v>7015.9928571428582</v>
      </c>
      <c r="K28" s="164">
        <v>18623.251439999996</v>
      </c>
      <c r="L28" s="164">
        <v>6157.6749999999993</v>
      </c>
      <c r="M28" s="164">
        <v>17276.351669999996</v>
      </c>
      <c r="N28" s="164">
        <v>87060.133928571449</v>
      </c>
      <c r="O28" s="164">
        <v>290848.83382499992</v>
      </c>
      <c r="P28" s="164">
        <v>5662.9404761904761</v>
      </c>
      <c r="Q28" s="164">
        <v>15031.709199999999</v>
      </c>
      <c r="R28" s="164">
        <v>24100.714285714283</v>
      </c>
      <c r="S28" s="164">
        <v>105430.86599999999</v>
      </c>
      <c r="T28" s="164">
        <v>237422.38809523816</v>
      </c>
      <c r="U28" s="164">
        <v>742305.32009333337</v>
      </c>
      <c r="V28" s="165">
        <v>0.14177297448656387</v>
      </c>
      <c r="W28" s="155"/>
    </row>
    <row r="29" spans="1:23" s="30" customFormat="1" ht="3.2" customHeight="1">
      <c r="A29" s="166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8"/>
    </row>
    <row r="30" spans="1:23" ht="14.1" customHeight="1">
      <c r="A30" s="169" t="s">
        <v>157</v>
      </c>
      <c r="B30" s="170">
        <v>341179.45982142899</v>
      </c>
      <c r="C30" s="171">
        <v>936844.24776249996</v>
      </c>
      <c r="D30" s="171">
        <v>130076.53095238088</v>
      </c>
      <c r="E30" s="171">
        <v>347110.4717600001</v>
      </c>
      <c r="F30" s="171">
        <v>152355.83333333331</v>
      </c>
      <c r="G30" s="171">
        <v>417144.51769999997</v>
      </c>
      <c r="H30" s="171">
        <v>168376.86607142858</v>
      </c>
      <c r="I30" s="171">
        <v>473340.35677499999</v>
      </c>
      <c r="J30" s="171">
        <v>30001.58214285714</v>
      </c>
      <c r="K30" s="171">
        <v>79636.199640000006</v>
      </c>
      <c r="L30" s="171">
        <v>62187.400000000009</v>
      </c>
      <c r="M30" s="171">
        <v>174200.91515999998</v>
      </c>
      <c r="N30" s="171">
        <v>628341.29464285716</v>
      </c>
      <c r="O30" s="171">
        <v>1965135.7352000005</v>
      </c>
      <c r="P30" s="171">
        <v>30905.36904761905</v>
      </c>
      <c r="Q30" s="171">
        <v>80094.655599999998</v>
      </c>
      <c r="R30" s="171">
        <v>250729.0178571429</v>
      </c>
      <c r="S30" s="171">
        <v>762366.11800000002</v>
      </c>
      <c r="T30" s="171">
        <v>1794153.3538690479</v>
      </c>
      <c r="U30" s="171">
        <v>5235873.2175974995</v>
      </c>
      <c r="V30" s="172">
        <v>1</v>
      </c>
      <c r="W30" s="155"/>
    </row>
    <row r="31" spans="1:23" ht="11.25" customHeight="1">
      <c r="A31" s="173"/>
      <c r="B31" s="174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</row>
    <row r="32" spans="1:23" ht="11.25" customHeight="1">
      <c r="A32" s="26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</row>
    <row r="33" spans="1:22" ht="11.25" customHeight="1">
      <c r="A33" s="26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</row>
    <row r="34" spans="1:22" ht="11.25" customHeight="1">
      <c r="A34" s="26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4"/>
      <c r="V34" s="173"/>
    </row>
    <row r="35" spans="1:22" ht="11.25" customHeight="1"/>
    <row r="36" spans="1:22" ht="11.25" customHeight="1"/>
    <row r="37" spans="1:22">
      <c r="T37" s="155"/>
      <c r="U37" s="155"/>
    </row>
    <row r="38" spans="1:22">
      <c r="T38" s="155"/>
      <c r="U38" s="155"/>
    </row>
  </sheetData>
  <mergeCells count="10">
    <mergeCell ref="T1:U1"/>
    <mergeCell ref="J1:K1"/>
    <mergeCell ref="L1:M1"/>
    <mergeCell ref="N1:O1"/>
    <mergeCell ref="P1:Q1"/>
    <mergeCell ref="B1:C1"/>
    <mergeCell ref="D1:E1"/>
    <mergeCell ref="F1:G1"/>
    <mergeCell ref="H1:I1"/>
    <mergeCell ref="R1:S1"/>
  </mergeCells>
  <phoneticPr fontId="9" type="noConversion"/>
  <conditionalFormatting sqref="T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vertic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scaleWithDoc="0" alignWithMargins="0">
    <oddHeader>&amp;C&amp;"Arial,Fett"&amp;12Holzumsatz / Endenergiebedarf 
automatischer Holzfeuerungen nach Kantonen&amp;R&amp;"Arial,Standard"Tabelle Q&amp;LSchweizerische Holzenergiestatistik EJ2019</oddHeader>
    <oddFooter>&amp;RJuni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1:AF59"/>
  <sheetViews>
    <sheetView zoomScale="70" zoomScaleNormal="70" workbookViewId="0">
      <selection activeCell="T65" sqref="T65"/>
    </sheetView>
  </sheetViews>
  <sheetFormatPr baseColWidth="10" defaultColWidth="11.42578125" defaultRowHeight="12"/>
  <cols>
    <col min="1" max="1" width="31" style="30" customWidth="1"/>
    <col min="2" max="31" width="8.5703125" style="184" customWidth="1"/>
    <col min="32" max="16384" width="11.42578125" style="30"/>
  </cols>
  <sheetData>
    <row r="1" spans="1:32" ht="15.75">
      <c r="A1" s="7" t="s">
        <v>173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2" spans="1:32" ht="18.75" customHeight="1">
      <c r="A2" s="1" t="s">
        <v>162</v>
      </c>
      <c r="B2" s="4">
        <v>1990</v>
      </c>
      <c r="C2" s="4">
        <v>1991</v>
      </c>
      <c r="D2" s="4">
        <v>1992</v>
      </c>
      <c r="E2" s="4">
        <v>1993</v>
      </c>
      <c r="F2" s="4">
        <v>1994</v>
      </c>
      <c r="G2" s="4">
        <v>1995</v>
      </c>
      <c r="H2" s="4">
        <v>1996</v>
      </c>
      <c r="I2" s="4">
        <v>1997</v>
      </c>
      <c r="J2" s="4">
        <v>1998</v>
      </c>
      <c r="K2" s="4">
        <v>1999</v>
      </c>
      <c r="L2" s="4">
        <v>2000</v>
      </c>
      <c r="M2" s="4">
        <v>2001</v>
      </c>
      <c r="N2" s="4">
        <v>2002</v>
      </c>
      <c r="O2" s="4">
        <v>2003</v>
      </c>
      <c r="P2" s="4">
        <v>2004</v>
      </c>
      <c r="Q2" s="4">
        <v>2005</v>
      </c>
      <c r="R2" s="4">
        <v>2006</v>
      </c>
      <c r="S2" s="4">
        <v>2007</v>
      </c>
      <c r="T2" s="4">
        <v>2008</v>
      </c>
      <c r="U2" s="4">
        <v>2009</v>
      </c>
      <c r="V2" s="4">
        <v>2010</v>
      </c>
      <c r="W2" s="4">
        <v>2011</v>
      </c>
      <c r="X2" s="4">
        <v>2012</v>
      </c>
      <c r="Y2" s="4">
        <v>2013</v>
      </c>
      <c r="Z2" s="4">
        <v>2014</v>
      </c>
      <c r="AA2" s="4">
        <v>2015</v>
      </c>
      <c r="AB2" s="4">
        <v>2016</v>
      </c>
      <c r="AC2" s="4">
        <v>2017</v>
      </c>
      <c r="AD2" s="4">
        <v>2018</v>
      </c>
      <c r="AE2" s="4">
        <v>2019</v>
      </c>
      <c r="AF2" s="30">
        <v>2020</v>
      </c>
    </row>
    <row r="3" spans="1:32" ht="14.1" customHeight="1">
      <c r="A3" s="79" t="s">
        <v>248</v>
      </c>
      <c r="B3" s="178">
        <v>2184571</v>
      </c>
      <c r="C3" s="178">
        <v>2371210</v>
      </c>
      <c r="D3" s="178">
        <v>2226942</v>
      </c>
      <c r="E3" s="178">
        <v>2181486</v>
      </c>
      <c r="F3" s="178">
        <v>1962790</v>
      </c>
      <c r="G3" s="178">
        <v>2030151</v>
      </c>
      <c r="H3" s="178">
        <v>2152618</v>
      </c>
      <c r="I3" s="178">
        <v>1860585</v>
      </c>
      <c r="J3" s="178">
        <v>1877547</v>
      </c>
      <c r="K3" s="178">
        <v>1845220</v>
      </c>
      <c r="L3" s="178">
        <v>1677228</v>
      </c>
      <c r="M3" s="178">
        <v>1736826</v>
      </c>
      <c r="N3" s="178">
        <v>1608271</v>
      </c>
      <c r="O3" s="178">
        <v>1679348</v>
      </c>
      <c r="P3" s="178">
        <v>1632331</v>
      </c>
      <c r="Q3" s="178">
        <v>1654695</v>
      </c>
      <c r="R3" s="178">
        <v>1593497</v>
      </c>
      <c r="S3" s="178">
        <v>1410169</v>
      </c>
      <c r="T3" s="178">
        <v>1511770</v>
      </c>
      <c r="U3" s="178">
        <v>1473114</v>
      </c>
      <c r="V3" s="178">
        <v>1560872</v>
      </c>
      <c r="W3" s="178">
        <v>1218135</v>
      </c>
      <c r="X3" s="178">
        <v>1316214</v>
      </c>
      <c r="Y3" s="178">
        <v>1403491</v>
      </c>
      <c r="Z3" s="178">
        <v>1076005</v>
      </c>
      <c r="AA3" s="178">
        <v>1166105</v>
      </c>
      <c r="AB3" s="178">
        <v>1209293</v>
      </c>
      <c r="AC3" s="178">
        <v>1143468</v>
      </c>
      <c r="AD3" s="178">
        <v>1039702</v>
      </c>
      <c r="AE3" s="178">
        <v>1034172</v>
      </c>
      <c r="AF3" s="30" t="e">
        <v>#DIV/0!</v>
      </c>
    </row>
    <row r="4" spans="1:32" ht="14.1" customHeight="1">
      <c r="A4" s="82" t="s">
        <v>249</v>
      </c>
      <c r="B4" s="179">
        <v>110790</v>
      </c>
      <c r="C4" s="179">
        <v>144889</v>
      </c>
      <c r="D4" s="179">
        <v>162830</v>
      </c>
      <c r="E4" s="179">
        <v>181332</v>
      </c>
      <c r="F4" s="179">
        <v>194028</v>
      </c>
      <c r="G4" s="179">
        <v>248459</v>
      </c>
      <c r="H4" s="179">
        <v>312239</v>
      </c>
      <c r="I4" s="179">
        <v>311627</v>
      </c>
      <c r="J4" s="179">
        <v>350866</v>
      </c>
      <c r="K4" s="179">
        <v>379799</v>
      </c>
      <c r="L4" s="179">
        <v>372666</v>
      </c>
      <c r="M4" s="179">
        <v>425248</v>
      </c>
      <c r="N4" s="179">
        <v>438298</v>
      </c>
      <c r="O4" s="179">
        <v>491249</v>
      </c>
      <c r="P4" s="179">
        <v>514493</v>
      </c>
      <c r="Q4" s="179">
        <v>559178</v>
      </c>
      <c r="R4" s="179">
        <v>604038</v>
      </c>
      <c r="S4" s="179">
        <v>652255</v>
      </c>
      <c r="T4" s="179">
        <v>820314</v>
      </c>
      <c r="U4" s="179">
        <v>903412</v>
      </c>
      <c r="V4" s="179">
        <v>1004270</v>
      </c>
      <c r="W4" s="179">
        <v>1034433</v>
      </c>
      <c r="X4" s="179">
        <v>1238636</v>
      </c>
      <c r="Y4" s="179">
        <v>1383461</v>
      </c>
      <c r="Z4" s="179">
        <v>1247861</v>
      </c>
      <c r="AA4" s="179">
        <v>1138715</v>
      </c>
      <c r="AB4" s="179">
        <v>1396205</v>
      </c>
      <c r="AC4" s="179">
        <v>1520602</v>
      </c>
      <c r="AD4" s="179">
        <v>1441706</v>
      </c>
      <c r="AE4" s="179">
        <v>1666442</v>
      </c>
      <c r="AF4" s="30" t="e">
        <v>#DIV/0!</v>
      </c>
    </row>
    <row r="5" spans="1:32" ht="14.1" customHeight="1">
      <c r="A5" s="82" t="s">
        <v>163</v>
      </c>
      <c r="B5" s="179">
        <v>0</v>
      </c>
      <c r="C5" s="179">
        <v>0</v>
      </c>
      <c r="D5" s="179">
        <v>0</v>
      </c>
      <c r="E5" s="179">
        <v>0</v>
      </c>
      <c r="F5" s="179">
        <v>0</v>
      </c>
      <c r="G5" s="179">
        <v>0</v>
      </c>
      <c r="H5" s="179">
        <v>0</v>
      </c>
      <c r="I5" s="179">
        <v>0</v>
      </c>
      <c r="J5" s="179">
        <v>1250</v>
      </c>
      <c r="K5" s="179">
        <v>3039</v>
      </c>
      <c r="L5" s="179">
        <v>6892</v>
      </c>
      <c r="M5" s="179">
        <v>16778</v>
      </c>
      <c r="N5" s="179">
        <v>26845</v>
      </c>
      <c r="O5" s="179">
        <v>42331</v>
      </c>
      <c r="P5" s="179">
        <v>61232</v>
      </c>
      <c r="Q5" s="179">
        <v>104102</v>
      </c>
      <c r="R5" s="179">
        <v>160210</v>
      </c>
      <c r="S5" s="179">
        <v>176188</v>
      </c>
      <c r="T5" s="179">
        <v>227095</v>
      </c>
      <c r="U5" s="179">
        <v>259170</v>
      </c>
      <c r="V5" s="179">
        <v>316197</v>
      </c>
      <c r="W5" s="179">
        <v>283775</v>
      </c>
      <c r="X5" s="179">
        <v>339073</v>
      </c>
      <c r="Y5" s="179">
        <v>395274</v>
      </c>
      <c r="Z5" s="179">
        <v>344333</v>
      </c>
      <c r="AA5" s="179">
        <v>399763</v>
      </c>
      <c r="AB5" s="179">
        <v>451368</v>
      </c>
      <c r="AC5" s="179">
        <v>468932</v>
      </c>
      <c r="AD5" s="179">
        <v>461902</v>
      </c>
      <c r="AE5" s="179">
        <v>487827</v>
      </c>
      <c r="AF5" s="30" t="e">
        <v>#DIV/0!</v>
      </c>
    </row>
    <row r="6" spans="1:32" ht="14.1" customHeight="1">
      <c r="A6" s="85" t="s">
        <v>164</v>
      </c>
      <c r="B6" s="179">
        <v>526732</v>
      </c>
      <c r="C6" s="179">
        <v>595620</v>
      </c>
      <c r="D6" s="179">
        <v>587375</v>
      </c>
      <c r="E6" s="179">
        <v>618205</v>
      </c>
      <c r="F6" s="179">
        <v>579741</v>
      </c>
      <c r="G6" s="179">
        <v>617706</v>
      </c>
      <c r="H6" s="179">
        <v>701430</v>
      </c>
      <c r="I6" s="179">
        <v>605520</v>
      </c>
      <c r="J6" s="179">
        <v>624305</v>
      </c>
      <c r="K6" s="179">
        <v>607692</v>
      </c>
      <c r="L6" s="179">
        <v>603762</v>
      </c>
      <c r="M6" s="179">
        <v>630872</v>
      </c>
      <c r="N6" s="179">
        <v>588966</v>
      </c>
      <c r="O6" s="179">
        <v>626558</v>
      </c>
      <c r="P6" s="179">
        <v>624547</v>
      </c>
      <c r="Q6" s="179">
        <v>631735</v>
      </c>
      <c r="R6" s="179">
        <v>627849</v>
      </c>
      <c r="S6" s="179">
        <v>665779</v>
      </c>
      <c r="T6" s="179">
        <v>754764</v>
      </c>
      <c r="U6" s="179">
        <v>808257</v>
      </c>
      <c r="V6" s="179">
        <v>826139</v>
      </c>
      <c r="W6" s="179">
        <v>727812</v>
      </c>
      <c r="X6" s="179">
        <v>763223</v>
      </c>
      <c r="Y6" s="179">
        <v>803470</v>
      </c>
      <c r="Z6" s="179">
        <v>684500</v>
      </c>
      <c r="AA6" s="179">
        <v>808805</v>
      </c>
      <c r="AB6" s="179">
        <v>784379</v>
      </c>
      <c r="AC6" s="179">
        <v>758714</v>
      </c>
      <c r="AD6" s="179">
        <v>700777</v>
      </c>
      <c r="AE6" s="179">
        <v>621177</v>
      </c>
      <c r="AF6" s="30" t="e">
        <v>#DIV/0!</v>
      </c>
    </row>
    <row r="7" spans="1:32" ht="14.1" customHeight="1">
      <c r="A7" s="82" t="s">
        <v>165</v>
      </c>
      <c r="B7" s="179">
        <v>78389</v>
      </c>
      <c r="C7" s="179">
        <v>79770</v>
      </c>
      <c r="D7" s="179">
        <v>106760</v>
      </c>
      <c r="E7" s="179">
        <v>121058</v>
      </c>
      <c r="F7" s="179">
        <v>135208</v>
      </c>
      <c r="G7" s="179">
        <v>146177</v>
      </c>
      <c r="H7" s="179">
        <v>193337</v>
      </c>
      <c r="I7" s="179">
        <v>151871</v>
      </c>
      <c r="J7" s="179">
        <v>126552</v>
      </c>
      <c r="K7" s="179">
        <v>126827</v>
      </c>
      <c r="L7" s="179">
        <v>116014</v>
      </c>
      <c r="M7" s="179">
        <v>122684</v>
      </c>
      <c r="N7" s="179">
        <v>160439</v>
      </c>
      <c r="O7" s="179">
        <v>189319</v>
      </c>
      <c r="P7" s="179">
        <v>194199</v>
      </c>
      <c r="Q7" s="179">
        <v>201732</v>
      </c>
      <c r="R7" s="179">
        <v>221000</v>
      </c>
      <c r="S7" s="179">
        <v>246572</v>
      </c>
      <c r="T7" s="179">
        <v>291684</v>
      </c>
      <c r="U7" s="179">
        <v>335215</v>
      </c>
      <c r="V7" s="179">
        <v>378727</v>
      </c>
      <c r="W7" s="179">
        <v>397306</v>
      </c>
      <c r="X7" s="179">
        <v>472419</v>
      </c>
      <c r="Y7" s="179">
        <v>554349</v>
      </c>
      <c r="Z7" s="179">
        <v>564300</v>
      </c>
      <c r="AA7" s="179">
        <v>535775</v>
      </c>
      <c r="AB7" s="179">
        <v>568449</v>
      </c>
      <c r="AC7" s="179">
        <v>605688</v>
      </c>
      <c r="AD7" s="179">
        <v>584392</v>
      </c>
      <c r="AE7" s="179">
        <v>599804</v>
      </c>
      <c r="AF7" s="30" t="e">
        <v>#DIV/0!</v>
      </c>
    </row>
    <row r="8" spans="1:32" ht="14.1" customHeight="1">
      <c r="A8" s="86" t="s">
        <v>166</v>
      </c>
      <c r="B8" s="180">
        <v>235505</v>
      </c>
      <c r="C8" s="180">
        <v>237570</v>
      </c>
      <c r="D8" s="180">
        <v>238603</v>
      </c>
      <c r="E8" s="180">
        <v>238604</v>
      </c>
      <c r="F8" s="180">
        <v>232406</v>
      </c>
      <c r="G8" s="180">
        <v>235539</v>
      </c>
      <c r="H8" s="180">
        <v>238332</v>
      </c>
      <c r="I8" s="180">
        <v>244637</v>
      </c>
      <c r="J8" s="180">
        <v>254138</v>
      </c>
      <c r="K8" s="180">
        <v>272803</v>
      </c>
      <c r="L8" s="180">
        <v>296238</v>
      </c>
      <c r="M8" s="180">
        <v>309849</v>
      </c>
      <c r="N8" s="180">
        <v>320815</v>
      </c>
      <c r="O8" s="180">
        <v>319620</v>
      </c>
      <c r="P8" s="180">
        <v>337131</v>
      </c>
      <c r="Q8" s="180">
        <v>349253</v>
      </c>
      <c r="R8" s="180">
        <v>386113</v>
      </c>
      <c r="S8" s="180">
        <v>376347</v>
      </c>
      <c r="T8" s="180">
        <v>379259</v>
      </c>
      <c r="U8" s="180">
        <v>376706</v>
      </c>
      <c r="V8" s="180">
        <v>386765</v>
      </c>
      <c r="W8" s="180">
        <v>383338</v>
      </c>
      <c r="X8" s="180">
        <v>394611</v>
      </c>
      <c r="Y8" s="180">
        <v>410360</v>
      </c>
      <c r="Z8" s="180">
        <v>412784</v>
      </c>
      <c r="AA8" s="180">
        <v>420614</v>
      </c>
      <c r="AB8" s="180">
        <v>433684</v>
      </c>
      <c r="AC8" s="180">
        <v>433794</v>
      </c>
      <c r="AD8" s="180">
        <v>437110</v>
      </c>
      <c r="AE8" s="180">
        <v>439023</v>
      </c>
      <c r="AF8" s="30" t="e">
        <v>#DIV/0!</v>
      </c>
    </row>
    <row r="9" spans="1:32" ht="3.2" customHeight="1">
      <c r="A9" s="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</row>
    <row r="10" spans="1:32" ht="15.95" customHeight="1">
      <c r="A10" s="175" t="s">
        <v>167</v>
      </c>
      <c r="B10" s="182">
        <v>3135987</v>
      </c>
      <c r="C10" s="182">
        <v>3429059</v>
      </c>
      <c r="D10" s="182">
        <v>3322510</v>
      </c>
      <c r="E10" s="182">
        <v>3340685</v>
      </c>
      <c r="F10" s="182">
        <v>3104173</v>
      </c>
      <c r="G10" s="182">
        <v>3278032</v>
      </c>
      <c r="H10" s="182">
        <v>3597956</v>
      </c>
      <c r="I10" s="182">
        <v>3174240</v>
      </c>
      <c r="J10" s="182">
        <v>3234658</v>
      </c>
      <c r="K10" s="182">
        <v>3235380</v>
      </c>
      <c r="L10" s="182">
        <v>3072800</v>
      </c>
      <c r="M10" s="182">
        <v>3242257</v>
      </c>
      <c r="N10" s="182">
        <v>3143634</v>
      </c>
      <c r="O10" s="182">
        <v>3348425</v>
      </c>
      <c r="P10" s="182">
        <v>3363933</v>
      </c>
      <c r="Q10" s="182">
        <v>3500695</v>
      </c>
      <c r="R10" s="182">
        <v>3592707</v>
      </c>
      <c r="S10" s="182">
        <v>3527310</v>
      </c>
      <c r="T10" s="182">
        <v>3984886</v>
      </c>
      <c r="U10" s="182">
        <v>4155874</v>
      </c>
      <c r="V10" s="182">
        <v>4472970</v>
      </c>
      <c r="W10" s="182">
        <v>4044799</v>
      </c>
      <c r="X10" s="182">
        <v>4524176</v>
      </c>
      <c r="Y10" s="182">
        <v>4950405</v>
      </c>
      <c r="Z10" s="182">
        <v>4329783</v>
      </c>
      <c r="AA10" s="182">
        <v>4469777</v>
      </c>
      <c r="AB10" s="182">
        <v>4843378</v>
      </c>
      <c r="AC10" s="182">
        <v>4931198</v>
      </c>
      <c r="AD10" s="182">
        <v>4665589</v>
      </c>
      <c r="AE10" s="182">
        <v>4848445</v>
      </c>
      <c r="AF10" s="30" t="e">
        <v>#DIV/0!</v>
      </c>
    </row>
    <row r="11" spans="1:32" ht="3.2" customHeight="1">
      <c r="A11" s="9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</row>
    <row r="12" spans="1:32" ht="15.95" customHeight="1">
      <c r="A12" s="79" t="s">
        <v>168</v>
      </c>
      <c r="B12" s="183">
        <v>2900482</v>
      </c>
      <c r="C12" s="183">
        <v>3191489</v>
      </c>
      <c r="D12" s="183">
        <v>3083907</v>
      </c>
      <c r="E12" s="183">
        <v>3102081</v>
      </c>
      <c r="F12" s="183">
        <v>2871767</v>
      </c>
      <c r="G12" s="183">
        <v>3042493</v>
      </c>
      <c r="H12" s="183">
        <v>3359624</v>
      </c>
      <c r="I12" s="183">
        <v>2929603</v>
      </c>
      <c r="J12" s="183">
        <v>2980520</v>
      </c>
      <c r="K12" s="183">
        <v>2962577</v>
      </c>
      <c r="L12" s="183">
        <v>2776562</v>
      </c>
      <c r="M12" s="183">
        <v>2932408</v>
      </c>
      <c r="N12" s="183">
        <v>2822819</v>
      </c>
      <c r="O12" s="183">
        <v>3028805</v>
      </c>
      <c r="P12" s="183">
        <v>3026802</v>
      </c>
      <c r="Q12" s="183">
        <v>3151442</v>
      </c>
      <c r="R12" s="183">
        <v>3206594</v>
      </c>
      <c r="S12" s="183">
        <v>3150963</v>
      </c>
      <c r="T12" s="183">
        <v>3605627</v>
      </c>
      <c r="U12" s="183">
        <v>3779168</v>
      </c>
      <c r="V12" s="183">
        <v>4086205</v>
      </c>
      <c r="W12" s="183">
        <v>3661461</v>
      </c>
      <c r="X12" s="183">
        <v>4129565</v>
      </c>
      <c r="Y12" s="183">
        <v>4540045</v>
      </c>
      <c r="Z12" s="183">
        <v>3916999</v>
      </c>
      <c r="AA12" s="183">
        <v>4049163</v>
      </c>
      <c r="AB12" s="183">
        <v>4409694</v>
      </c>
      <c r="AC12" s="183">
        <v>4497404</v>
      </c>
      <c r="AD12" s="183">
        <v>4228479</v>
      </c>
      <c r="AE12" s="183">
        <v>4409422</v>
      </c>
      <c r="AF12" s="30" t="e">
        <v>#DIV/0!</v>
      </c>
    </row>
    <row r="13" spans="1:32">
      <c r="A13" s="2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</row>
    <row r="14" spans="1:32">
      <c r="A14" s="2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</row>
    <row r="15" spans="1:32" ht="15.75">
      <c r="A15" s="7" t="s">
        <v>169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</row>
    <row r="16" spans="1:32" ht="18.75" customHeight="1">
      <c r="A16" s="1" t="s">
        <v>162</v>
      </c>
      <c r="B16" s="4">
        <v>1990</v>
      </c>
      <c r="C16" s="4">
        <v>1991</v>
      </c>
      <c r="D16" s="4">
        <v>1992</v>
      </c>
      <c r="E16" s="4">
        <v>1993</v>
      </c>
      <c r="F16" s="4">
        <v>1994</v>
      </c>
      <c r="G16" s="4">
        <v>1995</v>
      </c>
      <c r="H16" s="4">
        <v>1996</v>
      </c>
      <c r="I16" s="4">
        <v>1997</v>
      </c>
      <c r="J16" s="4">
        <v>1998</v>
      </c>
      <c r="K16" s="4">
        <v>1999</v>
      </c>
      <c r="L16" s="4">
        <v>2000</v>
      </c>
      <c r="M16" s="4">
        <v>2001</v>
      </c>
      <c r="N16" s="4">
        <v>2002</v>
      </c>
      <c r="O16" s="4">
        <v>2003</v>
      </c>
      <c r="P16" s="4">
        <v>2004</v>
      </c>
      <c r="Q16" s="4">
        <v>2005</v>
      </c>
      <c r="R16" s="4">
        <v>2006</v>
      </c>
      <c r="S16" s="4">
        <v>2007</v>
      </c>
      <c r="T16" s="4">
        <v>2008</v>
      </c>
      <c r="U16" s="4">
        <v>2009</v>
      </c>
      <c r="V16" s="4">
        <v>2010</v>
      </c>
      <c r="W16" s="4">
        <v>2011</v>
      </c>
      <c r="X16" s="4">
        <v>2012</v>
      </c>
      <c r="Y16" s="4">
        <v>2013</v>
      </c>
      <c r="Z16" s="4">
        <v>2014</v>
      </c>
      <c r="AA16" s="4">
        <v>2015</v>
      </c>
      <c r="AB16" s="4">
        <v>2016</v>
      </c>
      <c r="AC16" s="4">
        <v>2017</v>
      </c>
      <c r="AD16" s="4">
        <v>2018</v>
      </c>
      <c r="AE16" s="4">
        <v>2019</v>
      </c>
      <c r="AF16" s="30">
        <v>2020</v>
      </c>
    </row>
    <row r="17" spans="1:32" ht="14.1" customHeight="1">
      <c r="A17" s="79" t="s">
        <v>248</v>
      </c>
      <c r="B17" s="178">
        <v>22050</v>
      </c>
      <c r="C17" s="178">
        <v>23945</v>
      </c>
      <c r="D17" s="178">
        <v>22499</v>
      </c>
      <c r="E17" s="178">
        <v>22048</v>
      </c>
      <c r="F17" s="178">
        <v>19847</v>
      </c>
      <c r="G17" s="178">
        <v>20539</v>
      </c>
      <c r="H17" s="178">
        <v>21787</v>
      </c>
      <c r="I17" s="178">
        <v>18841</v>
      </c>
      <c r="J17" s="178">
        <v>19014</v>
      </c>
      <c r="K17" s="178">
        <v>18682</v>
      </c>
      <c r="L17" s="178">
        <v>16971</v>
      </c>
      <c r="M17" s="178">
        <v>17573</v>
      </c>
      <c r="N17" s="178">
        <v>16276</v>
      </c>
      <c r="O17" s="178">
        <v>17002</v>
      </c>
      <c r="P17" s="178">
        <v>16530</v>
      </c>
      <c r="Q17" s="178">
        <v>16761</v>
      </c>
      <c r="R17" s="178">
        <v>16154</v>
      </c>
      <c r="S17" s="178">
        <v>14306</v>
      </c>
      <c r="T17" s="178">
        <v>15348</v>
      </c>
      <c r="U17" s="178">
        <v>14966</v>
      </c>
      <c r="V17" s="178">
        <v>15869</v>
      </c>
      <c r="W17" s="178">
        <v>12391</v>
      </c>
      <c r="X17" s="178">
        <v>13393</v>
      </c>
      <c r="Y17" s="178">
        <v>14286</v>
      </c>
      <c r="Z17" s="178">
        <v>10956</v>
      </c>
      <c r="AA17" s="178">
        <v>11872</v>
      </c>
      <c r="AB17" s="178">
        <v>12313</v>
      </c>
      <c r="AC17" s="178">
        <v>11644</v>
      </c>
      <c r="AD17" s="178">
        <v>10587</v>
      </c>
      <c r="AE17" s="178">
        <v>10529</v>
      </c>
      <c r="AF17" s="30" t="e">
        <v>#DIV/0!</v>
      </c>
    </row>
    <row r="18" spans="1:32" ht="14.1" customHeight="1">
      <c r="A18" s="82" t="s">
        <v>249</v>
      </c>
      <c r="B18" s="179">
        <v>1077</v>
      </c>
      <c r="C18" s="179">
        <v>1430</v>
      </c>
      <c r="D18" s="179">
        <v>1619</v>
      </c>
      <c r="E18" s="179">
        <v>1797</v>
      </c>
      <c r="F18" s="179">
        <v>1925</v>
      </c>
      <c r="G18" s="179">
        <v>2541</v>
      </c>
      <c r="H18" s="179">
        <v>3173</v>
      </c>
      <c r="I18" s="179">
        <v>3182</v>
      </c>
      <c r="J18" s="179">
        <v>3597</v>
      </c>
      <c r="K18" s="179">
        <v>3884</v>
      </c>
      <c r="L18" s="179">
        <v>3798</v>
      </c>
      <c r="M18" s="179">
        <v>4322</v>
      </c>
      <c r="N18" s="179">
        <v>4447</v>
      </c>
      <c r="O18" s="179">
        <v>5003</v>
      </c>
      <c r="P18" s="179">
        <v>5289</v>
      </c>
      <c r="Q18" s="179">
        <v>5737</v>
      </c>
      <c r="R18" s="179">
        <v>6219</v>
      </c>
      <c r="S18" s="179">
        <v>6666</v>
      </c>
      <c r="T18" s="179">
        <v>8383</v>
      </c>
      <c r="U18" s="179">
        <v>9288</v>
      </c>
      <c r="V18" s="179">
        <v>10393</v>
      </c>
      <c r="W18" s="179">
        <v>10475</v>
      </c>
      <c r="X18" s="179">
        <v>12542</v>
      </c>
      <c r="Y18" s="179">
        <v>14113</v>
      </c>
      <c r="Z18" s="179">
        <v>12563</v>
      </c>
      <c r="AA18" s="179">
        <v>11805</v>
      </c>
      <c r="AB18" s="179">
        <v>14226</v>
      </c>
      <c r="AC18" s="179">
        <v>15325</v>
      </c>
      <c r="AD18" s="179">
        <v>14594</v>
      </c>
      <c r="AE18" s="179">
        <v>16864</v>
      </c>
      <c r="AF18" s="30" t="e">
        <v>#DIV/0!</v>
      </c>
    </row>
    <row r="19" spans="1:32" ht="14.1" customHeight="1">
      <c r="A19" s="82" t="s">
        <v>163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79">
        <v>0</v>
      </c>
      <c r="H19" s="179">
        <v>0</v>
      </c>
      <c r="I19" s="179">
        <v>0</v>
      </c>
      <c r="J19" s="179">
        <v>12</v>
      </c>
      <c r="K19" s="179">
        <v>29</v>
      </c>
      <c r="L19" s="179">
        <v>65</v>
      </c>
      <c r="M19" s="179">
        <v>158</v>
      </c>
      <c r="N19" s="179">
        <v>253</v>
      </c>
      <c r="O19" s="179">
        <v>398</v>
      </c>
      <c r="P19" s="179">
        <v>576</v>
      </c>
      <c r="Q19" s="179">
        <v>980</v>
      </c>
      <c r="R19" s="179">
        <v>1503</v>
      </c>
      <c r="S19" s="179">
        <v>1655</v>
      </c>
      <c r="T19" s="179">
        <v>2135</v>
      </c>
      <c r="U19" s="179">
        <v>2438</v>
      </c>
      <c r="V19" s="179">
        <v>2975</v>
      </c>
      <c r="W19" s="179">
        <v>2672</v>
      </c>
      <c r="X19" s="179">
        <v>3194</v>
      </c>
      <c r="Y19" s="179">
        <v>3724</v>
      </c>
      <c r="Z19" s="179">
        <v>3245</v>
      </c>
      <c r="AA19" s="179">
        <v>3769</v>
      </c>
      <c r="AB19" s="179">
        <v>4264</v>
      </c>
      <c r="AC19" s="179">
        <v>4432</v>
      </c>
      <c r="AD19" s="179">
        <v>4366</v>
      </c>
      <c r="AE19" s="179">
        <v>4612</v>
      </c>
      <c r="AF19" s="30" t="e">
        <v>#DIV/0!</v>
      </c>
    </row>
    <row r="20" spans="1:32" ht="14.1" customHeight="1">
      <c r="A20" s="85" t="s">
        <v>164</v>
      </c>
      <c r="B20" s="179">
        <v>4486</v>
      </c>
      <c r="C20" s="179">
        <v>5142</v>
      </c>
      <c r="D20" s="179">
        <v>5169</v>
      </c>
      <c r="E20" s="179">
        <v>5380</v>
      </c>
      <c r="F20" s="179">
        <v>5315</v>
      </c>
      <c r="G20" s="179">
        <v>5813</v>
      </c>
      <c r="H20" s="179">
        <v>6576</v>
      </c>
      <c r="I20" s="179">
        <v>5849</v>
      </c>
      <c r="J20" s="179">
        <v>5971</v>
      </c>
      <c r="K20" s="179">
        <v>5842</v>
      </c>
      <c r="L20" s="179">
        <v>5984</v>
      </c>
      <c r="M20" s="179">
        <v>6360</v>
      </c>
      <c r="N20" s="179">
        <v>5990</v>
      </c>
      <c r="O20" s="179">
        <v>6411</v>
      </c>
      <c r="P20" s="179">
        <v>6288</v>
      </c>
      <c r="Q20" s="179">
        <v>6387</v>
      </c>
      <c r="R20" s="179">
        <v>6493</v>
      </c>
      <c r="S20" s="179">
        <v>6895</v>
      </c>
      <c r="T20" s="179">
        <v>7730</v>
      </c>
      <c r="U20" s="179">
        <v>8149</v>
      </c>
      <c r="V20" s="179">
        <v>8413</v>
      </c>
      <c r="W20" s="179">
        <v>7549</v>
      </c>
      <c r="X20" s="179">
        <v>7892</v>
      </c>
      <c r="Y20" s="179">
        <v>8327</v>
      </c>
      <c r="Z20" s="179">
        <v>7188</v>
      </c>
      <c r="AA20" s="179">
        <v>8352</v>
      </c>
      <c r="AB20" s="179">
        <v>7960</v>
      </c>
      <c r="AC20" s="179">
        <v>7847</v>
      </c>
      <c r="AD20" s="179">
        <v>7253</v>
      </c>
      <c r="AE20" s="179">
        <v>6396</v>
      </c>
      <c r="AF20" s="30" t="e">
        <v>#DIV/0!</v>
      </c>
    </row>
    <row r="21" spans="1:32" ht="14.1" customHeight="1">
      <c r="A21" s="82" t="s">
        <v>165</v>
      </c>
      <c r="B21" s="179">
        <v>744</v>
      </c>
      <c r="C21" s="179">
        <v>754</v>
      </c>
      <c r="D21" s="179">
        <v>1011</v>
      </c>
      <c r="E21" s="179">
        <v>1152</v>
      </c>
      <c r="F21" s="179">
        <v>1283</v>
      </c>
      <c r="G21" s="179">
        <v>1374</v>
      </c>
      <c r="H21" s="179">
        <v>1805</v>
      </c>
      <c r="I21" s="179">
        <v>1417</v>
      </c>
      <c r="J21" s="179">
        <v>1184</v>
      </c>
      <c r="K21" s="179">
        <v>1187</v>
      </c>
      <c r="L21" s="179">
        <v>1087</v>
      </c>
      <c r="M21" s="179">
        <v>1147</v>
      </c>
      <c r="N21" s="179">
        <v>1512</v>
      </c>
      <c r="O21" s="179">
        <v>1777</v>
      </c>
      <c r="P21" s="179">
        <v>1811</v>
      </c>
      <c r="Q21" s="179">
        <v>1886</v>
      </c>
      <c r="R21" s="179">
        <v>2066</v>
      </c>
      <c r="S21" s="179">
        <v>2306</v>
      </c>
      <c r="T21" s="179">
        <v>2710</v>
      </c>
      <c r="U21" s="179">
        <v>3043</v>
      </c>
      <c r="V21" s="179">
        <v>3392</v>
      </c>
      <c r="W21" s="179">
        <v>3524</v>
      </c>
      <c r="X21" s="179">
        <v>4202</v>
      </c>
      <c r="Y21" s="179">
        <v>4947</v>
      </c>
      <c r="Z21" s="179">
        <v>5011</v>
      </c>
      <c r="AA21" s="179">
        <v>4728</v>
      </c>
      <c r="AB21" s="179">
        <v>5017</v>
      </c>
      <c r="AC21" s="179">
        <v>5407</v>
      </c>
      <c r="AD21" s="179">
        <v>5185</v>
      </c>
      <c r="AE21" s="179">
        <v>5293</v>
      </c>
      <c r="AF21" s="30" t="e">
        <v>#DIV/0!</v>
      </c>
    </row>
    <row r="22" spans="1:32" ht="14.1" customHeight="1">
      <c r="A22" s="86" t="s">
        <v>166</v>
      </c>
      <c r="B22" s="180">
        <v>2228</v>
      </c>
      <c r="C22" s="180">
        <v>2248</v>
      </c>
      <c r="D22" s="180">
        <v>2258</v>
      </c>
      <c r="E22" s="180">
        <v>2258</v>
      </c>
      <c r="F22" s="180">
        <v>2199</v>
      </c>
      <c r="G22" s="180">
        <v>2229</v>
      </c>
      <c r="H22" s="180">
        <v>2255</v>
      </c>
      <c r="I22" s="180">
        <v>2315</v>
      </c>
      <c r="J22" s="180">
        <v>2405</v>
      </c>
      <c r="K22" s="180">
        <v>2581</v>
      </c>
      <c r="L22" s="180">
        <v>2803</v>
      </c>
      <c r="M22" s="180">
        <v>2933</v>
      </c>
      <c r="N22" s="180">
        <v>3036</v>
      </c>
      <c r="O22" s="180">
        <v>3024</v>
      </c>
      <c r="P22" s="180">
        <v>3191</v>
      </c>
      <c r="Q22" s="180">
        <v>3305</v>
      </c>
      <c r="R22" s="180">
        <v>3653</v>
      </c>
      <c r="S22" s="180">
        <v>3561</v>
      </c>
      <c r="T22" s="180">
        <v>3588</v>
      </c>
      <c r="U22" s="180">
        <v>3565</v>
      </c>
      <c r="V22" s="180">
        <v>3660</v>
      </c>
      <c r="W22" s="180">
        <v>3628</v>
      </c>
      <c r="X22" s="180">
        <v>3734</v>
      </c>
      <c r="Y22" s="180">
        <v>3884</v>
      </c>
      <c r="Z22" s="180">
        <v>3906</v>
      </c>
      <c r="AA22" s="180">
        <v>3981</v>
      </c>
      <c r="AB22" s="180">
        <v>4104</v>
      </c>
      <c r="AC22" s="180">
        <v>4105</v>
      </c>
      <c r="AD22" s="180">
        <v>4136</v>
      </c>
      <c r="AE22" s="180">
        <v>4155</v>
      </c>
      <c r="AF22" s="30" t="e">
        <v>#DIV/0!</v>
      </c>
    </row>
    <row r="23" spans="1:32" ht="3.2" customHeight="1">
      <c r="A23" s="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</row>
    <row r="24" spans="1:32" ht="15.95" customHeight="1">
      <c r="A24" s="175" t="s">
        <v>167</v>
      </c>
      <c r="B24" s="182">
        <v>30585</v>
      </c>
      <c r="C24" s="182">
        <v>33519</v>
      </c>
      <c r="D24" s="182">
        <v>32556</v>
      </c>
      <c r="E24" s="182">
        <v>32635</v>
      </c>
      <c r="F24" s="182">
        <v>30569</v>
      </c>
      <c r="G24" s="182">
        <v>32496</v>
      </c>
      <c r="H24" s="182">
        <v>35596</v>
      </c>
      <c r="I24" s="182">
        <v>31604</v>
      </c>
      <c r="J24" s="182">
        <v>32183</v>
      </c>
      <c r="K24" s="182">
        <v>32205</v>
      </c>
      <c r="L24" s="182">
        <v>30708</v>
      </c>
      <c r="M24" s="182">
        <v>32493</v>
      </c>
      <c r="N24" s="182">
        <v>31514</v>
      </c>
      <c r="O24" s="182">
        <v>33615</v>
      </c>
      <c r="P24" s="182">
        <v>33685</v>
      </c>
      <c r="Q24" s="182">
        <v>35056</v>
      </c>
      <c r="R24" s="182">
        <v>36088</v>
      </c>
      <c r="S24" s="182">
        <v>35389</v>
      </c>
      <c r="T24" s="182">
        <v>39894</v>
      </c>
      <c r="U24" s="182">
        <v>41449</v>
      </c>
      <c r="V24" s="182">
        <v>44702</v>
      </c>
      <c r="W24" s="182">
        <v>40239</v>
      </c>
      <c r="X24" s="182">
        <v>44957</v>
      </c>
      <c r="Y24" s="182">
        <v>49281</v>
      </c>
      <c r="Z24" s="182">
        <v>42869</v>
      </c>
      <c r="AA24" s="182">
        <v>44507</v>
      </c>
      <c r="AB24" s="182">
        <v>47884</v>
      </c>
      <c r="AC24" s="182">
        <v>48760</v>
      </c>
      <c r="AD24" s="182">
        <v>46121</v>
      </c>
      <c r="AE24" s="182">
        <v>47849</v>
      </c>
      <c r="AF24" s="30" t="e">
        <v>#DIV/0!</v>
      </c>
    </row>
    <row r="25" spans="1:32" ht="3.2" customHeight="1">
      <c r="A25" s="9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</row>
    <row r="26" spans="1:32" ht="15.95" customHeight="1">
      <c r="A26" s="79" t="s">
        <v>168</v>
      </c>
      <c r="B26" s="183">
        <v>28357</v>
      </c>
      <c r="C26" s="183">
        <v>31271</v>
      </c>
      <c r="D26" s="183">
        <v>30298</v>
      </c>
      <c r="E26" s="183">
        <v>30377</v>
      </c>
      <c r="F26" s="183">
        <v>28370</v>
      </c>
      <c r="G26" s="183">
        <v>30267</v>
      </c>
      <c r="H26" s="183">
        <v>33341</v>
      </c>
      <c r="I26" s="183">
        <v>29289</v>
      </c>
      <c r="J26" s="183">
        <v>29778</v>
      </c>
      <c r="K26" s="183">
        <v>29624</v>
      </c>
      <c r="L26" s="183">
        <v>27905</v>
      </c>
      <c r="M26" s="183">
        <v>29560</v>
      </c>
      <c r="N26" s="183">
        <v>28478</v>
      </c>
      <c r="O26" s="183">
        <v>30591</v>
      </c>
      <c r="P26" s="183">
        <v>30494</v>
      </c>
      <c r="Q26" s="183">
        <v>31751</v>
      </c>
      <c r="R26" s="183">
        <v>32435</v>
      </c>
      <c r="S26" s="183">
        <v>31828</v>
      </c>
      <c r="T26" s="183">
        <v>36306</v>
      </c>
      <c r="U26" s="183">
        <v>37884</v>
      </c>
      <c r="V26" s="183">
        <v>41042</v>
      </c>
      <c r="W26" s="183">
        <v>36611</v>
      </c>
      <c r="X26" s="183">
        <v>41223</v>
      </c>
      <c r="Y26" s="183">
        <v>45397</v>
      </c>
      <c r="Z26" s="183">
        <v>38963</v>
      </c>
      <c r="AA26" s="183">
        <v>40526</v>
      </c>
      <c r="AB26" s="183">
        <v>43780</v>
      </c>
      <c r="AC26" s="183">
        <v>44655</v>
      </c>
      <c r="AD26" s="183">
        <v>41985</v>
      </c>
      <c r="AE26" s="183">
        <v>43694</v>
      </c>
      <c r="AF26" s="30" t="e">
        <v>#DIV/0!</v>
      </c>
    </row>
    <row r="27" spans="1:32">
      <c r="A27" s="2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</row>
    <row r="28" spans="1:32">
      <c r="A28" s="2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2" ht="15.75">
      <c r="A29" s="7" t="s">
        <v>174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</row>
    <row r="30" spans="1:32" ht="18.75" customHeight="1">
      <c r="A30" s="1" t="s">
        <v>162</v>
      </c>
      <c r="B30" s="4">
        <v>1990</v>
      </c>
      <c r="C30" s="4">
        <v>1991</v>
      </c>
      <c r="D30" s="4">
        <v>1992</v>
      </c>
      <c r="E30" s="4">
        <v>1993</v>
      </c>
      <c r="F30" s="4">
        <v>1994</v>
      </c>
      <c r="G30" s="4">
        <v>1995</v>
      </c>
      <c r="H30" s="4">
        <v>1996</v>
      </c>
      <c r="I30" s="4">
        <v>1997</v>
      </c>
      <c r="J30" s="4">
        <v>1998</v>
      </c>
      <c r="K30" s="4">
        <v>1999</v>
      </c>
      <c r="L30" s="4">
        <v>2000</v>
      </c>
      <c r="M30" s="4">
        <v>2001</v>
      </c>
      <c r="N30" s="4">
        <v>2002</v>
      </c>
      <c r="O30" s="4">
        <v>2003</v>
      </c>
      <c r="P30" s="4">
        <v>2004</v>
      </c>
      <c r="Q30" s="4">
        <v>2005</v>
      </c>
      <c r="R30" s="4">
        <v>2006</v>
      </c>
      <c r="S30" s="4">
        <v>2007</v>
      </c>
      <c r="T30" s="4">
        <v>2008</v>
      </c>
      <c r="U30" s="4">
        <v>2009</v>
      </c>
      <c r="V30" s="4">
        <v>2010</v>
      </c>
      <c r="W30" s="4">
        <v>2011</v>
      </c>
      <c r="X30" s="4">
        <v>2012</v>
      </c>
      <c r="Y30" s="4">
        <v>2013</v>
      </c>
      <c r="Z30" s="4">
        <v>2014</v>
      </c>
      <c r="AA30" s="4">
        <v>2015</v>
      </c>
      <c r="AB30" s="4">
        <v>2016</v>
      </c>
      <c r="AC30" s="4">
        <v>2017</v>
      </c>
      <c r="AD30" s="4">
        <v>2018</v>
      </c>
      <c r="AE30" s="4">
        <v>2019</v>
      </c>
      <c r="AF30" s="30">
        <v>2020</v>
      </c>
    </row>
    <row r="31" spans="1:32" ht="14.1" customHeight="1">
      <c r="A31" s="79" t="s">
        <v>248</v>
      </c>
      <c r="B31" s="178">
        <v>2278832</v>
      </c>
      <c r="C31" s="178">
        <v>2254679</v>
      </c>
      <c r="D31" s="178">
        <v>2212616</v>
      </c>
      <c r="E31" s="178">
        <v>2161364</v>
      </c>
      <c r="F31" s="178">
        <v>2110883</v>
      </c>
      <c r="G31" s="178">
        <v>2037100</v>
      </c>
      <c r="H31" s="178">
        <v>1997067</v>
      </c>
      <c r="I31" s="178">
        <v>1948073</v>
      </c>
      <c r="J31" s="178">
        <v>1903139</v>
      </c>
      <c r="K31" s="178">
        <v>1861130</v>
      </c>
      <c r="L31" s="178">
        <v>1823013</v>
      </c>
      <c r="M31" s="178">
        <v>1771830</v>
      </c>
      <c r="N31" s="178">
        <v>1741416</v>
      </c>
      <c r="O31" s="178">
        <v>1706668</v>
      </c>
      <c r="P31" s="178">
        <v>1674653</v>
      </c>
      <c r="Q31" s="178">
        <v>1646808</v>
      </c>
      <c r="R31" s="178">
        <v>1624278</v>
      </c>
      <c r="S31" s="178">
        <v>1591861</v>
      </c>
      <c r="T31" s="178">
        <v>1572813</v>
      </c>
      <c r="U31" s="178">
        <v>1555772</v>
      </c>
      <c r="V31" s="178">
        <v>1491922</v>
      </c>
      <c r="W31" s="178">
        <v>1425198</v>
      </c>
      <c r="X31" s="178">
        <v>1386939</v>
      </c>
      <c r="Y31" s="178">
        <v>1355216</v>
      </c>
      <c r="Z31" s="178">
        <v>1313169</v>
      </c>
      <c r="AA31" s="178">
        <v>1304422</v>
      </c>
      <c r="AB31" s="178">
        <v>1272123</v>
      </c>
      <c r="AC31" s="178">
        <v>1238141</v>
      </c>
      <c r="AD31" s="178">
        <v>1207591</v>
      </c>
      <c r="AE31" s="178">
        <v>1178268</v>
      </c>
      <c r="AF31" s="30" t="e">
        <v>#DIV/0!</v>
      </c>
    </row>
    <row r="32" spans="1:32" ht="14.1" customHeight="1">
      <c r="A32" s="82" t="s">
        <v>249</v>
      </c>
      <c r="B32" s="179">
        <v>115321</v>
      </c>
      <c r="C32" s="179">
        <v>137579</v>
      </c>
      <c r="D32" s="179">
        <v>161439</v>
      </c>
      <c r="E32" s="179">
        <v>179787</v>
      </c>
      <c r="F32" s="179">
        <v>209195</v>
      </c>
      <c r="G32" s="179">
        <v>249620</v>
      </c>
      <c r="H32" s="179">
        <v>289869</v>
      </c>
      <c r="I32" s="179">
        <v>326419</v>
      </c>
      <c r="J32" s="179">
        <v>355228</v>
      </c>
      <c r="K32" s="179">
        <v>381795</v>
      </c>
      <c r="L32" s="179">
        <v>405003</v>
      </c>
      <c r="M32" s="179">
        <v>433283</v>
      </c>
      <c r="N32" s="179">
        <v>473964</v>
      </c>
      <c r="O32" s="179">
        <v>497216</v>
      </c>
      <c r="P32" s="179">
        <v>526955</v>
      </c>
      <c r="Q32" s="179">
        <v>556353</v>
      </c>
      <c r="R32" s="179">
        <v>616417</v>
      </c>
      <c r="S32" s="179">
        <v>723684</v>
      </c>
      <c r="T32" s="179">
        <v>845533</v>
      </c>
      <c r="U32" s="179">
        <v>939210</v>
      </c>
      <c r="V32" s="179">
        <v>970802</v>
      </c>
      <c r="W32" s="179">
        <v>1146401</v>
      </c>
      <c r="X32" s="179">
        <v>1278044</v>
      </c>
      <c r="Y32" s="179">
        <v>1352535</v>
      </c>
      <c r="Z32" s="179">
        <v>1419395</v>
      </c>
      <c r="AA32" s="179">
        <v>1241540</v>
      </c>
      <c r="AB32" s="179">
        <v>1445366</v>
      </c>
      <c r="AC32" s="179">
        <v>1600100</v>
      </c>
      <c r="AD32" s="179">
        <v>1588869</v>
      </c>
      <c r="AE32" s="179">
        <v>1801092</v>
      </c>
      <c r="AF32" s="30" t="e">
        <v>#DIV/0!</v>
      </c>
    </row>
    <row r="33" spans="1:32" ht="14.1" customHeight="1">
      <c r="A33" s="82" t="s">
        <v>163</v>
      </c>
      <c r="B33" s="179">
        <v>0</v>
      </c>
      <c r="C33" s="179">
        <v>0</v>
      </c>
      <c r="D33" s="179">
        <v>0</v>
      </c>
      <c r="E33" s="179">
        <v>0</v>
      </c>
      <c r="F33" s="179">
        <v>0</v>
      </c>
      <c r="G33" s="179">
        <v>0</v>
      </c>
      <c r="H33" s="179">
        <v>0</v>
      </c>
      <c r="I33" s="179">
        <v>0</v>
      </c>
      <c r="J33" s="179">
        <v>1268</v>
      </c>
      <c r="K33" s="179">
        <v>3068</v>
      </c>
      <c r="L33" s="179">
        <v>7494</v>
      </c>
      <c r="M33" s="179">
        <v>17118</v>
      </c>
      <c r="N33" s="179">
        <v>29062</v>
      </c>
      <c r="O33" s="179">
        <v>43037</v>
      </c>
      <c r="P33" s="179">
        <v>62825</v>
      </c>
      <c r="Q33" s="179">
        <v>103609</v>
      </c>
      <c r="R33" s="179">
        <v>163331</v>
      </c>
      <c r="S33" s="179">
        <v>198911</v>
      </c>
      <c r="T33" s="179">
        <v>236239</v>
      </c>
      <c r="U33" s="179">
        <v>273510</v>
      </c>
      <c r="V33" s="179">
        <v>302367</v>
      </c>
      <c r="W33" s="179">
        <v>331396</v>
      </c>
      <c r="X33" s="179">
        <v>357096</v>
      </c>
      <c r="Y33" s="179">
        <v>381766</v>
      </c>
      <c r="Z33" s="179">
        <v>419545</v>
      </c>
      <c r="AA33" s="179">
        <v>446823</v>
      </c>
      <c r="AB33" s="179">
        <v>474525</v>
      </c>
      <c r="AC33" s="179">
        <v>507380</v>
      </c>
      <c r="AD33" s="179">
        <v>535240</v>
      </c>
      <c r="AE33" s="179">
        <v>555293</v>
      </c>
      <c r="AF33" s="30" t="e">
        <v>#DIV/0!</v>
      </c>
    </row>
    <row r="34" spans="1:32" ht="14.1" customHeight="1">
      <c r="A34" s="85" t="s">
        <v>164</v>
      </c>
      <c r="B34" s="179">
        <v>541814</v>
      </c>
      <c r="C34" s="179">
        <v>572709</v>
      </c>
      <c r="D34" s="179">
        <v>581500</v>
      </c>
      <c r="E34" s="179">
        <v>613837</v>
      </c>
      <c r="F34" s="179">
        <v>616837</v>
      </c>
      <c r="G34" s="179">
        <v>623020</v>
      </c>
      <c r="H34" s="179">
        <v>664546</v>
      </c>
      <c r="I34" s="179">
        <v>627655</v>
      </c>
      <c r="J34" s="179">
        <v>628808</v>
      </c>
      <c r="K34" s="179">
        <v>605171</v>
      </c>
      <c r="L34" s="179">
        <v>638339</v>
      </c>
      <c r="M34" s="179">
        <v>639513</v>
      </c>
      <c r="N34" s="179">
        <v>629349</v>
      </c>
      <c r="O34" s="179">
        <v>628639</v>
      </c>
      <c r="P34" s="179">
        <v>634586</v>
      </c>
      <c r="Q34" s="179">
        <v>626321</v>
      </c>
      <c r="R34" s="179">
        <v>635493</v>
      </c>
      <c r="S34" s="179">
        <v>715156</v>
      </c>
      <c r="T34" s="179">
        <v>771168</v>
      </c>
      <c r="U34" s="179">
        <v>825615</v>
      </c>
      <c r="V34" s="179">
        <v>805220</v>
      </c>
      <c r="W34" s="179">
        <v>791234</v>
      </c>
      <c r="X34" s="179">
        <v>784956</v>
      </c>
      <c r="Y34" s="179">
        <v>786621</v>
      </c>
      <c r="Z34" s="179">
        <v>768847</v>
      </c>
      <c r="AA34" s="179">
        <v>857264</v>
      </c>
      <c r="AB34" s="179">
        <v>805139</v>
      </c>
      <c r="AC34" s="179">
        <v>793175</v>
      </c>
      <c r="AD34" s="179">
        <v>758491</v>
      </c>
      <c r="AE34" s="179">
        <v>679023</v>
      </c>
      <c r="AF34" s="30" t="e">
        <v>#DIV/0!</v>
      </c>
    </row>
    <row r="35" spans="1:32" ht="14.1" customHeight="1">
      <c r="A35" s="82" t="s">
        <v>165</v>
      </c>
      <c r="B35" s="179">
        <v>78472</v>
      </c>
      <c r="C35" s="179">
        <v>79646</v>
      </c>
      <c r="D35" s="179">
        <v>106729</v>
      </c>
      <c r="E35" s="179">
        <v>121035</v>
      </c>
      <c r="F35" s="179">
        <v>135453</v>
      </c>
      <c r="G35" s="179">
        <v>146219</v>
      </c>
      <c r="H35" s="179">
        <v>193027</v>
      </c>
      <c r="I35" s="179">
        <v>152053</v>
      </c>
      <c r="J35" s="179">
        <v>126591</v>
      </c>
      <c r="K35" s="179">
        <v>126813</v>
      </c>
      <c r="L35" s="179">
        <v>116344</v>
      </c>
      <c r="M35" s="179">
        <v>122770</v>
      </c>
      <c r="N35" s="179">
        <v>160837</v>
      </c>
      <c r="O35" s="179">
        <v>189349</v>
      </c>
      <c r="P35" s="179">
        <v>194315</v>
      </c>
      <c r="Q35" s="179">
        <v>201683</v>
      </c>
      <c r="R35" s="179">
        <v>221098</v>
      </c>
      <c r="S35" s="179">
        <v>247137</v>
      </c>
      <c r="T35" s="179">
        <v>291869</v>
      </c>
      <c r="U35" s="179">
        <v>335433</v>
      </c>
      <c r="V35" s="179">
        <v>378490</v>
      </c>
      <c r="W35" s="179">
        <v>398021</v>
      </c>
      <c r="X35" s="179">
        <v>472671</v>
      </c>
      <c r="Y35" s="179">
        <v>554152</v>
      </c>
      <c r="Z35" s="179">
        <v>565158</v>
      </c>
      <c r="AA35" s="179">
        <v>536275</v>
      </c>
      <c r="AB35" s="179">
        <v>568674</v>
      </c>
      <c r="AC35" s="179">
        <v>606069</v>
      </c>
      <c r="AD35" s="179">
        <v>585064</v>
      </c>
      <c r="AE35" s="179">
        <v>600451</v>
      </c>
      <c r="AF35" s="30" t="e">
        <v>#DIV/0!</v>
      </c>
    </row>
    <row r="36" spans="1:32" ht="13.5" customHeight="1">
      <c r="A36" s="86" t="s">
        <v>166</v>
      </c>
      <c r="B36" s="180">
        <v>235505</v>
      </c>
      <c r="C36" s="180">
        <v>237571</v>
      </c>
      <c r="D36" s="180">
        <v>238604</v>
      </c>
      <c r="E36" s="180">
        <v>238603</v>
      </c>
      <c r="F36" s="180">
        <v>232406</v>
      </c>
      <c r="G36" s="180">
        <v>235539</v>
      </c>
      <c r="H36" s="180">
        <v>238332</v>
      </c>
      <c r="I36" s="180">
        <v>244636</v>
      </c>
      <c r="J36" s="180">
        <v>254138</v>
      </c>
      <c r="K36" s="180">
        <v>272802</v>
      </c>
      <c r="L36" s="180">
        <v>296239</v>
      </c>
      <c r="M36" s="180">
        <v>309849</v>
      </c>
      <c r="N36" s="180">
        <v>320815</v>
      </c>
      <c r="O36" s="180">
        <v>319621</v>
      </c>
      <c r="P36" s="180">
        <v>337132</v>
      </c>
      <c r="Q36" s="180">
        <v>349253</v>
      </c>
      <c r="R36" s="180">
        <v>386113</v>
      </c>
      <c r="S36" s="180">
        <v>376347</v>
      </c>
      <c r="T36" s="180">
        <v>379259</v>
      </c>
      <c r="U36" s="180">
        <v>376707</v>
      </c>
      <c r="V36" s="180">
        <v>386766</v>
      </c>
      <c r="W36" s="180">
        <v>383338</v>
      </c>
      <c r="X36" s="180">
        <v>394610</v>
      </c>
      <c r="Y36" s="180">
        <v>410360</v>
      </c>
      <c r="Z36" s="180">
        <v>412783</v>
      </c>
      <c r="AA36" s="180">
        <v>420614</v>
      </c>
      <c r="AB36" s="180">
        <v>433684</v>
      </c>
      <c r="AC36" s="180">
        <v>433794</v>
      </c>
      <c r="AD36" s="180">
        <v>437111</v>
      </c>
      <c r="AE36" s="180">
        <v>439023</v>
      </c>
      <c r="AF36" s="30" t="e">
        <v>#DIV/0!</v>
      </c>
    </row>
    <row r="37" spans="1:32" ht="3.2" customHeight="1">
      <c r="A37" s="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</row>
    <row r="38" spans="1:32" ht="15.95" customHeight="1">
      <c r="A38" s="175" t="s">
        <v>167</v>
      </c>
      <c r="B38" s="182">
        <v>3249944</v>
      </c>
      <c r="C38" s="182">
        <v>3282184</v>
      </c>
      <c r="D38" s="182">
        <v>3300888</v>
      </c>
      <c r="E38" s="182">
        <v>3314626</v>
      </c>
      <c r="F38" s="182">
        <v>3304774</v>
      </c>
      <c r="G38" s="182">
        <v>3291498</v>
      </c>
      <c r="H38" s="182">
        <v>3382841</v>
      </c>
      <c r="I38" s="182">
        <v>3298836</v>
      </c>
      <c r="J38" s="182">
        <v>3269172</v>
      </c>
      <c r="K38" s="182">
        <v>3250779</v>
      </c>
      <c r="L38" s="182">
        <v>3286432</v>
      </c>
      <c r="M38" s="182">
        <v>3294363</v>
      </c>
      <c r="N38" s="182">
        <v>3355443</v>
      </c>
      <c r="O38" s="182">
        <v>3384530</v>
      </c>
      <c r="P38" s="182">
        <v>3430466</v>
      </c>
      <c r="Q38" s="182">
        <v>3484027</v>
      </c>
      <c r="R38" s="182">
        <v>3646730</v>
      </c>
      <c r="S38" s="182">
        <v>3853096</v>
      </c>
      <c r="T38" s="182">
        <v>4096881</v>
      </c>
      <c r="U38" s="182">
        <v>4306247</v>
      </c>
      <c r="V38" s="182">
        <v>4335567</v>
      </c>
      <c r="W38" s="182">
        <v>4475588</v>
      </c>
      <c r="X38" s="182">
        <v>4674316</v>
      </c>
      <c r="Y38" s="182">
        <v>4840650</v>
      </c>
      <c r="Z38" s="182">
        <v>4898897</v>
      </c>
      <c r="AA38" s="182">
        <v>4806938</v>
      </c>
      <c r="AB38" s="182">
        <v>4999511</v>
      </c>
      <c r="AC38" s="182">
        <v>5178659</v>
      </c>
      <c r="AD38" s="182">
        <v>5112366</v>
      </c>
      <c r="AE38" s="182">
        <v>5253150</v>
      </c>
      <c r="AF38" s="30" t="e">
        <v>#DIV/0!</v>
      </c>
    </row>
    <row r="39" spans="1:32" ht="3.2" customHeight="1">
      <c r="A39" s="9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</row>
    <row r="40" spans="1:32" ht="15.95" customHeight="1">
      <c r="A40" s="79" t="s">
        <v>168</v>
      </c>
      <c r="B40" s="183">
        <v>3014439</v>
      </c>
      <c r="C40" s="183">
        <v>3044613</v>
      </c>
      <c r="D40" s="183">
        <v>3062284</v>
      </c>
      <c r="E40" s="183">
        <v>3076023</v>
      </c>
      <c r="F40" s="183">
        <v>3072368</v>
      </c>
      <c r="G40" s="183">
        <v>3055959</v>
      </c>
      <c r="H40" s="183">
        <v>3144509</v>
      </c>
      <c r="I40" s="183">
        <v>3054200</v>
      </c>
      <c r="J40" s="183">
        <v>3015034</v>
      </c>
      <c r="K40" s="183">
        <v>2977977</v>
      </c>
      <c r="L40" s="183">
        <v>2990193</v>
      </c>
      <c r="M40" s="183">
        <v>2984514</v>
      </c>
      <c r="N40" s="183">
        <v>3034628</v>
      </c>
      <c r="O40" s="183">
        <v>3064909</v>
      </c>
      <c r="P40" s="183">
        <v>3093334</v>
      </c>
      <c r="Q40" s="183">
        <v>3134774</v>
      </c>
      <c r="R40" s="183">
        <v>3260617</v>
      </c>
      <c r="S40" s="183">
        <v>3476749</v>
      </c>
      <c r="T40" s="183">
        <v>3717622</v>
      </c>
      <c r="U40" s="183">
        <v>3929540</v>
      </c>
      <c r="V40" s="183">
        <v>3948801</v>
      </c>
      <c r="W40" s="183">
        <v>4092250</v>
      </c>
      <c r="X40" s="183">
        <v>4279706</v>
      </c>
      <c r="Y40" s="183">
        <v>4430290</v>
      </c>
      <c r="Z40" s="183">
        <v>4486114</v>
      </c>
      <c r="AA40" s="183">
        <v>4386324</v>
      </c>
      <c r="AB40" s="183">
        <v>4565827</v>
      </c>
      <c r="AC40" s="183">
        <v>4744865</v>
      </c>
      <c r="AD40" s="183">
        <v>4675255</v>
      </c>
      <c r="AE40" s="183">
        <v>4814127</v>
      </c>
      <c r="AF40" s="30" t="e">
        <v>#DIV/0!</v>
      </c>
    </row>
    <row r="41" spans="1:32">
      <c r="A41" s="2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</row>
    <row r="42" spans="1:32">
      <c r="A42" s="2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2" ht="15.75">
      <c r="A43" s="7" t="s">
        <v>170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</row>
    <row r="44" spans="1:32" ht="15.95" customHeight="1">
      <c r="A44" s="1" t="s">
        <v>162</v>
      </c>
      <c r="B44" s="4">
        <v>1990</v>
      </c>
      <c r="C44" s="4">
        <v>1991</v>
      </c>
      <c r="D44" s="4">
        <v>1992</v>
      </c>
      <c r="E44" s="4">
        <v>1993</v>
      </c>
      <c r="F44" s="4">
        <v>1994</v>
      </c>
      <c r="G44" s="4">
        <v>1995</v>
      </c>
      <c r="H44" s="4">
        <v>1996</v>
      </c>
      <c r="I44" s="4">
        <v>1997</v>
      </c>
      <c r="J44" s="4">
        <v>1998</v>
      </c>
      <c r="K44" s="4">
        <v>1999</v>
      </c>
      <c r="L44" s="4">
        <v>2000</v>
      </c>
      <c r="M44" s="4">
        <v>2001</v>
      </c>
      <c r="N44" s="4">
        <v>2002</v>
      </c>
      <c r="O44" s="4">
        <v>2003</v>
      </c>
      <c r="P44" s="4">
        <v>2004</v>
      </c>
      <c r="Q44" s="4">
        <v>2005</v>
      </c>
      <c r="R44" s="4">
        <v>2006</v>
      </c>
      <c r="S44" s="4">
        <v>2007</v>
      </c>
      <c r="T44" s="4">
        <v>2008</v>
      </c>
      <c r="U44" s="4">
        <v>2009</v>
      </c>
      <c r="V44" s="4">
        <v>2010</v>
      </c>
      <c r="W44" s="4">
        <v>2011</v>
      </c>
      <c r="X44" s="4">
        <v>2012</v>
      </c>
      <c r="Y44" s="4">
        <v>2013</v>
      </c>
      <c r="Z44" s="4">
        <v>2014</v>
      </c>
      <c r="AA44" s="4">
        <v>2015</v>
      </c>
      <c r="AB44" s="4">
        <v>2016</v>
      </c>
      <c r="AC44" s="4">
        <v>2017</v>
      </c>
      <c r="AD44" s="4">
        <v>2018</v>
      </c>
      <c r="AE44" s="4">
        <v>2019</v>
      </c>
      <c r="AF44" s="30">
        <v>2020</v>
      </c>
    </row>
    <row r="45" spans="1:32" ht="14.1" customHeight="1">
      <c r="A45" s="79" t="s">
        <v>248</v>
      </c>
      <c r="B45" s="178">
        <v>23001</v>
      </c>
      <c r="C45" s="178">
        <v>22768</v>
      </c>
      <c r="D45" s="178">
        <v>22354</v>
      </c>
      <c r="E45" s="178">
        <v>21845</v>
      </c>
      <c r="F45" s="178">
        <v>21345</v>
      </c>
      <c r="G45" s="178">
        <v>20609</v>
      </c>
      <c r="H45" s="178">
        <v>20213</v>
      </c>
      <c r="I45" s="178">
        <v>19727</v>
      </c>
      <c r="J45" s="178">
        <v>19273</v>
      </c>
      <c r="K45" s="178">
        <v>18843</v>
      </c>
      <c r="L45" s="178">
        <v>18446</v>
      </c>
      <c r="M45" s="178">
        <v>17928</v>
      </c>
      <c r="N45" s="178">
        <v>17623</v>
      </c>
      <c r="O45" s="178">
        <v>17279</v>
      </c>
      <c r="P45" s="178">
        <v>16959</v>
      </c>
      <c r="Q45" s="178">
        <v>16682</v>
      </c>
      <c r="R45" s="178">
        <v>16466</v>
      </c>
      <c r="S45" s="178">
        <v>16150</v>
      </c>
      <c r="T45" s="178">
        <v>15968</v>
      </c>
      <c r="U45" s="178">
        <v>15806</v>
      </c>
      <c r="V45" s="178">
        <v>15168</v>
      </c>
      <c r="W45" s="178">
        <v>14497</v>
      </c>
      <c r="X45" s="178">
        <v>14112</v>
      </c>
      <c r="Y45" s="178">
        <v>13794</v>
      </c>
      <c r="Z45" s="178">
        <v>13370</v>
      </c>
      <c r="AA45" s="178">
        <v>13280</v>
      </c>
      <c r="AB45" s="178">
        <v>12953</v>
      </c>
      <c r="AC45" s="178">
        <v>12608</v>
      </c>
      <c r="AD45" s="178">
        <v>12296</v>
      </c>
      <c r="AE45" s="178">
        <v>11996</v>
      </c>
      <c r="AF45" s="30" t="e">
        <v>#DIV/0!</v>
      </c>
    </row>
    <row r="46" spans="1:32" ht="14.1" customHeight="1">
      <c r="A46" s="82" t="s">
        <v>249</v>
      </c>
      <c r="B46" s="179">
        <v>1121</v>
      </c>
      <c r="C46" s="179">
        <v>1358</v>
      </c>
      <c r="D46" s="179">
        <v>1605</v>
      </c>
      <c r="E46" s="179">
        <v>1782</v>
      </c>
      <c r="F46" s="179">
        <v>2075</v>
      </c>
      <c r="G46" s="179">
        <v>2553</v>
      </c>
      <c r="H46" s="179">
        <v>2946</v>
      </c>
      <c r="I46" s="179">
        <v>3333</v>
      </c>
      <c r="J46" s="179">
        <v>3641</v>
      </c>
      <c r="K46" s="179">
        <v>3905</v>
      </c>
      <c r="L46" s="179">
        <v>4127</v>
      </c>
      <c r="M46" s="179">
        <v>4404</v>
      </c>
      <c r="N46" s="179">
        <v>4809</v>
      </c>
      <c r="O46" s="179">
        <v>5064</v>
      </c>
      <c r="P46" s="179">
        <v>5418</v>
      </c>
      <c r="Q46" s="179">
        <v>5708</v>
      </c>
      <c r="R46" s="179">
        <v>6347</v>
      </c>
      <c r="S46" s="179">
        <v>7413</v>
      </c>
      <c r="T46" s="179">
        <v>8650</v>
      </c>
      <c r="U46" s="179">
        <v>9674</v>
      </c>
      <c r="V46" s="179">
        <v>10033</v>
      </c>
      <c r="W46" s="179">
        <v>11694</v>
      </c>
      <c r="X46" s="179">
        <v>12970</v>
      </c>
      <c r="Y46" s="179">
        <v>13777</v>
      </c>
      <c r="Z46" s="179">
        <v>14416</v>
      </c>
      <c r="AA46" s="179">
        <v>12914</v>
      </c>
      <c r="AB46" s="179">
        <v>14755</v>
      </c>
      <c r="AC46" s="179">
        <v>16178</v>
      </c>
      <c r="AD46" s="179">
        <v>16170</v>
      </c>
      <c r="AE46" s="179">
        <v>18305</v>
      </c>
      <c r="AF46" s="30" t="e">
        <v>#DIV/0!</v>
      </c>
    </row>
    <row r="47" spans="1:32" ht="14.1" customHeight="1">
      <c r="A47" s="82" t="s">
        <v>163</v>
      </c>
      <c r="B47" s="179">
        <v>0</v>
      </c>
      <c r="C47" s="179">
        <v>0</v>
      </c>
      <c r="D47" s="179">
        <v>0</v>
      </c>
      <c r="E47" s="179">
        <v>0</v>
      </c>
      <c r="F47" s="179">
        <v>0</v>
      </c>
      <c r="G47" s="179">
        <v>0</v>
      </c>
      <c r="H47" s="179">
        <v>0</v>
      </c>
      <c r="I47" s="179">
        <v>0</v>
      </c>
      <c r="J47" s="179">
        <v>12</v>
      </c>
      <c r="K47" s="179">
        <v>29</v>
      </c>
      <c r="L47" s="179">
        <v>70</v>
      </c>
      <c r="M47" s="179">
        <v>161</v>
      </c>
      <c r="N47" s="179">
        <v>273</v>
      </c>
      <c r="O47" s="179">
        <v>405</v>
      </c>
      <c r="P47" s="179">
        <v>591</v>
      </c>
      <c r="Q47" s="179">
        <v>976</v>
      </c>
      <c r="R47" s="179">
        <v>1532</v>
      </c>
      <c r="S47" s="179">
        <v>1869</v>
      </c>
      <c r="T47" s="179">
        <v>2221</v>
      </c>
      <c r="U47" s="179">
        <v>2573</v>
      </c>
      <c r="V47" s="179">
        <v>2845</v>
      </c>
      <c r="W47" s="179">
        <v>3121</v>
      </c>
      <c r="X47" s="179">
        <v>3363</v>
      </c>
      <c r="Y47" s="179">
        <v>3596</v>
      </c>
      <c r="Z47" s="179">
        <v>3954</v>
      </c>
      <c r="AA47" s="179">
        <v>4213</v>
      </c>
      <c r="AB47" s="179">
        <v>4483</v>
      </c>
      <c r="AC47" s="179">
        <v>4795</v>
      </c>
      <c r="AD47" s="179">
        <v>5059</v>
      </c>
      <c r="AE47" s="179">
        <v>5249</v>
      </c>
      <c r="AF47" s="30" t="e">
        <v>#DIV/0!</v>
      </c>
    </row>
    <row r="48" spans="1:32" ht="14.1" customHeight="1">
      <c r="A48" s="85" t="s">
        <v>164</v>
      </c>
      <c r="B48" s="179">
        <v>4630</v>
      </c>
      <c r="C48" s="179">
        <v>4924</v>
      </c>
      <c r="D48" s="179">
        <v>5114</v>
      </c>
      <c r="E48" s="179">
        <v>5339</v>
      </c>
      <c r="F48" s="179">
        <v>5675</v>
      </c>
      <c r="G48" s="179">
        <v>5865</v>
      </c>
      <c r="H48" s="179">
        <v>6220</v>
      </c>
      <c r="I48" s="179">
        <v>6063</v>
      </c>
      <c r="J48" s="179">
        <v>6014</v>
      </c>
      <c r="K48" s="179">
        <v>5817</v>
      </c>
      <c r="L48" s="179">
        <v>6324</v>
      </c>
      <c r="M48" s="179">
        <v>6446</v>
      </c>
      <c r="N48" s="179">
        <v>6396</v>
      </c>
      <c r="O48" s="179">
        <v>6431</v>
      </c>
      <c r="P48" s="179">
        <v>6388</v>
      </c>
      <c r="Q48" s="179">
        <v>6333</v>
      </c>
      <c r="R48" s="179">
        <v>6570</v>
      </c>
      <c r="S48" s="179">
        <v>7394</v>
      </c>
      <c r="T48" s="179">
        <v>7896</v>
      </c>
      <c r="U48" s="179">
        <v>8324</v>
      </c>
      <c r="V48" s="179">
        <v>8202</v>
      </c>
      <c r="W48" s="179">
        <v>8191</v>
      </c>
      <c r="X48" s="179">
        <v>8113</v>
      </c>
      <c r="Y48" s="179">
        <v>8155</v>
      </c>
      <c r="Z48" s="179">
        <v>8057</v>
      </c>
      <c r="AA48" s="179">
        <v>8853</v>
      </c>
      <c r="AB48" s="179">
        <v>8173</v>
      </c>
      <c r="AC48" s="179">
        <v>8201</v>
      </c>
      <c r="AD48" s="179">
        <v>7846</v>
      </c>
      <c r="AE48" s="179">
        <v>6991</v>
      </c>
      <c r="AF48" s="30" t="e">
        <v>#DIV/0!</v>
      </c>
    </row>
    <row r="49" spans="1:32" ht="14.1" customHeight="1">
      <c r="A49" s="82" t="s">
        <v>165</v>
      </c>
      <c r="B49" s="179">
        <v>745</v>
      </c>
      <c r="C49" s="179">
        <v>753</v>
      </c>
      <c r="D49" s="179">
        <v>1011</v>
      </c>
      <c r="E49" s="179">
        <v>1152</v>
      </c>
      <c r="F49" s="179">
        <v>1285</v>
      </c>
      <c r="G49" s="179">
        <v>1375</v>
      </c>
      <c r="H49" s="179">
        <v>1802</v>
      </c>
      <c r="I49" s="179">
        <v>1418</v>
      </c>
      <c r="J49" s="179">
        <v>1184</v>
      </c>
      <c r="K49" s="179">
        <v>1186</v>
      </c>
      <c r="L49" s="179">
        <v>1090</v>
      </c>
      <c r="M49" s="179">
        <v>1148</v>
      </c>
      <c r="N49" s="179">
        <v>1516</v>
      </c>
      <c r="O49" s="179">
        <v>1777</v>
      </c>
      <c r="P49" s="179">
        <v>1813</v>
      </c>
      <c r="Q49" s="179">
        <v>1886</v>
      </c>
      <c r="R49" s="179">
        <v>2066</v>
      </c>
      <c r="S49" s="179">
        <v>2311</v>
      </c>
      <c r="T49" s="179">
        <v>2711</v>
      </c>
      <c r="U49" s="179">
        <v>3046</v>
      </c>
      <c r="V49" s="179">
        <v>3390</v>
      </c>
      <c r="W49" s="179">
        <v>3531</v>
      </c>
      <c r="X49" s="179">
        <v>4204</v>
      </c>
      <c r="Y49" s="179">
        <v>4946</v>
      </c>
      <c r="Z49" s="179">
        <v>5019</v>
      </c>
      <c r="AA49" s="179">
        <v>4733</v>
      </c>
      <c r="AB49" s="179">
        <v>5019</v>
      </c>
      <c r="AC49" s="179">
        <v>5410</v>
      </c>
      <c r="AD49" s="179">
        <v>5191</v>
      </c>
      <c r="AE49" s="179">
        <v>5300</v>
      </c>
      <c r="AF49" s="30" t="e">
        <v>#DIV/0!</v>
      </c>
    </row>
    <row r="50" spans="1:32" ht="14.1" customHeight="1">
      <c r="A50" s="86" t="s">
        <v>166</v>
      </c>
      <c r="B50" s="180">
        <v>2228</v>
      </c>
      <c r="C50" s="180">
        <v>2248</v>
      </c>
      <c r="D50" s="180">
        <v>2258</v>
      </c>
      <c r="E50" s="180">
        <v>2257</v>
      </c>
      <c r="F50" s="180">
        <v>2200</v>
      </c>
      <c r="G50" s="180">
        <v>2228</v>
      </c>
      <c r="H50" s="180">
        <v>2255</v>
      </c>
      <c r="I50" s="180">
        <v>2315</v>
      </c>
      <c r="J50" s="180">
        <v>2405</v>
      </c>
      <c r="K50" s="180">
        <v>2582</v>
      </c>
      <c r="L50" s="180">
        <v>2804</v>
      </c>
      <c r="M50" s="180">
        <v>2932</v>
      </c>
      <c r="N50" s="180">
        <v>3035</v>
      </c>
      <c r="O50" s="180">
        <v>3025</v>
      </c>
      <c r="P50" s="180">
        <v>3190</v>
      </c>
      <c r="Q50" s="180">
        <v>3305</v>
      </c>
      <c r="R50" s="180">
        <v>3654</v>
      </c>
      <c r="S50" s="180">
        <v>3561</v>
      </c>
      <c r="T50" s="180">
        <v>3589</v>
      </c>
      <c r="U50" s="180">
        <v>3564</v>
      </c>
      <c r="V50" s="180">
        <v>3660</v>
      </c>
      <c r="W50" s="180">
        <v>3627</v>
      </c>
      <c r="X50" s="180">
        <v>3734</v>
      </c>
      <c r="Y50" s="180">
        <v>3883</v>
      </c>
      <c r="Z50" s="180">
        <v>3906</v>
      </c>
      <c r="AA50" s="180">
        <v>3980</v>
      </c>
      <c r="AB50" s="180">
        <v>4104</v>
      </c>
      <c r="AC50" s="180">
        <v>4105</v>
      </c>
      <c r="AD50" s="180">
        <v>4136</v>
      </c>
      <c r="AE50" s="180">
        <v>4154</v>
      </c>
      <c r="AF50" s="30" t="e">
        <v>#DIV/0!</v>
      </c>
    </row>
    <row r="51" spans="1:32" ht="3.2" customHeight="1">
      <c r="A51" s="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</row>
    <row r="52" spans="1:32" ht="15.95" customHeight="1">
      <c r="A52" s="175" t="s">
        <v>167</v>
      </c>
      <c r="B52" s="182">
        <v>31725</v>
      </c>
      <c r="C52" s="182">
        <v>32051</v>
      </c>
      <c r="D52" s="182">
        <v>32342</v>
      </c>
      <c r="E52" s="182">
        <v>32375</v>
      </c>
      <c r="F52" s="182">
        <v>32580</v>
      </c>
      <c r="G52" s="182">
        <v>32630</v>
      </c>
      <c r="H52" s="182">
        <v>33436</v>
      </c>
      <c r="I52" s="182">
        <v>32856</v>
      </c>
      <c r="J52" s="182">
        <v>32529</v>
      </c>
      <c r="K52" s="182">
        <v>32362</v>
      </c>
      <c r="L52" s="182">
        <v>32861</v>
      </c>
      <c r="M52" s="182">
        <v>33019</v>
      </c>
      <c r="N52" s="182">
        <v>33652</v>
      </c>
      <c r="O52" s="182">
        <v>33981</v>
      </c>
      <c r="P52" s="182">
        <v>34359</v>
      </c>
      <c r="Q52" s="182">
        <v>34890</v>
      </c>
      <c r="R52" s="182">
        <v>36635</v>
      </c>
      <c r="S52" s="182">
        <v>38698</v>
      </c>
      <c r="T52" s="182">
        <v>41035</v>
      </c>
      <c r="U52" s="182">
        <v>42987</v>
      </c>
      <c r="V52" s="182">
        <v>43298</v>
      </c>
      <c r="W52" s="182">
        <v>44661</v>
      </c>
      <c r="X52" s="182">
        <v>46496</v>
      </c>
      <c r="Y52" s="182">
        <v>48151</v>
      </c>
      <c r="Z52" s="182">
        <v>48722</v>
      </c>
      <c r="AA52" s="182">
        <v>47973</v>
      </c>
      <c r="AB52" s="182">
        <v>49487</v>
      </c>
      <c r="AC52" s="182">
        <v>51297</v>
      </c>
      <c r="AD52" s="182">
        <v>50698</v>
      </c>
      <c r="AE52" s="182">
        <v>51995</v>
      </c>
      <c r="AF52" s="30" t="e">
        <v>#DIV/0!</v>
      </c>
    </row>
    <row r="53" spans="1:32" ht="3.2" customHeight="1">
      <c r="A53" s="9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</row>
    <row r="54" spans="1:32" ht="15.95" customHeight="1">
      <c r="A54" s="79" t="s">
        <v>168</v>
      </c>
      <c r="B54" s="183">
        <v>29497</v>
      </c>
      <c r="C54" s="183">
        <v>29803</v>
      </c>
      <c r="D54" s="183">
        <v>30084</v>
      </c>
      <c r="E54" s="183">
        <v>30118</v>
      </c>
      <c r="F54" s="183">
        <v>30380</v>
      </c>
      <c r="G54" s="183">
        <v>30402</v>
      </c>
      <c r="H54" s="183">
        <v>31181</v>
      </c>
      <c r="I54" s="183">
        <v>30541</v>
      </c>
      <c r="J54" s="183">
        <v>30124</v>
      </c>
      <c r="K54" s="183">
        <v>29780</v>
      </c>
      <c r="L54" s="183">
        <v>30057</v>
      </c>
      <c r="M54" s="183">
        <v>30087</v>
      </c>
      <c r="N54" s="183">
        <v>30617</v>
      </c>
      <c r="O54" s="183">
        <v>30956</v>
      </c>
      <c r="P54" s="183">
        <v>31169</v>
      </c>
      <c r="Q54" s="183">
        <v>31585</v>
      </c>
      <c r="R54" s="183">
        <v>32981</v>
      </c>
      <c r="S54" s="183">
        <v>35137</v>
      </c>
      <c r="T54" s="183">
        <v>37446</v>
      </c>
      <c r="U54" s="183">
        <v>39423</v>
      </c>
      <c r="V54" s="183">
        <v>39638</v>
      </c>
      <c r="W54" s="183">
        <v>41034</v>
      </c>
      <c r="X54" s="183">
        <v>42762</v>
      </c>
      <c r="Y54" s="183">
        <v>44268</v>
      </c>
      <c r="Z54" s="183">
        <v>44816</v>
      </c>
      <c r="AA54" s="183">
        <v>43993</v>
      </c>
      <c r="AB54" s="183">
        <v>45383</v>
      </c>
      <c r="AC54" s="183">
        <v>47192</v>
      </c>
      <c r="AD54" s="183">
        <v>46562</v>
      </c>
      <c r="AE54" s="183">
        <v>47841</v>
      </c>
      <c r="AF54" s="30" t="e">
        <v>#DIV/0!</v>
      </c>
    </row>
    <row r="55" spans="1:32" ht="16.149999999999999" customHeight="1">
      <c r="A55" s="2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</row>
    <row r="56" spans="1:32" ht="16.149999999999999" customHeight="1">
      <c r="A56" s="11" t="s">
        <v>171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</row>
    <row r="57" spans="1:32" ht="12.75">
      <c r="A57" s="11" t="s">
        <v>172</v>
      </c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</row>
    <row r="58" spans="1:32"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</row>
    <row r="59" spans="1:32"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</row>
  </sheetData>
  <phoneticPr fontId="9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7" orientation="landscape" r:id="rId1"/>
  <headerFooter scaleWithDoc="0" alignWithMargins="0">
    <oddHeader>&amp;C&amp;"Arial,Fett"&amp;12Brennstoffumsatz je Sortiment&amp;"Arial,Standard"
(&amp;10in m&amp;X3&amp;X (Festmeter) und TJ; Jahreswerte, effektiv und witterungsbereinigt)&amp;R&amp;"Arial,Standard"Tabelle R&amp;LSchweizerische Holzenergiestatistik EJ2019</oddHeader>
    <oddFooter>&amp;RJuni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2:D20"/>
  <sheetViews>
    <sheetView showGridLines="0" view="pageLayout" zoomScale="115" zoomScaleNormal="100" zoomScalePageLayoutView="115" workbookViewId="0">
      <selection activeCell="C22" sqref="C22"/>
    </sheetView>
  </sheetViews>
  <sheetFormatPr baseColWidth="10" defaultRowHeight="12.75"/>
  <cols>
    <col min="1" max="1" width="3.140625" customWidth="1"/>
    <col min="2" max="2" width="11.28515625" bestFit="1" customWidth="1"/>
    <col min="3" max="3" width="58.140625" customWidth="1"/>
    <col min="4" max="4" width="8.140625" customWidth="1"/>
  </cols>
  <sheetData>
    <row r="2" spans="2:4">
      <c r="B2" s="185" t="s">
        <v>177</v>
      </c>
      <c r="C2" s="186" t="s">
        <v>178</v>
      </c>
      <c r="D2" s="187" t="s">
        <v>179</v>
      </c>
    </row>
    <row r="3" spans="2:4" s="188" customFormat="1" ht="18.75" customHeight="1">
      <c r="B3" s="203" t="s">
        <v>180</v>
      </c>
      <c r="C3" s="204" t="s">
        <v>181</v>
      </c>
      <c r="D3" s="201" t="s">
        <v>182</v>
      </c>
    </row>
    <row r="4" spans="2:4" s="188" customFormat="1" ht="18.75" customHeight="1">
      <c r="B4" s="205" t="s">
        <v>183</v>
      </c>
      <c r="C4" s="205" t="s">
        <v>184</v>
      </c>
      <c r="D4" s="202" t="s">
        <v>185</v>
      </c>
    </row>
    <row r="5" spans="2:4" s="188" customFormat="1" ht="18.75" customHeight="1">
      <c r="B5" s="206" t="s">
        <v>186</v>
      </c>
      <c r="C5" s="207" t="s">
        <v>187</v>
      </c>
      <c r="D5" s="202" t="s">
        <v>188</v>
      </c>
    </row>
    <row r="6" spans="2:4" s="188" customFormat="1" ht="18.75" customHeight="1">
      <c r="B6" s="206" t="s">
        <v>189</v>
      </c>
      <c r="C6" s="207" t="s">
        <v>190</v>
      </c>
      <c r="D6" s="202" t="s">
        <v>191</v>
      </c>
    </row>
    <row r="7" spans="2:4" s="188" customFormat="1" ht="18.75" customHeight="1">
      <c r="B7" s="206" t="s">
        <v>192</v>
      </c>
      <c r="C7" s="207" t="s">
        <v>193</v>
      </c>
      <c r="D7" s="202" t="s">
        <v>194</v>
      </c>
    </row>
    <row r="8" spans="2:4" s="188" customFormat="1" ht="18.75" customHeight="1">
      <c r="B8" s="206" t="s">
        <v>195</v>
      </c>
      <c r="C8" s="207" t="s">
        <v>196</v>
      </c>
      <c r="D8" s="202" t="s">
        <v>194</v>
      </c>
    </row>
    <row r="9" spans="2:4" s="188" customFormat="1" ht="18.75" customHeight="1">
      <c r="B9" s="206" t="s">
        <v>197</v>
      </c>
      <c r="C9" s="207" t="s">
        <v>198</v>
      </c>
      <c r="D9" s="202" t="s">
        <v>194</v>
      </c>
    </row>
    <row r="10" spans="2:4" s="188" customFormat="1" ht="18.75" customHeight="1">
      <c r="B10" s="206" t="s">
        <v>199</v>
      </c>
      <c r="C10" s="207" t="s">
        <v>200</v>
      </c>
      <c r="D10" s="202" t="s">
        <v>194</v>
      </c>
    </row>
    <row r="11" spans="2:4" s="188" customFormat="1" ht="18.75" customHeight="1">
      <c r="B11" s="206" t="s">
        <v>201</v>
      </c>
      <c r="C11" s="207" t="s">
        <v>202</v>
      </c>
      <c r="D11" s="202" t="s">
        <v>203</v>
      </c>
    </row>
    <row r="12" spans="2:4" s="188" customFormat="1" ht="18.75" customHeight="1">
      <c r="B12" s="206" t="s">
        <v>204</v>
      </c>
      <c r="C12" s="207" t="s">
        <v>205</v>
      </c>
      <c r="D12" s="202" t="s">
        <v>188</v>
      </c>
    </row>
    <row r="13" spans="2:4" s="188" customFormat="1" ht="18.75" customHeight="1">
      <c r="B13" s="206" t="s">
        <v>206</v>
      </c>
      <c r="C13" s="207" t="s">
        <v>207</v>
      </c>
      <c r="D13" s="202" t="s">
        <v>203</v>
      </c>
    </row>
    <row r="14" spans="2:4" s="188" customFormat="1" ht="18.75" customHeight="1">
      <c r="B14" s="206" t="s">
        <v>208</v>
      </c>
      <c r="C14" s="207" t="s">
        <v>209</v>
      </c>
      <c r="D14" s="202" t="s">
        <v>203</v>
      </c>
    </row>
    <row r="15" spans="2:4" s="188" customFormat="1" ht="18.75" customHeight="1">
      <c r="B15" s="206" t="s">
        <v>210</v>
      </c>
      <c r="C15" s="207" t="s">
        <v>211</v>
      </c>
      <c r="D15" s="202" t="s">
        <v>203</v>
      </c>
    </row>
    <row r="16" spans="2:4" s="188" customFormat="1" ht="18.75" customHeight="1">
      <c r="B16" s="206" t="s">
        <v>212</v>
      </c>
      <c r="C16" s="207" t="s">
        <v>213</v>
      </c>
      <c r="D16" s="202" t="s">
        <v>203</v>
      </c>
    </row>
    <row r="17" spans="2:4" s="188" customFormat="1" ht="18.75" customHeight="1">
      <c r="B17" s="206" t="s">
        <v>214</v>
      </c>
      <c r="C17" s="207" t="s">
        <v>215</v>
      </c>
      <c r="D17" s="202" t="s">
        <v>203</v>
      </c>
    </row>
    <row r="18" spans="2:4" s="188" customFormat="1" ht="18.75" customHeight="1">
      <c r="B18" s="206" t="s">
        <v>216</v>
      </c>
      <c r="C18" s="207" t="s">
        <v>217</v>
      </c>
      <c r="D18" s="202" t="s">
        <v>218</v>
      </c>
    </row>
    <row r="19" spans="2:4" s="188" customFormat="1" ht="18.75" customHeight="1">
      <c r="B19" s="206" t="s">
        <v>219</v>
      </c>
      <c r="C19" s="207" t="s">
        <v>220</v>
      </c>
      <c r="D19" s="202" t="s">
        <v>221</v>
      </c>
    </row>
    <row r="20" spans="2:4" s="188" customFormat="1" ht="18.75" customHeight="1">
      <c r="B20" s="206" t="s">
        <v>222</v>
      </c>
      <c r="C20" s="207" t="s">
        <v>223</v>
      </c>
      <c r="D20" s="202" t="s">
        <v>224</v>
      </c>
    </row>
  </sheetData>
  <hyperlinks>
    <hyperlink ref="B3:C3" location="A!A1" tooltip="Tabelle A; Anlagenbestand" display="Tabelle A"/>
    <hyperlink ref="B4:C4" location="B!A1" tooltip="Tabelle B; Installierte Feuerungsleistung" display="Tabelle B   "/>
    <hyperlink ref="C12" location="J!A1" tooltip="Brennstoffumsatz/-input, effektive Jahreswerte" display="Brennstoffumsatz/-input, effektive Jahreswerte"/>
    <hyperlink ref="B12:C12" location="J!A1" tooltip="Tabelle J; Brennstoffumsatz/-input, effektive Jahreswerte" display="Tabelle J"/>
    <hyperlink ref="B11:C11" location="I!A1" tooltip="Tabelle I; Verbrauchsentwicklung, witterungsbereinigt, nach Verbrauchergruppen" display="Tabelle I"/>
    <hyperlink ref="B10:C10" location="H!A1" tooltip="Tabelle H; Nutzenergie elektrisch, witterungsbereinigt" display="Tabelle H"/>
    <hyperlink ref="B9:C9" location="G!A1" tooltip="Tabelle G; Nutzenergie thermisch, witterungsbereinigt" display="Tabelle G"/>
    <hyperlink ref="B8:C8" location="F!A1" tooltip="Tabelle F; Nutzenergie total, witterungsbereinigt" display="Tabelle F"/>
    <hyperlink ref="B7:C7" location="E!A1" tooltip="Tabelle E; Endenergie, witterungsbereinigt" display="Tabelle E"/>
    <hyperlink ref="B6:C6" location="D!A1" tooltip="Tabelle D; Brennstoffumsatz/-input, Masse, witterungsbereinigt" display="Tabelle D"/>
    <hyperlink ref="B5:C5" location="'C'!A1" tooltip="Tabelle C; Brennstoffumsatz/-input, Volumen, witterungsbereinigt" display="Tabelle C"/>
    <hyperlink ref="B13:C13" location="K!A1" tooltip="Tabelle K; Bruttoverbrauch Holz, effektive Jahreswerte" display="Tabelle K"/>
    <hyperlink ref="B14:C14" location="L!A1" tooltip="Tabelle L; Nutzenergie total, effektive Jahreswerte" display="Tabelle L"/>
    <hyperlink ref="B15:C15" location="M!A1" tooltip="Tabelle M; Verbrauchsentwicklung, effektive Jahreswerte, nach Verbrauchergruppen" display="Tabelle M"/>
    <hyperlink ref="B16:C16" location="N!A1" tooltip="Tabelle N; Bruttoverbrauch Holz nach Verbrauchergruppen, effektive Jahreswerte" display="Tabelle N"/>
    <hyperlink ref="B17:C17" location="O!A1" tooltip="Tabelle O; Umwandlungsverluste und Nutzenergie, effektive Jahreswerte" display="Tabelle O"/>
    <hyperlink ref="B18:C18" location="P!A1" tooltip="Tabelle P; Automatische Holzfeuerungen nach Kantonen; Anzahl, Leistung" display="Tabelle P"/>
    <hyperlink ref="B19:C19" location="Q!A1" tooltip="Tabelle Q; Automatische Holzfeuerungen nach Kantonen; Holzumsatz, Endenergie" display="Tabelle Q"/>
    <hyperlink ref="B20:C20" location="'R'!A1" tooltip="Tabelle R; Brennstoffumsatz je Sortiment, effektive Jahreswerte und witterungsbereinigt" display="Tabelle R"/>
  </hyperlinks>
  <pageMargins left="0.7" right="0.7" top="0.78740157499999996" bottom="0.78740157499999996" header="0.3" footer="0.3"/>
  <pageSetup paperSize="9" orientation="portrait" r:id="rId1"/>
  <headerFooter>
    <oddHeader>&amp;LSchweizerische Holzenergiestatistik EJ2019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F40"/>
  <sheetViews>
    <sheetView zoomScale="75" zoomScaleNormal="75" zoomScalePageLayoutView="70" workbookViewId="0">
      <selection activeCell="R18" sqref="R18"/>
    </sheetView>
  </sheetViews>
  <sheetFormatPr baseColWidth="10" defaultColWidth="11.42578125" defaultRowHeight="12"/>
  <cols>
    <col min="1" max="1" width="5.28515625" style="30" customWidth="1"/>
    <col min="2" max="2" width="32.85546875" style="30" bestFit="1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45639</v>
      </c>
      <c r="D2" s="34">
        <v>48790</v>
      </c>
      <c r="E2" s="34">
        <v>50990</v>
      </c>
      <c r="F2" s="34">
        <v>52252</v>
      </c>
      <c r="G2" s="34">
        <v>52831</v>
      </c>
      <c r="H2" s="34">
        <v>52880</v>
      </c>
      <c r="I2" s="34">
        <v>51255</v>
      </c>
      <c r="J2" s="34">
        <v>49130</v>
      </c>
      <c r="K2" s="34">
        <v>46567</v>
      </c>
      <c r="L2" s="34">
        <v>44091</v>
      </c>
      <c r="M2" s="34">
        <v>41428</v>
      </c>
      <c r="N2" s="34">
        <v>40034</v>
      </c>
      <c r="O2" s="34">
        <v>39192</v>
      </c>
      <c r="P2" s="34">
        <v>37588</v>
      </c>
      <c r="Q2" s="34">
        <v>36023</v>
      </c>
      <c r="R2" s="34">
        <v>34834</v>
      </c>
      <c r="S2" s="34">
        <v>33676</v>
      </c>
      <c r="T2" s="34">
        <v>32734</v>
      </c>
      <c r="U2" s="34">
        <v>30294</v>
      </c>
      <c r="V2" s="34">
        <v>27896</v>
      </c>
      <c r="W2" s="34">
        <v>22865</v>
      </c>
      <c r="X2" s="34">
        <v>19656</v>
      </c>
      <c r="Y2" s="34">
        <v>17223</v>
      </c>
      <c r="Z2" s="34">
        <v>15633</v>
      </c>
      <c r="AA2" s="34">
        <v>14585</v>
      </c>
      <c r="AB2" s="34">
        <v>13944</v>
      </c>
      <c r="AC2" s="34">
        <v>14011</v>
      </c>
      <c r="AD2" s="34">
        <v>14061</v>
      </c>
      <c r="AE2" s="34">
        <v>14101</v>
      </c>
      <c r="AF2" s="34">
        <v>13873</v>
      </c>
    </row>
    <row r="3" spans="1:32" ht="14.1" customHeight="1">
      <c r="A3" s="35">
        <v>2</v>
      </c>
      <c r="B3" s="36" t="s">
        <v>3</v>
      </c>
      <c r="C3" s="37">
        <v>34694</v>
      </c>
      <c r="D3" s="38">
        <v>43118</v>
      </c>
      <c r="E3" s="38">
        <v>51093</v>
      </c>
      <c r="F3" s="38">
        <v>58071</v>
      </c>
      <c r="G3" s="38">
        <v>64434</v>
      </c>
      <c r="H3" s="38">
        <v>71102</v>
      </c>
      <c r="I3" s="38">
        <v>79235</v>
      </c>
      <c r="J3" s="38">
        <v>87321</v>
      </c>
      <c r="K3" s="38">
        <v>95396</v>
      </c>
      <c r="L3" s="38">
        <v>102078</v>
      </c>
      <c r="M3" s="38">
        <v>108247</v>
      </c>
      <c r="N3" s="38">
        <v>113415</v>
      </c>
      <c r="O3" s="38">
        <v>118336</v>
      </c>
      <c r="P3" s="38">
        <v>122689</v>
      </c>
      <c r="Q3" s="38">
        <v>127001</v>
      </c>
      <c r="R3" s="38">
        <v>131328</v>
      </c>
      <c r="S3" s="38">
        <v>135675</v>
      </c>
      <c r="T3" s="38">
        <v>138989</v>
      </c>
      <c r="U3" s="38">
        <v>142610</v>
      </c>
      <c r="V3" s="38">
        <v>144670</v>
      </c>
      <c r="W3" s="38">
        <v>140176</v>
      </c>
      <c r="X3" s="38">
        <v>137494</v>
      </c>
      <c r="Y3" s="38">
        <v>135261</v>
      </c>
      <c r="Z3" s="38">
        <v>134025</v>
      </c>
      <c r="AA3" s="38">
        <v>131415</v>
      </c>
      <c r="AB3" s="38">
        <v>126628.15</v>
      </c>
      <c r="AC3" s="38">
        <v>120339.15700000001</v>
      </c>
      <c r="AD3" s="38">
        <v>113987.96358</v>
      </c>
      <c r="AE3" s="38">
        <v>107534.4459626</v>
      </c>
      <c r="AF3" s="38">
        <v>102157.92834519999</v>
      </c>
    </row>
    <row r="4" spans="1:32" ht="14.1" customHeight="1">
      <c r="A4" s="35">
        <v>3</v>
      </c>
      <c r="B4" s="36" t="s">
        <v>4</v>
      </c>
      <c r="C4" s="37">
        <v>76838</v>
      </c>
      <c r="D4" s="38">
        <v>85376</v>
      </c>
      <c r="E4" s="38">
        <v>93376</v>
      </c>
      <c r="F4" s="38">
        <v>99473</v>
      </c>
      <c r="G4" s="38">
        <v>107542</v>
      </c>
      <c r="H4" s="38">
        <v>115375</v>
      </c>
      <c r="I4" s="38">
        <v>122632</v>
      </c>
      <c r="J4" s="38">
        <v>131660</v>
      </c>
      <c r="K4" s="38">
        <v>141491</v>
      </c>
      <c r="L4" s="38">
        <v>148418</v>
      </c>
      <c r="M4" s="38">
        <v>151844</v>
      </c>
      <c r="N4" s="38">
        <v>159363</v>
      </c>
      <c r="O4" s="38">
        <v>166173</v>
      </c>
      <c r="P4" s="38">
        <v>174510</v>
      </c>
      <c r="Q4" s="38">
        <v>182198</v>
      </c>
      <c r="R4" s="38">
        <v>192220</v>
      </c>
      <c r="S4" s="38">
        <v>202656</v>
      </c>
      <c r="T4" s="38">
        <v>211192</v>
      </c>
      <c r="U4" s="38">
        <v>219299</v>
      </c>
      <c r="V4" s="38">
        <v>224234</v>
      </c>
      <c r="W4" s="38">
        <v>224443</v>
      </c>
      <c r="X4" s="38">
        <v>225104</v>
      </c>
      <c r="Y4" s="38">
        <v>226303</v>
      </c>
      <c r="Z4" s="38">
        <v>229405</v>
      </c>
      <c r="AA4" s="38">
        <v>229162</v>
      </c>
      <c r="AB4" s="38">
        <v>228641.9</v>
      </c>
      <c r="AC4" s="38">
        <v>228353.70199999999</v>
      </c>
      <c r="AD4" s="38">
        <v>226055.75588000001</v>
      </c>
      <c r="AE4" s="38">
        <v>221846.05814360001</v>
      </c>
      <c r="AF4" s="38">
        <v>215677.3604072</v>
      </c>
    </row>
    <row r="5" spans="1:32" ht="14.1" customHeight="1">
      <c r="A5" s="35" t="s">
        <v>36</v>
      </c>
      <c r="B5" s="36" t="s">
        <v>5</v>
      </c>
      <c r="C5" s="37">
        <v>119734</v>
      </c>
      <c r="D5" s="38">
        <v>118911</v>
      </c>
      <c r="E5" s="38">
        <v>117763</v>
      </c>
      <c r="F5" s="38">
        <v>116790</v>
      </c>
      <c r="G5" s="38">
        <v>115124</v>
      </c>
      <c r="H5" s="38">
        <v>112684</v>
      </c>
      <c r="I5" s="38">
        <v>111015</v>
      </c>
      <c r="J5" s="38">
        <v>106309</v>
      </c>
      <c r="K5" s="38">
        <v>97305</v>
      </c>
      <c r="L5" s="38">
        <v>88577</v>
      </c>
      <c r="M5" s="38">
        <v>79643</v>
      </c>
      <c r="N5" s="38">
        <v>71226</v>
      </c>
      <c r="O5" s="38">
        <v>63074</v>
      </c>
      <c r="P5" s="38">
        <v>57919</v>
      </c>
      <c r="Q5" s="38">
        <v>53327</v>
      </c>
      <c r="R5" s="38">
        <v>48786</v>
      </c>
      <c r="S5" s="38">
        <v>42372</v>
      </c>
      <c r="T5" s="38">
        <v>35829</v>
      </c>
      <c r="U5" s="38">
        <v>28717</v>
      </c>
      <c r="V5" s="38">
        <v>22841</v>
      </c>
      <c r="W5" s="38">
        <v>17465</v>
      </c>
      <c r="X5" s="38">
        <v>15568</v>
      </c>
      <c r="Y5" s="38">
        <v>13976</v>
      </c>
      <c r="Z5" s="38">
        <v>12289</v>
      </c>
      <c r="AA5" s="38">
        <v>10581</v>
      </c>
      <c r="AB5" s="38">
        <v>9094</v>
      </c>
      <c r="AC5" s="38">
        <v>7818</v>
      </c>
      <c r="AD5" s="38">
        <v>6339</v>
      </c>
      <c r="AE5" s="38">
        <v>6192</v>
      </c>
      <c r="AF5" s="38">
        <v>6102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120</v>
      </c>
      <c r="L6" s="38">
        <v>200</v>
      </c>
      <c r="M6" s="38">
        <v>368</v>
      </c>
      <c r="N6" s="38">
        <v>636</v>
      </c>
      <c r="O6" s="38">
        <v>1128</v>
      </c>
      <c r="P6" s="38">
        <v>1558</v>
      </c>
      <c r="Q6" s="38">
        <v>2120</v>
      </c>
      <c r="R6" s="38">
        <v>2829</v>
      </c>
      <c r="S6" s="38">
        <v>3943</v>
      </c>
      <c r="T6" s="38">
        <v>4856</v>
      </c>
      <c r="U6" s="38">
        <v>5805</v>
      </c>
      <c r="V6" s="38">
        <v>6605</v>
      </c>
      <c r="W6" s="38">
        <v>7361</v>
      </c>
      <c r="X6" s="38">
        <v>8080</v>
      </c>
      <c r="Y6" s="38">
        <v>8799</v>
      </c>
      <c r="Z6" s="38">
        <v>9398</v>
      </c>
      <c r="AA6" s="38">
        <v>9943</v>
      </c>
      <c r="AB6" s="38">
        <v>10397.1</v>
      </c>
      <c r="AC6" s="38">
        <v>10732.218000000001</v>
      </c>
      <c r="AD6" s="38">
        <v>10900.92892</v>
      </c>
      <c r="AE6" s="38">
        <v>11143.228512400001</v>
      </c>
      <c r="AF6" s="38">
        <v>10985.5281048</v>
      </c>
    </row>
    <row r="7" spans="1:32" ht="14.1" customHeight="1">
      <c r="A7" s="35">
        <v>5</v>
      </c>
      <c r="B7" s="36" t="s">
        <v>6</v>
      </c>
      <c r="C7" s="37">
        <v>125363</v>
      </c>
      <c r="D7" s="38">
        <v>125007</v>
      </c>
      <c r="E7" s="38">
        <v>124612</v>
      </c>
      <c r="F7" s="38">
        <v>124236</v>
      </c>
      <c r="G7" s="38">
        <v>123828</v>
      </c>
      <c r="H7" s="38">
        <v>124222</v>
      </c>
      <c r="I7" s="38">
        <v>124296</v>
      </c>
      <c r="J7" s="38">
        <v>124372</v>
      </c>
      <c r="K7" s="38">
        <v>124150</v>
      </c>
      <c r="L7" s="38">
        <v>125161</v>
      </c>
      <c r="M7" s="38">
        <v>125439</v>
      </c>
      <c r="N7" s="38">
        <v>125439</v>
      </c>
      <c r="O7" s="38">
        <v>124992</v>
      </c>
      <c r="P7" s="38">
        <v>123992</v>
      </c>
      <c r="Q7" s="38">
        <v>122522</v>
      </c>
      <c r="R7" s="38">
        <v>120751</v>
      </c>
      <c r="S7" s="38">
        <v>118845</v>
      </c>
      <c r="T7" s="38">
        <v>116271</v>
      </c>
      <c r="U7" s="38">
        <v>115105</v>
      </c>
      <c r="V7" s="38">
        <v>113791</v>
      </c>
      <c r="W7" s="38">
        <v>113147</v>
      </c>
      <c r="X7" s="38">
        <v>113067</v>
      </c>
      <c r="Y7" s="38">
        <v>113921</v>
      </c>
      <c r="Z7" s="38">
        <v>115116</v>
      </c>
      <c r="AA7" s="38">
        <v>116434</v>
      </c>
      <c r="AB7" s="38">
        <v>116852.1</v>
      </c>
      <c r="AC7" s="38">
        <v>117976.518</v>
      </c>
      <c r="AD7" s="38">
        <v>118605.59092</v>
      </c>
      <c r="AE7" s="38">
        <v>119317.5216524</v>
      </c>
      <c r="AF7" s="38">
        <v>119749.4523848</v>
      </c>
    </row>
    <row r="8" spans="1:32" ht="14.1" customHeight="1">
      <c r="A8" s="35">
        <v>6</v>
      </c>
      <c r="B8" s="36" t="s">
        <v>7</v>
      </c>
      <c r="C8" s="37">
        <v>135257</v>
      </c>
      <c r="D8" s="38">
        <v>133925</v>
      </c>
      <c r="E8" s="38">
        <v>131247</v>
      </c>
      <c r="F8" s="38">
        <v>127714</v>
      </c>
      <c r="G8" s="38">
        <v>124476</v>
      </c>
      <c r="H8" s="38">
        <v>120280</v>
      </c>
      <c r="I8" s="38">
        <v>116255</v>
      </c>
      <c r="J8" s="38">
        <v>109114</v>
      </c>
      <c r="K8" s="38">
        <v>101421</v>
      </c>
      <c r="L8" s="38">
        <v>94157</v>
      </c>
      <c r="M8" s="38">
        <v>88580</v>
      </c>
      <c r="N8" s="38">
        <v>85240</v>
      </c>
      <c r="O8" s="38">
        <v>81805</v>
      </c>
      <c r="P8" s="38">
        <v>78365</v>
      </c>
      <c r="Q8" s="38">
        <v>74471</v>
      </c>
      <c r="R8" s="38">
        <v>71531</v>
      </c>
      <c r="S8" s="38">
        <v>64551</v>
      </c>
      <c r="T8" s="38">
        <v>58161</v>
      </c>
      <c r="U8" s="38">
        <v>52332</v>
      </c>
      <c r="V8" s="38">
        <v>45005</v>
      </c>
      <c r="W8" s="38">
        <v>37346</v>
      </c>
      <c r="X8" s="38">
        <v>34017</v>
      </c>
      <c r="Y8" s="38">
        <v>31466</v>
      </c>
      <c r="Z8" s="38">
        <v>29250</v>
      </c>
      <c r="AA8" s="38">
        <v>26919</v>
      </c>
      <c r="AB8" s="38">
        <v>25084.799999999999</v>
      </c>
      <c r="AC8" s="38">
        <v>23438.844000000001</v>
      </c>
      <c r="AD8" s="38">
        <v>22138.20536</v>
      </c>
      <c r="AE8" s="38">
        <v>21077.0858792</v>
      </c>
      <c r="AF8" s="38">
        <v>20253.9663984</v>
      </c>
    </row>
    <row r="9" spans="1:32" ht="14.1" customHeight="1">
      <c r="A9" s="35">
        <v>7</v>
      </c>
      <c r="B9" s="36" t="s">
        <v>8</v>
      </c>
      <c r="C9" s="37">
        <v>48591</v>
      </c>
      <c r="D9" s="38">
        <v>47594</v>
      </c>
      <c r="E9" s="38">
        <v>46405</v>
      </c>
      <c r="F9" s="38">
        <v>45227</v>
      </c>
      <c r="G9" s="38">
        <v>43965</v>
      </c>
      <c r="H9" s="38">
        <v>42454</v>
      </c>
      <c r="I9" s="38">
        <v>40919</v>
      </c>
      <c r="J9" s="38">
        <v>39346</v>
      </c>
      <c r="K9" s="38">
        <v>37701</v>
      </c>
      <c r="L9" s="38">
        <v>36068</v>
      </c>
      <c r="M9" s="38">
        <v>34391</v>
      </c>
      <c r="N9" s="38">
        <v>32777</v>
      </c>
      <c r="O9" s="38">
        <v>31053</v>
      </c>
      <c r="P9" s="38">
        <v>29351</v>
      </c>
      <c r="Q9" s="38">
        <v>27667</v>
      </c>
      <c r="R9" s="38">
        <v>25998</v>
      </c>
      <c r="S9" s="38">
        <v>23977</v>
      </c>
      <c r="T9" s="38">
        <v>21367</v>
      </c>
      <c r="U9" s="38">
        <v>19327</v>
      </c>
      <c r="V9" s="38">
        <v>17434</v>
      </c>
      <c r="W9" s="38">
        <v>14376</v>
      </c>
      <c r="X9" s="38">
        <v>11703</v>
      </c>
      <c r="Y9" s="38">
        <v>9460</v>
      </c>
      <c r="Z9" s="38">
        <v>7351</v>
      </c>
      <c r="AA9" s="38">
        <v>5671</v>
      </c>
      <c r="AB9" s="38">
        <v>5337.25</v>
      </c>
      <c r="AC9" s="38">
        <v>5024.3950000000004</v>
      </c>
      <c r="AD9" s="38">
        <v>4740.4112999999998</v>
      </c>
      <c r="AE9" s="38">
        <v>4524.137111</v>
      </c>
      <c r="AF9" s="38">
        <v>4295.8629220000003</v>
      </c>
    </row>
    <row r="10" spans="1:32" ht="14.1" customHeight="1">
      <c r="A10" s="35">
        <v>8</v>
      </c>
      <c r="B10" s="36" t="s">
        <v>39</v>
      </c>
      <c r="C10" s="37">
        <v>45416</v>
      </c>
      <c r="D10" s="38">
        <v>46400</v>
      </c>
      <c r="E10" s="38">
        <v>46650</v>
      </c>
      <c r="F10" s="38">
        <v>46726</v>
      </c>
      <c r="G10" s="38">
        <v>46593</v>
      </c>
      <c r="H10" s="38">
        <v>45750</v>
      </c>
      <c r="I10" s="38">
        <v>45989</v>
      </c>
      <c r="J10" s="38">
        <v>45911</v>
      </c>
      <c r="K10" s="38">
        <v>45507</v>
      </c>
      <c r="L10" s="38">
        <v>44806</v>
      </c>
      <c r="M10" s="38">
        <v>44528</v>
      </c>
      <c r="N10" s="38">
        <v>44605</v>
      </c>
      <c r="O10" s="38">
        <v>44247</v>
      </c>
      <c r="P10" s="38">
        <v>43354</v>
      </c>
      <c r="Q10" s="38">
        <v>42593</v>
      </c>
      <c r="R10" s="38">
        <v>41718</v>
      </c>
      <c r="S10" s="38">
        <v>40965</v>
      </c>
      <c r="T10" s="38">
        <v>40065</v>
      </c>
      <c r="U10" s="38">
        <v>39444</v>
      </c>
      <c r="V10" s="38">
        <v>38595</v>
      </c>
      <c r="W10" s="38">
        <v>35992</v>
      </c>
      <c r="X10" s="38">
        <v>32622.823529411766</v>
      </c>
      <c r="Y10" s="38">
        <v>30362.823529411766</v>
      </c>
      <c r="Z10" s="38">
        <v>28289.823529411766</v>
      </c>
      <c r="AA10" s="38">
        <v>25590.823529411766</v>
      </c>
      <c r="AB10" s="38">
        <v>24780.823529411766</v>
      </c>
      <c r="AC10" s="38">
        <v>23869.823529411766</v>
      </c>
      <c r="AD10" s="38">
        <v>23120.823529411766</v>
      </c>
      <c r="AE10" s="38">
        <v>22541.823529411766</v>
      </c>
      <c r="AF10" s="38">
        <v>22203.823529411766</v>
      </c>
    </row>
    <row r="11" spans="1:32" ht="14.1" customHeight="1">
      <c r="A11" s="35">
        <v>9</v>
      </c>
      <c r="B11" s="36" t="s">
        <v>40</v>
      </c>
      <c r="C11" s="37">
        <v>756</v>
      </c>
      <c r="D11" s="38">
        <v>820</v>
      </c>
      <c r="E11" s="38">
        <v>925</v>
      </c>
      <c r="F11" s="38">
        <v>1070</v>
      </c>
      <c r="G11" s="38">
        <v>1246</v>
      </c>
      <c r="H11" s="38">
        <v>1450</v>
      </c>
      <c r="I11" s="38">
        <v>1630</v>
      </c>
      <c r="J11" s="38">
        <v>1778</v>
      </c>
      <c r="K11" s="38">
        <v>1906</v>
      </c>
      <c r="L11" s="38">
        <v>2027</v>
      </c>
      <c r="M11" s="38">
        <v>2185</v>
      </c>
      <c r="N11" s="38">
        <v>2433</v>
      </c>
      <c r="O11" s="38">
        <v>2605</v>
      </c>
      <c r="P11" s="38">
        <v>2731</v>
      </c>
      <c r="Q11" s="38">
        <v>2868</v>
      </c>
      <c r="R11" s="38">
        <v>2988</v>
      </c>
      <c r="S11" s="38">
        <v>3083</v>
      </c>
      <c r="T11" s="38">
        <v>3159</v>
      </c>
      <c r="U11" s="38">
        <v>3266</v>
      </c>
      <c r="V11" s="38">
        <v>3317</v>
      </c>
      <c r="W11" s="38">
        <v>3362</v>
      </c>
      <c r="X11" s="38">
        <v>3370.9411764705883</v>
      </c>
      <c r="Y11" s="38">
        <v>3364.9411764705883</v>
      </c>
      <c r="Z11" s="38">
        <v>3296.9411764705883</v>
      </c>
      <c r="AA11" s="38">
        <v>3204.9411764705883</v>
      </c>
      <c r="AB11" s="38">
        <v>3063.9411764705883</v>
      </c>
      <c r="AC11" s="38">
        <v>2923.9411764705883</v>
      </c>
      <c r="AD11" s="38">
        <v>2848.9411764705883</v>
      </c>
      <c r="AE11" s="38">
        <v>2794.9411764705883</v>
      </c>
      <c r="AF11" s="38">
        <v>2713.9411764705883</v>
      </c>
    </row>
    <row r="12" spans="1:32" ht="14.1" customHeight="1">
      <c r="A12" s="35">
        <v>10</v>
      </c>
      <c r="B12" s="36" t="s">
        <v>9</v>
      </c>
      <c r="C12" s="37">
        <v>56896</v>
      </c>
      <c r="D12" s="38">
        <v>56844</v>
      </c>
      <c r="E12" s="38">
        <v>56063</v>
      </c>
      <c r="F12" s="38">
        <v>54711</v>
      </c>
      <c r="G12" s="38">
        <v>52835</v>
      </c>
      <c r="H12" s="38">
        <v>50312</v>
      </c>
      <c r="I12" s="38">
        <v>47196</v>
      </c>
      <c r="J12" s="38">
        <v>43757</v>
      </c>
      <c r="K12" s="38">
        <v>39701</v>
      </c>
      <c r="L12" s="38">
        <v>34985</v>
      </c>
      <c r="M12" s="38">
        <v>29761</v>
      </c>
      <c r="N12" s="38">
        <v>24080</v>
      </c>
      <c r="O12" s="38">
        <v>20120</v>
      </c>
      <c r="P12" s="38">
        <v>17215</v>
      </c>
      <c r="Q12" s="38">
        <v>14932</v>
      </c>
      <c r="R12" s="38">
        <v>13351</v>
      </c>
      <c r="S12" s="38">
        <v>12035</v>
      </c>
      <c r="T12" s="38">
        <v>10922</v>
      </c>
      <c r="U12" s="38">
        <v>9851</v>
      </c>
      <c r="V12" s="38">
        <v>8487</v>
      </c>
      <c r="W12" s="38">
        <v>7290</v>
      </c>
      <c r="X12" s="38">
        <v>6327</v>
      </c>
      <c r="Y12" s="38">
        <v>5586</v>
      </c>
      <c r="Z12" s="38">
        <v>4909</v>
      </c>
      <c r="AA12" s="38">
        <v>4249</v>
      </c>
      <c r="AB12" s="38">
        <v>3729</v>
      </c>
      <c r="AC12" s="38">
        <v>3295</v>
      </c>
      <c r="AD12" s="38">
        <v>2677</v>
      </c>
      <c r="AE12" s="38">
        <v>2169</v>
      </c>
      <c r="AF12" s="38">
        <v>1814</v>
      </c>
    </row>
    <row r="13" spans="1:32">
      <c r="A13" s="35" t="s">
        <v>38</v>
      </c>
      <c r="B13" s="36" t="s">
        <v>41</v>
      </c>
      <c r="C13" s="37">
        <v>1014</v>
      </c>
      <c r="D13" s="38">
        <v>1254</v>
      </c>
      <c r="E13" s="38">
        <v>1443</v>
      </c>
      <c r="F13" s="38">
        <v>1568</v>
      </c>
      <c r="G13" s="38">
        <v>1710</v>
      </c>
      <c r="H13" s="38">
        <v>1793</v>
      </c>
      <c r="I13" s="38">
        <v>1959</v>
      </c>
      <c r="J13" s="38">
        <v>2142</v>
      </c>
      <c r="K13" s="38">
        <v>2265</v>
      </c>
      <c r="L13" s="38">
        <v>2389</v>
      </c>
      <c r="M13" s="38">
        <v>2456</v>
      </c>
      <c r="N13" s="38">
        <v>2609</v>
      </c>
      <c r="O13" s="38">
        <v>2785</v>
      </c>
      <c r="P13" s="38">
        <v>2921</v>
      </c>
      <c r="Q13" s="38">
        <v>2943</v>
      </c>
      <c r="R13" s="38">
        <v>3068</v>
      </c>
      <c r="S13" s="38">
        <v>3232</v>
      </c>
      <c r="T13" s="38">
        <v>3342</v>
      </c>
      <c r="U13" s="38">
        <v>3547</v>
      </c>
      <c r="V13" s="38">
        <v>3705</v>
      </c>
      <c r="W13" s="38">
        <v>3947</v>
      </c>
      <c r="X13" s="38">
        <v>3807.7647058823532</v>
      </c>
      <c r="Y13" s="38">
        <v>3728.7647058823532</v>
      </c>
      <c r="Z13" s="38">
        <v>3741.7647058823532</v>
      </c>
      <c r="AA13" s="38">
        <v>3684.7647058823532</v>
      </c>
      <c r="AB13" s="38">
        <v>3595.7647058823532</v>
      </c>
      <c r="AC13" s="38">
        <v>3446.7647058823532</v>
      </c>
      <c r="AD13" s="38">
        <v>3302.7647058823532</v>
      </c>
      <c r="AE13" s="38">
        <v>3185.7647058823532</v>
      </c>
      <c r="AF13" s="38">
        <v>3017.7647058823532</v>
      </c>
    </row>
    <row r="14" spans="1:32" ht="13.5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52</v>
      </c>
      <c r="L14" s="38">
        <v>135</v>
      </c>
      <c r="M14" s="38">
        <v>330</v>
      </c>
      <c r="N14" s="38">
        <v>765</v>
      </c>
      <c r="O14" s="38">
        <v>1302</v>
      </c>
      <c r="P14" s="38">
        <v>1917</v>
      </c>
      <c r="Q14" s="38">
        <v>2727</v>
      </c>
      <c r="R14" s="38">
        <v>4297</v>
      </c>
      <c r="S14" s="38">
        <v>6519</v>
      </c>
      <c r="T14" s="38">
        <v>7545</v>
      </c>
      <c r="U14" s="38">
        <v>8742</v>
      </c>
      <c r="V14" s="38">
        <v>9795</v>
      </c>
      <c r="W14" s="38">
        <v>10807</v>
      </c>
      <c r="X14" s="38">
        <v>11365.823529411766</v>
      </c>
      <c r="Y14" s="38">
        <v>12181.823529411766</v>
      </c>
      <c r="Z14" s="38">
        <v>13023.823529411766</v>
      </c>
      <c r="AA14" s="38">
        <v>13774.823529411766</v>
      </c>
      <c r="AB14" s="38">
        <v>14304.823529411766</v>
      </c>
      <c r="AC14" s="38">
        <v>14805.823529411766</v>
      </c>
      <c r="AD14" s="38">
        <v>15322.823529411766</v>
      </c>
      <c r="AE14" s="38">
        <v>15950.823529411766</v>
      </c>
      <c r="AF14" s="38">
        <v>16508.823529411762</v>
      </c>
    </row>
    <row r="15" spans="1:32" ht="25.15" customHeight="1">
      <c r="A15" s="35" t="s">
        <v>47</v>
      </c>
      <c r="B15" s="36" t="s">
        <v>43</v>
      </c>
      <c r="C15" s="37">
        <v>459</v>
      </c>
      <c r="D15" s="38">
        <v>526</v>
      </c>
      <c r="E15" s="38">
        <v>590</v>
      </c>
      <c r="F15" s="38">
        <v>657</v>
      </c>
      <c r="G15" s="38">
        <v>734</v>
      </c>
      <c r="H15" s="38">
        <v>827</v>
      </c>
      <c r="I15" s="38">
        <v>907</v>
      </c>
      <c r="J15" s="38">
        <v>987</v>
      </c>
      <c r="K15" s="38">
        <v>1119</v>
      </c>
      <c r="L15" s="38">
        <v>1221</v>
      </c>
      <c r="M15" s="38">
        <v>1367</v>
      </c>
      <c r="N15" s="38">
        <v>1613</v>
      </c>
      <c r="O15" s="38">
        <v>1778</v>
      </c>
      <c r="P15" s="38">
        <v>1900</v>
      </c>
      <c r="Q15" s="38">
        <v>2045</v>
      </c>
      <c r="R15" s="38">
        <v>2231</v>
      </c>
      <c r="S15" s="38">
        <v>2478</v>
      </c>
      <c r="T15" s="38">
        <v>2660</v>
      </c>
      <c r="U15" s="38">
        <v>2787</v>
      </c>
      <c r="V15" s="38">
        <v>2858</v>
      </c>
      <c r="W15" s="38">
        <v>2994</v>
      </c>
      <c r="X15" s="38">
        <v>3110</v>
      </c>
      <c r="Y15" s="38">
        <v>3308</v>
      </c>
      <c r="Z15" s="38">
        <v>3447</v>
      </c>
      <c r="AA15" s="38">
        <v>3590</v>
      </c>
      <c r="AB15" s="38">
        <v>3770</v>
      </c>
      <c r="AC15" s="38">
        <v>3913</v>
      </c>
      <c r="AD15" s="38">
        <v>4038</v>
      </c>
      <c r="AE15" s="38">
        <v>4138</v>
      </c>
      <c r="AF15" s="38">
        <v>4175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5</v>
      </c>
      <c r="N16" s="38">
        <v>13</v>
      </c>
      <c r="O16" s="38">
        <v>19</v>
      </c>
      <c r="P16" s="38">
        <v>23</v>
      </c>
      <c r="Q16" s="38">
        <v>47</v>
      </c>
      <c r="R16" s="38">
        <v>114</v>
      </c>
      <c r="S16" s="38">
        <v>185</v>
      </c>
      <c r="T16" s="38">
        <v>274</v>
      </c>
      <c r="U16" s="38">
        <v>324</v>
      </c>
      <c r="V16" s="38">
        <v>387</v>
      </c>
      <c r="W16" s="38">
        <v>437</v>
      </c>
      <c r="X16" s="38">
        <v>499</v>
      </c>
      <c r="Y16" s="38">
        <v>568</v>
      </c>
      <c r="Z16" s="38">
        <v>618</v>
      </c>
      <c r="AA16" s="38">
        <v>758</v>
      </c>
      <c r="AB16" s="38">
        <v>926</v>
      </c>
      <c r="AC16" s="38">
        <v>1056</v>
      </c>
      <c r="AD16" s="38">
        <v>1247</v>
      </c>
      <c r="AE16" s="38">
        <v>1382</v>
      </c>
      <c r="AF16" s="38">
        <v>1450</v>
      </c>
    </row>
    <row r="17" spans="1:32" ht="25.15" customHeight="1">
      <c r="A17" s="35">
        <v>13</v>
      </c>
      <c r="B17" s="36" t="s">
        <v>44</v>
      </c>
      <c r="C17" s="37">
        <v>1276</v>
      </c>
      <c r="D17" s="38">
        <v>1397</v>
      </c>
      <c r="E17" s="38">
        <v>1469</v>
      </c>
      <c r="F17" s="38">
        <v>1543</v>
      </c>
      <c r="G17" s="38">
        <v>1602</v>
      </c>
      <c r="H17" s="38">
        <v>1668</v>
      </c>
      <c r="I17" s="38">
        <v>1734</v>
      </c>
      <c r="J17" s="38">
        <v>1762</v>
      </c>
      <c r="K17" s="38">
        <v>1776</v>
      </c>
      <c r="L17" s="38">
        <v>1796</v>
      </c>
      <c r="M17" s="38">
        <v>1797</v>
      </c>
      <c r="N17" s="38">
        <v>1822</v>
      </c>
      <c r="O17" s="38">
        <v>1830</v>
      </c>
      <c r="P17" s="38">
        <v>1841</v>
      </c>
      <c r="Q17" s="38">
        <v>1827</v>
      </c>
      <c r="R17" s="38">
        <v>1850</v>
      </c>
      <c r="S17" s="38">
        <v>1874</v>
      </c>
      <c r="T17" s="38">
        <v>1899</v>
      </c>
      <c r="U17" s="38">
        <v>1901</v>
      </c>
      <c r="V17" s="38">
        <v>1910</v>
      </c>
      <c r="W17" s="38">
        <v>1923</v>
      </c>
      <c r="X17" s="38">
        <v>1934</v>
      </c>
      <c r="Y17" s="38">
        <v>1947</v>
      </c>
      <c r="Z17" s="38">
        <v>1958</v>
      </c>
      <c r="AA17" s="38">
        <v>1988</v>
      </c>
      <c r="AB17" s="38">
        <v>2027</v>
      </c>
      <c r="AC17" s="38">
        <v>2039</v>
      </c>
      <c r="AD17" s="38">
        <v>2109</v>
      </c>
      <c r="AE17" s="38">
        <v>2122</v>
      </c>
      <c r="AF17" s="38">
        <v>2128</v>
      </c>
    </row>
    <row r="18" spans="1:32" ht="25.15" customHeight="1">
      <c r="A18" s="35" t="s">
        <v>49</v>
      </c>
      <c r="B18" s="36" t="s">
        <v>10</v>
      </c>
      <c r="C18" s="37">
        <v>87</v>
      </c>
      <c r="D18" s="38">
        <v>102</v>
      </c>
      <c r="E18" s="38">
        <v>122</v>
      </c>
      <c r="F18" s="38">
        <v>135</v>
      </c>
      <c r="G18" s="38">
        <v>157</v>
      </c>
      <c r="H18" s="38">
        <v>175</v>
      </c>
      <c r="I18" s="38">
        <v>194</v>
      </c>
      <c r="J18" s="38">
        <v>211</v>
      </c>
      <c r="K18" s="38">
        <v>226</v>
      </c>
      <c r="L18" s="38">
        <v>242</v>
      </c>
      <c r="M18" s="38">
        <v>253</v>
      </c>
      <c r="N18" s="38">
        <v>260</v>
      </c>
      <c r="O18" s="38">
        <v>276</v>
      </c>
      <c r="P18" s="38">
        <v>286</v>
      </c>
      <c r="Q18" s="38">
        <v>300</v>
      </c>
      <c r="R18" s="38">
        <v>317</v>
      </c>
      <c r="S18" s="38">
        <v>341</v>
      </c>
      <c r="T18" s="38">
        <v>370</v>
      </c>
      <c r="U18" s="38">
        <v>397</v>
      </c>
      <c r="V18" s="38">
        <v>412</v>
      </c>
      <c r="W18" s="38">
        <v>424</v>
      </c>
      <c r="X18" s="38">
        <v>450</v>
      </c>
      <c r="Y18" s="38">
        <v>472</v>
      </c>
      <c r="Z18" s="38">
        <v>487</v>
      </c>
      <c r="AA18" s="38">
        <v>506</v>
      </c>
      <c r="AB18" s="38">
        <v>528</v>
      </c>
      <c r="AC18" s="38">
        <v>547</v>
      </c>
      <c r="AD18" s="38">
        <v>566</v>
      </c>
      <c r="AE18" s="38">
        <v>579</v>
      </c>
      <c r="AF18" s="38">
        <v>590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2</v>
      </c>
      <c r="Q19" s="38">
        <v>2</v>
      </c>
      <c r="R19" s="38">
        <v>5</v>
      </c>
      <c r="S19" s="38">
        <v>15</v>
      </c>
      <c r="T19" s="38">
        <v>23</v>
      </c>
      <c r="U19" s="38">
        <v>38</v>
      </c>
      <c r="V19" s="38">
        <v>46</v>
      </c>
      <c r="W19" s="38">
        <v>53</v>
      </c>
      <c r="X19" s="38">
        <v>64</v>
      </c>
      <c r="Y19" s="38">
        <v>66</v>
      </c>
      <c r="Z19" s="38">
        <v>67</v>
      </c>
      <c r="AA19" s="38">
        <v>76</v>
      </c>
      <c r="AB19" s="38">
        <v>79</v>
      </c>
      <c r="AC19" s="38">
        <v>89</v>
      </c>
      <c r="AD19" s="38">
        <v>98</v>
      </c>
      <c r="AE19" s="38">
        <v>106</v>
      </c>
      <c r="AF19" s="38">
        <v>106</v>
      </c>
    </row>
    <row r="20" spans="1:32" ht="25.15" customHeight="1">
      <c r="A20" s="35">
        <v>15</v>
      </c>
      <c r="B20" s="36" t="s">
        <v>11</v>
      </c>
      <c r="C20" s="37">
        <v>196</v>
      </c>
      <c r="D20" s="38">
        <v>217</v>
      </c>
      <c r="E20" s="38">
        <v>239</v>
      </c>
      <c r="F20" s="38">
        <v>252</v>
      </c>
      <c r="G20" s="38">
        <v>261</v>
      </c>
      <c r="H20" s="38">
        <v>271</v>
      </c>
      <c r="I20" s="38">
        <v>273</v>
      </c>
      <c r="J20" s="38">
        <v>283</v>
      </c>
      <c r="K20" s="38">
        <v>280</v>
      </c>
      <c r="L20" s="38">
        <v>285</v>
      </c>
      <c r="M20" s="38">
        <v>289</v>
      </c>
      <c r="N20" s="38">
        <v>291</v>
      </c>
      <c r="O20" s="38">
        <v>291</v>
      </c>
      <c r="P20" s="38">
        <v>291</v>
      </c>
      <c r="Q20" s="38">
        <v>284</v>
      </c>
      <c r="R20" s="38">
        <v>283</v>
      </c>
      <c r="S20" s="38">
        <v>284</v>
      </c>
      <c r="T20" s="38">
        <v>284</v>
      </c>
      <c r="U20" s="38">
        <v>288</v>
      </c>
      <c r="V20" s="38">
        <v>285</v>
      </c>
      <c r="W20" s="38">
        <v>285</v>
      </c>
      <c r="X20" s="38">
        <v>291</v>
      </c>
      <c r="Y20" s="38">
        <v>290</v>
      </c>
      <c r="Z20" s="38">
        <v>291</v>
      </c>
      <c r="AA20" s="38">
        <v>290</v>
      </c>
      <c r="AB20" s="38">
        <v>287</v>
      </c>
      <c r="AC20" s="38">
        <v>288</v>
      </c>
      <c r="AD20" s="38">
        <v>288</v>
      </c>
      <c r="AE20" s="38">
        <v>291</v>
      </c>
      <c r="AF20" s="38">
        <v>290</v>
      </c>
    </row>
    <row r="21" spans="1:32" ht="25.15" customHeight="1">
      <c r="A21" s="35" t="s">
        <v>51</v>
      </c>
      <c r="B21" s="36" t="s">
        <v>12</v>
      </c>
      <c r="C21" s="37">
        <v>53</v>
      </c>
      <c r="D21" s="38">
        <v>67</v>
      </c>
      <c r="E21" s="38">
        <v>77</v>
      </c>
      <c r="F21" s="38">
        <v>88</v>
      </c>
      <c r="G21" s="38">
        <v>108</v>
      </c>
      <c r="H21" s="38">
        <v>134</v>
      </c>
      <c r="I21" s="38">
        <v>162</v>
      </c>
      <c r="J21" s="38">
        <v>185</v>
      </c>
      <c r="K21" s="38">
        <v>199</v>
      </c>
      <c r="L21" s="38">
        <v>223</v>
      </c>
      <c r="M21" s="38">
        <v>240</v>
      </c>
      <c r="N21" s="38">
        <v>246</v>
      </c>
      <c r="O21" s="38">
        <v>266</v>
      </c>
      <c r="P21" s="38">
        <v>281</v>
      </c>
      <c r="Q21" s="38">
        <v>292</v>
      </c>
      <c r="R21" s="38">
        <v>305</v>
      </c>
      <c r="S21" s="38">
        <v>341</v>
      </c>
      <c r="T21" s="38">
        <v>373</v>
      </c>
      <c r="U21" s="38">
        <v>406</v>
      </c>
      <c r="V21" s="38">
        <v>431</v>
      </c>
      <c r="W21" s="38">
        <v>452</v>
      </c>
      <c r="X21" s="38">
        <v>502</v>
      </c>
      <c r="Y21" s="38">
        <v>536</v>
      </c>
      <c r="Z21" s="38">
        <v>575</v>
      </c>
      <c r="AA21" s="38">
        <v>620</v>
      </c>
      <c r="AB21" s="38">
        <v>658</v>
      </c>
      <c r="AC21" s="38">
        <v>691</v>
      </c>
      <c r="AD21" s="38">
        <v>737</v>
      </c>
      <c r="AE21" s="38">
        <v>747</v>
      </c>
      <c r="AF21" s="38">
        <v>776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2</v>
      </c>
      <c r="R22" s="38">
        <v>2</v>
      </c>
      <c r="S22" s="38">
        <v>9</v>
      </c>
      <c r="T22" s="38">
        <v>14</v>
      </c>
      <c r="U22" s="38">
        <v>18</v>
      </c>
      <c r="V22" s="38">
        <v>19</v>
      </c>
      <c r="W22" s="38">
        <v>19</v>
      </c>
      <c r="X22" s="38">
        <v>24</v>
      </c>
      <c r="Y22" s="38">
        <v>26</v>
      </c>
      <c r="Z22" s="38">
        <v>28</v>
      </c>
      <c r="AA22" s="38">
        <v>32</v>
      </c>
      <c r="AB22" s="38">
        <v>33</v>
      </c>
      <c r="AC22" s="38">
        <v>38</v>
      </c>
      <c r="AD22" s="38">
        <v>40</v>
      </c>
      <c r="AE22" s="38">
        <v>43</v>
      </c>
      <c r="AF22" s="38">
        <v>46</v>
      </c>
    </row>
    <row r="23" spans="1:32" ht="25.15" customHeight="1">
      <c r="A23" s="35">
        <v>17</v>
      </c>
      <c r="B23" s="36" t="s">
        <v>13</v>
      </c>
      <c r="C23" s="37">
        <v>174</v>
      </c>
      <c r="D23" s="38">
        <v>192</v>
      </c>
      <c r="E23" s="38">
        <v>207</v>
      </c>
      <c r="F23" s="38">
        <v>221</v>
      </c>
      <c r="G23" s="38">
        <v>237</v>
      </c>
      <c r="H23" s="38">
        <v>249</v>
      </c>
      <c r="I23" s="38">
        <v>258</v>
      </c>
      <c r="J23" s="38">
        <v>267</v>
      </c>
      <c r="K23" s="38">
        <v>267</v>
      </c>
      <c r="L23" s="38">
        <v>271</v>
      </c>
      <c r="M23" s="38">
        <v>272</v>
      </c>
      <c r="N23" s="38">
        <v>283</v>
      </c>
      <c r="O23" s="38">
        <v>293</v>
      </c>
      <c r="P23" s="38">
        <v>290</v>
      </c>
      <c r="Q23" s="38">
        <v>289</v>
      </c>
      <c r="R23" s="38">
        <v>290</v>
      </c>
      <c r="S23" s="38">
        <v>291</v>
      </c>
      <c r="T23" s="38">
        <v>293</v>
      </c>
      <c r="U23" s="38">
        <v>293</v>
      </c>
      <c r="V23" s="38">
        <v>294</v>
      </c>
      <c r="W23" s="38">
        <v>297</v>
      </c>
      <c r="X23" s="38">
        <v>298</v>
      </c>
      <c r="Y23" s="38">
        <v>295</v>
      </c>
      <c r="Z23" s="38">
        <v>293</v>
      </c>
      <c r="AA23" s="38">
        <v>297</v>
      </c>
      <c r="AB23" s="38">
        <v>293</v>
      </c>
      <c r="AC23" s="38">
        <v>292</v>
      </c>
      <c r="AD23" s="38">
        <v>291</v>
      </c>
      <c r="AE23" s="38">
        <v>287</v>
      </c>
      <c r="AF23" s="38">
        <v>290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2</v>
      </c>
      <c r="I24" s="38">
        <v>2</v>
      </c>
      <c r="J24" s="38">
        <v>2</v>
      </c>
      <c r="K24" s="38">
        <v>3</v>
      </c>
      <c r="L24" s="38">
        <v>3</v>
      </c>
      <c r="M24" s="38">
        <v>3</v>
      </c>
      <c r="N24" s="38">
        <v>3</v>
      </c>
      <c r="O24" s="38">
        <v>4</v>
      </c>
      <c r="P24" s="38">
        <v>4</v>
      </c>
      <c r="Q24" s="38">
        <v>4</v>
      </c>
      <c r="R24" s="38">
        <v>3</v>
      </c>
      <c r="S24" s="38">
        <v>4</v>
      </c>
      <c r="T24" s="38">
        <v>5</v>
      </c>
      <c r="U24" s="38">
        <v>5</v>
      </c>
      <c r="V24" s="38">
        <v>5</v>
      </c>
      <c r="W24" s="38">
        <v>9</v>
      </c>
      <c r="X24" s="38">
        <v>9</v>
      </c>
      <c r="Y24" s="38">
        <v>10</v>
      </c>
      <c r="Z24" s="38">
        <v>10</v>
      </c>
      <c r="AA24" s="38">
        <v>9</v>
      </c>
      <c r="AB24" s="38">
        <v>11</v>
      </c>
      <c r="AC24" s="38">
        <v>10</v>
      </c>
      <c r="AD24" s="38">
        <v>12</v>
      </c>
      <c r="AE24" s="38">
        <v>14</v>
      </c>
      <c r="AF24" s="38">
        <v>17</v>
      </c>
    </row>
    <row r="25" spans="1:32" ht="14.1" customHeight="1">
      <c r="A25" s="35">
        <v>19</v>
      </c>
      <c r="B25" s="36" t="s">
        <v>15</v>
      </c>
      <c r="C25" s="37">
        <v>22</v>
      </c>
      <c r="D25" s="38">
        <v>24</v>
      </c>
      <c r="E25" s="38">
        <v>26</v>
      </c>
      <c r="F25" s="38">
        <v>28</v>
      </c>
      <c r="G25" s="38">
        <v>32</v>
      </c>
      <c r="H25" s="38">
        <v>32</v>
      </c>
      <c r="I25" s="38">
        <v>34</v>
      </c>
      <c r="J25" s="38">
        <v>37</v>
      </c>
      <c r="K25" s="38">
        <v>34</v>
      </c>
      <c r="L25" s="38">
        <v>36</v>
      </c>
      <c r="M25" s="38">
        <v>38</v>
      </c>
      <c r="N25" s="38">
        <v>41</v>
      </c>
      <c r="O25" s="38">
        <v>48</v>
      </c>
      <c r="P25" s="38">
        <v>47</v>
      </c>
      <c r="Q25" s="38">
        <v>46</v>
      </c>
      <c r="R25" s="38">
        <v>47</v>
      </c>
      <c r="S25" s="38">
        <v>47</v>
      </c>
      <c r="T25" s="38">
        <v>49</v>
      </c>
      <c r="U25" s="38">
        <v>48</v>
      </c>
      <c r="V25" s="38">
        <v>50</v>
      </c>
      <c r="W25" s="38">
        <v>56</v>
      </c>
      <c r="X25" s="38">
        <v>58</v>
      </c>
      <c r="Y25" s="38">
        <v>61</v>
      </c>
      <c r="Z25" s="38">
        <v>63</v>
      </c>
      <c r="AA25" s="38">
        <v>64</v>
      </c>
      <c r="AB25" s="38">
        <v>65</v>
      </c>
      <c r="AC25" s="38">
        <v>74</v>
      </c>
      <c r="AD25" s="38">
        <v>78</v>
      </c>
      <c r="AE25" s="38">
        <v>77</v>
      </c>
      <c r="AF25" s="38">
        <v>76</v>
      </c>
    </row>
    <row r="26" spans="1:32" ht="14.1" customHeight="1">
      <c r="A26" s="39">
        <v>20</v>
      </c>
      <c r="B26" s="40" t="s">
        <v>16</v>
      </c>
      <c r="C26" s="41">
        <v>26</v>
      </c>
      <c r="D26" s="42">
        <v>26</v>
      </c>
      <c r="E26" s="42">
        <v>26</v>
      </c>
      <c r="F26" s="42">
        <v>26</v>
      </c>
      <c r="G26" s="42">
        <v>27</v>
      </c>
      <c r="H26" s="42">
        <v>27</v>
      </c>
      <c r="I26" s="42">
        <v>28</v>
      </c>
      <c r="J26" s="42">
        <v>27</v>
      </c>
      <c r="K26" s="42">
        <v>28</v>
      </c>
      <c r="L26" s="42">
        <v>28</v>
      </c>
      <c r="M26" s="42">
        <v>28</v>
      </c>
      <c r="N26" s="42">
        <v>29</v>
      </c>
      <c r="O26" s="42">
        <v>29</v>
      </c>
      <c r="P26" s="42">
        <v>28</v>
      </c>
      <c r="Q26" s="42">
        <v>29</v>
      </c>
      <c r="R26" s="42">
        <v>29</v>
      </c>
      <c r="S26" s="42">
        <v>29</v>
      </c>
      <c r="T26" s="42">
        <v>29</v>
      </c>
      <c r="U26" s="42">
        <v>29</v>
      </c>
      <c r="V26" s="42">
        <v>29</v>
      </c>
      <c r="W26" s="42">
        <v>30</v>
      </c>
      <c r="X26" s="42">
        <v>30</v>
      </c>
      <c r="Y26" s="42">
        <v>30</v>
      </c>
      <c r="Z26" s="42">
        <v>30</v>
      </c>
      <c r="AA26" s="42">
        <v>30</v>
      </c>
      <c r="AB26" s="42">
        <v>30</v>
      </c>
      <c r="AC26" s="42">
        <v>30</v>
      </c>
      <c r="AD26" s="42">
        <v>30</v>
      </c>
      <c r="AE26" s="42">
        <v>30</v>
      </c>
      <c r="AF26" s="42">
        <v>30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537525</v>
      </c>
      <c r="D28" s="50">
        <v>555127</v>
      </c>
      <c r="E28" s="50">
        <v>569081</v>
      </c>
      <c r="F28" s="50">
        <v>578536</v>
      </c>
      <c r="G28" s="50">
        <v>588235</v>
      </c>
      <c r="H28" s="50">
        <v>596543</v>
      </c>
      <c r="I28" s="50">
        <v>604688</v>
      </c>
      <c r="J28" s="50">
        <v>607906</v>
      </c>
      <c r="K28" s="50">
        <v>606450</v>
      </c>
      <c r="L28" s="50">
        <v>602682</v>
      </c>
      <c r="M28" s="50">
        <v>595549</v>
      </c>
      <c r="N28" s="50">
        <v>595353</v>
      </c>
      <c r="O28" s="50">
        <v>594700</v>
      </c>
      <c r="P28" s="50">
        <v>596621</v>
      </c>
      <c r="Q28" s="50">
        <v>597662</v>
      </c>
      <c r="R28" s="50">
        <v>602279</v>
      </c>
      <c r="S28" s="50">
        <v>601718</v>
      </c>
      <c r="T28" s="50">
        <v>598032</v>
      </c>
      <c r="U28" s="50">
        <v>594162</v>
      </c>
      <c r="V28" s="50">
        <v>585042</v>
      </c>
      <c r="W28" s="50">
        <v>562803</v>
      </c>
      <c r="X28" s="50">
        <v>552986</v>
      </c>
      <c r="Y28" s="50">
        <v>546949</v>
      </c>
      <c r="Z28" s="50">
        <v>545116</v>
      </c>
      <c r="AA28" s="50">
        <v>539039</v>
      </c>
      <c r="AB28" s="50">
        <v>530642.05000000005</v>
      </c>
      <c r="AC28" s="50">
        <v>522669.43899999995</v>
      </c>
      <c r="AD28" s="50">
        <v>512088.44465999998</v>
      </c>
      <c r="AE28" s="50">
        <v>501211.34015020006</v>
      </c>
      <c r="AF28" s="50">
        <v>488799.23564039997</v>
      </c>
    </row>
    <row r="29" spans="1:32" ht="15.95" customHeight="1">
      <c r="A29" s="51" t="s">
        <v>19</v>
      </c>
      <c r="B29" s="52" t="s">
        <v>20</v>
      </c>
      <c r="C29" s="37">
        <v>152673</v>
      </c>
      <c r="D29" s="38">
        <v>152912</v>
      </c>
      <c r="E29" s="38">
        <v>151486</v>
      </c>
      <c r="F29" s="38">
        <v>149302</v>
      </c>
      <c r="G29" s="38">
        <v>146349</v>
      </c>
      <c r="H29" s="38">
        <v>141759</v>
      </c>
      <c r="I29" s="38">
        <v>137693</v>
      </c>
      <c r="J29" s="38">
        <v>132934</v>
      </c>
      <c r="K29" s="38">
        <v>127132</v>
      </c>
      <c r="L29" s="38">
        <v>120410</v>
      </c>
      <c r="M29" s="38">
        <v>113651</v>
      </c>
      <c r="N29" s="38">
        <v>107269</v>
      </c>
      <c r="O29" s="38">
        <v>102112</v>
      </c>
      <c r="P29" s="38">
        <v>97489</v>
      </c>
      <c r="Q29" s="38">
        <v>93730</v>
      </c>
      <c r="R29" s="38">
        <v>91420</v>
      </c>
      <c r="S29" s="38">
        <v>89811</v>
      </c>
      <c r="T29" s="38">
        <v>86400</v>
      </c>
      <c r="U29" s="38">
        <v>84177</v>
      </c>
      <c r="V29" s="38">
        <v>81333</v>
      </c>
      <c r="W29" s="38">
        <v>75774</v>
      </c>
      <c r="X29" s="38">
        <v>69197.352941176461</v>
      </c>
      <c r="Y29" s="38">
        <v>64684.352941176461</v>
      </c>
      <c r="Z29" s="38">
        <v>60612.352941176461</v>
      </c>
      <c r="AA29" s="38">
        <v>56175.352941176476</v>
      </c>
      <c r="AB29" s="38">
        <v>54811.602941176476</v>
      </c>
      <c r="AC29" s="38">
        <v>53365.747941176465</v>
      </c>
      <c r="AD29" s="38">
        <v>52012.764241176468</v>
      </c>
      <c r="AE29" s="38">
        <v>51166.490052176465</v>
      </c>
      <c r="AF29" s="38">
        <v>50554.215863176469</v>
      </c>
    </row>
    <row r="30" spans="1:32" ht="15.95" customHeight="1">
      <c r="A30" s="51" t="s">
        <v>21</v>
      </c>
      <c r="B30" s="52" t="s">
        <v>22</v>
      </c>
      <c r="C30" s="37">
        <v>2245</v>
      </c>
      <c r="D30" s="38">
        <v>2501</v>
      </c>
      <c r="E30" s="38">
        <v>2704</v>
      </c>
      <c r="F30" s="38">
        <v>2896</v>
      </c>
      <c r="G30" s="38">
        <v>3099</v>
      </c>
      <c r="H30" s="38">
        <v>3326</v>
      </c>
      <c r="I30" s="38">
        <v>3530</v>
      </c>
      <c r="J30" s="38">
        <v>3697</v>
      </c>
      <c r="K30" s="38">
        <v>3870</v>
      </c>
      <c r="L30" s="38">
        <v>4041</v>
      </c>
      <c r="M30" s="38">
        <v>4226</v>
      </c>
      <c r="N30" s="38">
        <v>4531</v>
      </c>
      <c r="O30" s="38">
        <v>4757</v>
      </c>
      <c r="P30" s="38">
        <v>4918</v>
      </c>
      <c r="Q30" s="38">
        <v>5092</v>
      </c>
      <c r="R30" s="38">
        <v>5400</v>
      </c>
      <c r="S30" s="38">
        <v>5822</v>
      </c>
      <c r="T30" s="38">
        <v>6195</v>
      </c>
      <c r="U30" s="38">
        <v>6457</v>
      </c>
      <c r="V30" s="38">
        <v>6647</v>
      </c>
      <c r="W30" s="38">
        <v>6893</v>
      </c>
      <c r="X30" s="38">
        <v>7181</v>
      </c>
      <c r="Y30" s="38">
        <v>7518</v>
      </c>
      <c r="Z30" s="38">
        <v>7774</v>
      </c>
      <c r="AA30" s="38">
        <v>8166</v>
      </c>
      <c r="AB30" s="38">
        <v>8612</v>
      </c>
      <c r="AC30" s="38">
        <v>8963</v>
      </c>
      <c r="AD30" s="38">
        <v>9426</v>
      </c>
      <c r="AE30" s="38">
        <v>9709</v>
      </c>
      <c r="AF30" s="38">
        <v>9868</v>
      </c>
    </row>
    <row r="31" spans="1:32" ht="15.95" customHeight="1">
      <c r="A31" s="53" t="s">
        <v>23</v>
      </c>
      <c r="B31" s="54" t="s">
        <v>24</v>
      </c>
      <c r="C31" s="41">
        <v>48</v>
      </c>
      <c r="D31" s="42">
        <v>50</v>
      </c>
      <c r="E31" s="42">
        <v>52</v>
      </c>
      <c r="F31" s="42">
        <v>54</v>
      </c>
      <c r="G31" s="42">
        <v>59</v>
      </c>
      <c r="H31" s="42">
        <v>59</v>
      </c>
      <c r="I31" s="42">
        <v>62</v>
      </c>
      <c r="J31" s="42">
        <v>64</v>
      </c>
      <c r="K31" s="42">
        <v>62</v>
      </c>
      <c r="L31" s="42">
        <v>64</v>
      </c>
      <c r="M31" s="42">
        <v>66</v>
      </c>
      <c r="N31" s="42">
        <v>70</v>
      </c>
      <c r="O31" s="42">
        <v>77</v>
      </c>
      <c r="P31" s="42">
        <v>75</v>
      </c>
      <c r="Q31" s="42">
        <v>75</v>
      </c>
      <c r="R31" s="42">
        <v>76</v>
      </c>
      <c r="S31" s="42">
        <v>76</v>
      </c>
      <c r="T31" s="42">
        <v>78</v>
      </c>
      <c r="U31" s="42">
        <v>77</v>
      </c>
      <c r="V31" s="42">
        <v>79</v>
      </c>
      <c r="W31" s="42">
        <v>86</v>
      </c>
      <c r="X31" s="42">
        <v>88</v>
      </c>
      <c r="Y31" s="42">
        <v>91</v>
      </c>
      <c r="Z31" s="42">
        <v>93</v>
      </c>
      <c r="AA31" s="42">
        <v>94</v>
      </c>
      <c r="AB31" s="42">
        <v>95</v>
      </c>
      <c r="AC31" s="42">
        <v>104</v>
      </c>
      <c r="AD31" s="42">
        <v>108</v>
      </c>
      <c r="AE31" s="42">
        <v>107</v>
      </c>
      <c r="AF31" s="42">
        <v>106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692491</v>
      </c>
      <c r="D33" s="57">
        <v>710590</v>
      </c>
      <c r="E33" s="57">
        <v>723323</v>
      </c>
      <c r="F33" s="57">
        <v>730788</v>
      </c>
      <c r="G33" s="57">
        <v>737742</v>
      </c>
      <c r="H33" s="57">
        <v>741687</v>
      </c>
      <c r="I33" s="57">
        <v>745973</v>
      </c>
      <c r="J33" s="57">
        <v>744601</v>
      </c>
      <c r="K33" s="57">
        <v>737514</v>
      </c>
      <c r="L33" s="57">
        <v>727197</v>
      </c>
      <c r="M33" s="57">
        <v>713492</v>
      </c>
      <c r="N33" s="57">
        <v>707223</v>
      </c>
      <c r="O33" s="57">
        <v>701646</v>
      </c>
      <c r="P33" s="57">
        <v>699103</v>
      </c>
      <c r="Q33" s="57">
        <v>696559</v>
      </c>
      <c r="R33" s="57">
        <v>699175</v>
      </c>
      <c r="S33" s="57">
        <v>697427</v>
      </c>
      <c r="T33" s="57">
        <v>690705</v>
      </c>
      <c r="U33" s="57">
        <v>684873</v>
      </c>
      <c r="V33" s="57">
        <v>673101</v>
      </c>
      <c r="W33" s="57">
        <v>645556</v>
      </c>
      <c r="X33" s="57">
        <v>629452.3529411765</v>
      </c>
      <c r="Y33" s="57">
        <v>619242.3529411765</v>
      </c>
      <c r="Z33" s="57">
        <v>613595.3529411765</v>
      </c>
      <c r="AA33" s="57">
        <v>603474.3529411765</v>
      </c>
      <c r="AB33" s="58">
        <v>594160.65294117655</v>
      </c>
      <c r="AC33" s="58">
        <v>585102.18694117642</v>
      </c>
      <c r="AD33" s="58">
        <v>573635.20890117646</v>
      </c>
      <c r="AE33" s="58">
        <v>562193.83020237647</v>
      </c>
      <c r="AF33" s="58">
        <v>549327.45150357648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95" customHeight="1">
      <c r="A35" s="47" t="s">
        <v>25</v>
      </c>
      <c r="B35" s="60" t="s">
        <v>45</v>
      </c>
      <c r="C35" s="50">
        <v>692465</v>
      </c>
      <c r="D35" s="50">
        <v>710564</v>
      </c>
      <c r="E35" s="50">
        <v>723297</v>
      </c>
      <c r="F35" s="50">
        <v>730762</v>
      </c>
      <c r="G35" s="50">
        <v>737715</v>
      </c>
      <c r="H35" s="50">
        <v>741660</v>
      </c>
      <c r="I35" s="50">
        <v>745945</v>
      </c>
      <c r="J35" s="50">
        <v>744574</v>
      </c>
      <c r="K35" s="50">
        <v>737486</v>
      </c>
      <c r="L35" s="50">
        <v>727169</v>
      </c>
      <c r="M35" s="50">
        <v>713464</v>
      </c>
      <c r="N35" s="50">
        <v>707194</v>
      </c>
      <c r="O35" s="50">
        <v>701617</v>
      </c>
      <c r="P35" s="50">
        <v>699075</v>
      </c>
      <c r="Q35" s="50">
        <v>696530</v>
      </c>
      <c r="R35" s="50">
        <v>699146</v>
      </c>
      <c r="S35" s="50">
        <v>697398</v>
      </c>
      <c r="T35" s="50">
        <v>690676</v>
      </c>
      <c r="U35" s="50">
        <v>684844</v>
      </c>
      <c r="V35" s="50">
        <v>673072</v>
      </c>
      <c r="W35" s="50">
        <v>645526</v>
      </c>
      <c r="X35" s="50">
        <v>629422.3529411765</v>
      </c>
      <c r="Y35" s="50">
        <v>619212.3529411765</v>
      </c>
      <c r="Z35" s="50">
        <v>613565.3529411765</v>
      </c>
      <c r="AA35" s="50">
        <v>603444.3529411765</v>
      </c>
      <c r="AB35" s="61">
        <v>594130.65294117655</v>
      </c>
      <c r="AC35" s="61">
        <v>585072.18694117642</v>
      </c>
      <c r="AD35" s="61">
        <v>573605.20890117646</v>
      </c>
      <c r="AE35" s="61">
        <v>562163.83020237647</v>
      </c>
      <c r="AF35" s="61">
        <v>549297.45150357648</v>
      </c>
    </row>
    <row r="36" spans="1:32">
      <c r="P36" s="62"/>
    </row>
    <row r="39" spans="1:32">
      <c r="Y39" s="62"/>
      <c r="Z39" s="62"/>
      <c r="AA39" s="62"/>
    </row>
    <row r="40" spans="1:32">
      <c r="Y40" s="62"/>
      <c r="Z40" s="62"/>
      <c r="AA40" s="62"/>
    </row>
  </sheetData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orientation="landscape" horizontalDpi="4294967292" verticalDpi="4294967292" r:id="rId1"/>
  <headerFooter scaleWithDoc="0" alignWithMargins="0">
    <oddHeader>&amp;C&amp;"Arial,Fett"&amp;12Anlagenbestand&amp;"Arial,Standard"
&amp;10(Stückzahl per 31.12.)&amp;R&amp;"Arial,Standard"Tabelle A&amp;LSchweizerische Holzenergiestatistik EJ2019</oddHeader>
    <oddFooter>&amp;RJuni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F34"/>
  <sheetViews>
    <sheetView zoomScale="75" zoomScaleNormal="75" workbookViewId="0">
      <selection activeCell="C2" sqref="C2:AF33"/>
    </sheetView>
  </sheetViews>
  <sheetFormatPr baseColWidth="10" defaultColWidth="11.42578125" defaultRowHeight="12"/>
  <cols>
    <col min="1" max="1" width="5.28515625" style="30" customWidth="1"/>
    <col min="2" max="2" width="32.85546875" style="30" bestFit="1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0</v>
      </c>
      <c r="D2" s="34">
        <v>0</v>
      </c>
      <c r="E2" s="34">
        <v>0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0</v>
      </c>
      <c r="S2" s="34">
        <v>0</v>
      </c>
      <c r="T2" s="34">
        <v>0</v>
      </c>
      <c r="U2" s="34">
        <v>0</v>
      </c>
      <c r="V2" s="34">
        <v>0</v>
      </c>
      <c r="W2" s="34">
        <v>0</v>
      </c>
      <c r="X2" s="34">
        <v>0</v>
      </c>
      <c r="Y2" s="34">
        <v>0</v>
      </c>
      <c r="Z2" s="34">
        <v>0</v>
      </c>
      <c r="AA2" s="34">
        <v>0</v>
      </c>
      <c r="AB2" s="34">
        <v>0</v>
      </c>
      <c r="AC2" s="34">
        <v>0</v>
      </c>
      <c r="AD2" s="34">
        <v>0</v>
      </c>
      <c r="AE2" s="34">
        <v>0</v>
      </c>
      <c r="AF2" s="34">
        <v>0</v>
      </c>
    </row>
    <row r="3" spans="1:32" ht="14.1" customHeight="1">
      <c r="A3" s="35">
        <v>2</v>
      </c>
      <c r="B3" s="36" t="s">
        <v>3</v>
      </c>
      <c r="C3" s="37">
        <v>346940</v>
      </c>
      <c r="D3" s="38">
        <v>431180</v>
      </c>
      <c r="E3" s="38">
        <v>510930</v>
      </c>
      <c r="F3" s="38">
        <v>580710</v>
      </c>
      <c r="G3" s="38">
        <v>644340</v>
      </c>
      <c r="H3" s="38">
        <v>711020</v>
      </c>
      <c r="I3" s="38">
        <v>792350</v>
      </c>
      <c r="J3" s="38">
        <v>873210</v>
      </c>
      <c r="K3" s="38">
        <v>953960</v>
      </c>
      <c r="L3" s="38">
        <v>1020780</v>
      </c>
      <c r="M3" s="38">
        <v>1082470</v>
      </c>
      <c r="N3" s="38">
        <v>1134150</v>
      </c>
      <c r="O3" s="38">
        <v>1183360</v>
      </c>
      <c r="P3" s="38">
        <v>1226890</v>
      </c>
      <c r="Q3" s="38">
        <v>1270010</v>
      </c>
      <c r="R3" s="38">
        <v>1313280</v>
      </c>
      <c r="S3" s="38">
        <v>1356750</v>
      </c>
      <c r="T3" s="38">
        <v>1389890</v>
      </c>
      <c r="U3" s="38">
        <v>1426100</v>
      </c>
      <c r="V3" s="38">
        <v>1446700</v>
      </c>
      <c r="W3" s="38">
        <v>1401760</v>
      </c>
      <c r="X3" s="38">
        <v>1374940</v>
      </c>
      <c r="Y3" s="38">
        <v>1352610</v>
      </c>
      <c r="Z3" s="38">
        <v>1340250</v>
      </c>
      <c r="AA3" s="38">
        <v>1314150</v>
      </c>
      <c r="AB3" s="38">
        <v>1266281.5</v>
      </c>
      <c r="AC3" s="38">
        <v>1203391.57</v>
      </c>
      <c r="AD3" s="38">
        <v>1139879.6358</v>
      </c>
      <c r="AE3" s="38">
        <v>1075344.4596259999</v>
      </c>
      <c r="AF3" s="38">
        <v>1021579.283452</v>
      </c>
    </row>
    <row r="4" spans="1:32" ht="14.1" customHeight="1">
      <c r="A4" s="35">
        <v>3</v>
      </c>
      <c r="B4" s="36" t="s">
        <v>4</v>
      </c>
      <c r="C4" s="37">
        <v>768380</v>
      </c>
      <c r="D4" s="38">
        <v>853760</v>
      </c>
      <c r="E4" s="38">
        <v>933760</v>
      </c>
      <c r="F4" s="38">
        <v>994730</v>
      </c>
      <c r="G4" s="38">
        <v>1075420</v>
      </c>
      <c r="H4" s="38">
        <v>1153750</v>
      </c>
      <c r="I4" s="38">
        <v>1226320</v>
      </c>
      <c r="J4" s="38">
        <v>1316600</v>
      </c>
      <c r="K4" s="38">
        <v>1414910</v>
      </c>
      <c r="L4" s="38">
        <v>1484180</v>
      </c>
      <c r="M4" s="38">
        <v>1518440</v>
      </c>
      <c r="N4" s="38">
        <v>1593630</v>
      </c>
      <c r="O4" s="38">
        <v>1661730</v>
      </c>
      <c r="P4" s="38">
        <v>1745100</v>
      </c>
      <c r="Q4" s="38">
        <v>1821980</v>
      </c>
      <c r="R4" s="38">
        <v>1922200</v>
      </c>
      <c r="S4" s="38">
        <v>2026560</v>
      </c>
      <c r="T4" s="38">
        <v>2111920</v>
      </c>
      <c r="U4" s="38">
        <v>2192990</v>
      </c>
      <c r="V4" s="38">
        <v>2242340</v>
      </c>
      <c r="W4" s="38">
        <v>2244430</v>
      </c>
      <c r="X4" s="38">
        <v>2251040</v>
      </c>
      <c r="Y4" s="38">
        <v>2263030</v>
      </c>
      <c r="Z4" s="38">
        <v>2294050</v>
      </c>
      <c r="AA4" s="38">
        <v>2291620</v>
      </c>
      <c r="AB4" s="38">
        <v>2286419</v>
      </c>
      <c r="AC4" s="38">
        <v>2283537.02</v>
      </c>
      <c r="AD4" s="38">
        <v>2260557.5588000002</v>
      </c>
      <c r="AE4" s="38">
        <v>2218460.5814359998</v>
      </c>
      <c r="AF4" s="38">
        <v>2156773.6040719999</v>
      </c>
    </row>
    <row r="5" spans="1:32" ht="14.1" customHeight="1">
      <c r="A5" s="35" t="s">
        <v>36</v>
      </c>
      <c r="B5" s="36" t="s">
        <v>5</v>
      </c>
      <c r="C5" s="37">
        <v>1197340</v>
      </c>
      <c r="D5" s="38">
        <v>1189110</v>
      </c>
      <c r="E5" s="38">
        <v>1177630</v>
      </c>
      <c r="F5" s="38">
        <v>1167900</v>
      </c>
      <c r="G5" s="38">
        <v>1151240</v>
      </c>
      <c r="H5" s="38">
        <v>1126840</v>
      </c>
      <c r="I5" s="38">
        <v>1110150</v>
      </c>
      <c r="J5" s="38">
        <v>1063090</v>
      </c>
      <c r="K5" s="38">
        <v>973050</v>
      </c>
      <c r="L5" s="38">
        <v>885770</v>
      </c>
      <c r="M5" s="38">
        <v>796430</v>
      </c>
      <c r="N5" s="38">
        <v>712260</v>
      </c>
      <c r="O5" s="38">
        <v>630740</v>
      </c>
      <c r="P5" s="38">
        <v>579190</v>
      </c>
      <c r="Q5" s="38">
        <v>533270</v>
      </c>
      <c r="R5" s="38">
        <v>487860</v>
      </c>
      <c r="S5" s="38">
        <v>423720</v>
      </c>
      <c r="T5" s="38">
        <v>358290</v>
      </c>
      <c r="U5" s="38">
        <v>287170</v>
      </c>
      <c r="V5" s="38">
        <v>228410</v>
      </c>
      <c r="W5" s="38">
        <v>174650</v>
      </c>
      <c r="X5" s="38">
        <v>155680</v>
      </c>
      <c r="Y5" s="38">
        <v>139760</v>
      </c>
      <c r="Z5" s="38">
        <v>122890</v>
      </c>
      <c r="AA5" s="38">
        <v>105810</v>
      </c>
      <c r="AB5" s="38">
        <v>90940</v>
      </c>
      <c r="AC5" s="38">
        <v>78180</v>
      </c>
      <c r="AD5" s="38">
        <v>63390</v>
      </c>
      <c r="AE5" s="38">
        <v>61920</v>
      </c>
      <c r="AF5" s="38">
        <v>61020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600</v>
      </c>
      <c r="L6" s="38">
        <v>1000</v>
      </c>
      <c r="M6" s="38">
        <v>1840</v>
      </c>
      <c r="N6" s="38">
        <v>3180</v>
      </c>
      <c r="O6" s="38">
        <v>5640</v>
      </c>
      <c r="P6" s="38">
        <v>7790</v>
      </c>
      <c r="Q6" s="38">
        <v>10600</v>
      </c>
      <c r="R6" s="38">
        <v>14145</v>
      </c>
      <c r="S6" s="38">
        <v>19715</v>
      </c>
      <c r="T6" s="38">
        <v>24280</v>
      </c>
      <c r="U6" s="38">
        <v>29025</v>
      </c>
      <c r="V6" s="38">
        <v>33025</v>
      </c>
      <c r="W6" s="38">
        <v>36805</v>
      </c>
      <c r="X6" s="38">
        <v>40400</v>
      </c>
      <c r="Y6" s="38">
        <v>43995</v>
      </c>
      <c r="Z6" s="38">
        <v>46990</v>
      </c>
      <c r="AA6" s="38">
        <v>49715</v>
      </c>
      <c r="AB6" s="38">
        <v>51985.5</v>
      </c>
      <c r="AC6" s="38">
        <v>53661.090000000004</v>
      </c>
      <c r="AD6" s="38">
        <v>54504.6446</v>
      </c>
      <c r="AE6" s="38">
        <v>55716.142562000008</v>
      </c>
      <c r="AF6" s="38">
        <v>54927.640524000002</v>
      </c>
    </row>
    <row r="7" spans="1:32" ht="14.1" customHeight="1">
      <c r="A7" s="35">
        <v>5</v>
      </c>
      <c r="B7" s="36" t="s">
        <v>6</v>
      </c>
      <c r="C7" s="37">
        <v>1880445</v>
      </c>
      <c r="D7" s="38">
        <v>1875105</v>
      </c>
      <c r="E7" s="38">
        <v>1869180</v>
      </c>
      <c r="F7" s="38">
        <v>1863540</v>
      </c>
      <c r="G7" s="38">
        <v>1857420</v>
      </c>
      <c r="H7" s="38">
        <v>1863330</v>
      </c>
      <c r="I7" s="38">
        <v>1864440</v>
      </c>
      <c r="J7" s="38">
        <v>1865580</v>
      </c>
      <c r="K7" s="38">
        <v>1862250</v>
      </c>
      <c r="L7" s="38">
        <v>1877415</v>
      </c>
      <c r="M7" s="38">
        <v>1881585</v>
      </c>
      <c r="N7" s="38">
        <v>1881585</v>
      </c>
      <c r="O7" s="38">
        <v>1874880</v>
      </c>
      <c r="P7" s="38">
        <v>1859880</v>
      </c>
      <c r="Q7" s="38">
        <v>1837830</v>
      </c>
      <c r="R7" s="38">
        <v>1811265</v>
      </c>
      <c r="S7" s="38">
        <v>1782675</v>
      </c>
      <c r="T7" s="38">
        <v>1744065</v>
      </c>
      <c r="U7" s="38">
        <v>1726575</v>
      </c>
      <c r="V7" s="38">
        <v>1706865</v>
      </c>
      <c r="W7" s="38">
        <v>1697205</v>
      </c>
      <c r="X7" s="38">
        <v>1696005</v>
      </c>
      <c r="Y7" s="38">
        <v>1708815</v>
      </c>
      <c r="Z7" s="38">
        <v>1726740</v>
      </c>
      <c r="AA7" s="38">
        <v>1746510</v>
      </c>
      <c r="AB7" s="38">
        <v>1752781.5</v>
      </c>
      <c r="AC7" s="38">
        <v>1769647.77</v>
      </c>
      <c r="AD7" s="38">
        <v>1779083.8637999999</v>
      </c>
      <c r="AE7" s="38">
        <v>1789762.824786</v>
      </c>
      <c r="AF7" s="38">
        <v>1796241.785772</v>
      </c>
    </row>
    <row r="8" spans="1:32" ht="14.1" customHeight="1">
      <c r="A8" s="35">
        <v>6</v>
      </c>
      <c r="B8" s="36" t="s">
        <v>7</v>
      </c>
      <c r="C8" s="37">
        <v>1082056</v>
      </c>
      <c r="D8" s="38">
        <v>1071400</v>
      </c>
      <c r="E8" s="38">
        <v>1049976</v>
      </c>
      <c r="F8" s="38">
        <v>1021712</v>
      </c>
      <c r="G8" s="38">
        <v>995808</v>
      </c>
      <c r="H8" s="38">
        <v>962240</v>
      </c>
      <c r="I8" s="38">
        <v>930040</v>
      </c>
      <c r="J8" s="38">
        <v>872912</v>
      </c>
      <c r="K8" s="38">
        <v>811368</v>
      </c>
      <c r="L8" s="38">
        <v>753256</v>
      </c>
      <c r="M8" s="38">
        <v>708640</v>
      </c>
      <c r="N8" s="38">
        <v>681920</v>
      </c>
      <c r="O8" s="38">
        <v>654440</v>
      </c>
      <c r="P8" s="38">
        <v>626920</v>
      </c>
      <c r="Q8" s="38">
        <v>595768</v>
      </c>
      <c r="R8" s="38">
        <v>572248</v>
      </c>
      <c r="S8" s="38">
        <v>516408</v>
      </c>
      <c r="T8" s="38">
        <v>465288</v>
      </c>
      <c r="U8" s="38">
        <v>418656</v>
      </c>
      <c r="V8" s="38">
        <v>360040</v>
      </c>
      <c r="W8" s="38">
        <v>298768</v>
      </c>
      <c r="X8" s="38">
        <v>272136</v>
      </c>
      <c r="Y8" s="38">
        <v>251728</v>
      </c>
      <c r="Z8" s="38">
        <v>234000</v>
      </c>
      <c r="AA8" s="38">
        <v>215352</v>
      </c>
      <c r="AB8" s="38">
        <v>200678.39999999999</v>
      </c>
      <c r="AC8" s="38">
        <v>187510.75200000001</v>
      </c>
      <c r="AD8" s="38">
        <v>177105.64288</v>
      </c>
      <c r="AE8" s="38">
        <v>168616.6870336</v>
      </c>
      <c r="AF8" s="38">
        <v>162031.7311872</v>
      </c>
    </row>
    <row r="9" spans="1:32" ht="14.1" customHeight="1">
      <c r="A9" s="35">
        <v>7</v>
      </c>
      <c r="B9" s="36" t="s">
        <v>8</v>
      </c>
      <c r="C9" s="37">
        <v>971820</v>
      </c>
      <c r="D9" s="38">
        <v>951880</v>
      </c>
      <c r="E9" s="38">
        <v>928100</v>
      </c>
      <c r="F9" s="38">
        <v>904540</v>
      </c>
      <c r="G9" s="38">
        <v>879300</v>
      </c>
      <c r="H9" s="38">
        <v>849080</v>
      </c>
      <c r="I9" s="38">
        <v>818380</v>
      </c>
      <c r="J9" s="38">
        <v>786920</v>
      </c>
      <c r="K9" s="38">
        <v>754020</v>
      </c>
      <c r="L9" s="38">
        <v>721360</v>
      </c>
      <c r="M9" s="38">
        <v>687820</v>
      </c>
      <c r="N9" s="38">
        <v>655540</v>
      </c>
      <c r="O9" s="38">
        <v>621060</v>
      </c>
      <c r="P9" s="38">
        <v>587020</v>
      </c>
      <c r="Q9" s="38">
        <v>553340</v>
      </c>
      <c r="R9" s="38">
        <v>519960</v>
      </c>
      <c r="S9" s="38">
        <v>479540</v>
      </c>
      <c r="T9" s="38">
        <v>427340</v>
      </c>
      <c r="U9" s="38">
        <v>386540</v>
      </c>
      <c r="V9" s="38">
        <v>348680</v>
      </c>
      <c r="W9" s="38">
        <v>287520</v>
      </c>
      <c r="X9" s="38">
        <v>234060</v>
      </c>
      <c r="Y9" s="38">
        <v>189200</v>
      </c>
      <c r="Z9" s="38">
        <v>147020</v>
      </c>
      <c r="AA9" s="38">
        <v>113420</v>
      </c>
      <c r="AB9" s="38">
        <v>106745</v>
      </c>
      <c r="AC9" s="38">
        <v>100487.90000000001</v>
      </c>
      <c r="AD9" s="38">
        <v>94808.225999999995</v>
      </c>
      <c r="AE9" s="38">
        <v>90482.74222</v>
      </c>
      <c r="AF9" s="38">
        <v>85917.258440000005</v>
      </c>
    </row>
    <row r="10" spans="1:32" ht="14.1" customHeight="1">
      <c r="A10" s="35">
        <v>8</v>
      </c>
      <c r="B10" s="36" t="s">
        <v>39</v>
      </c>
      <c r="C10" s="37">
        <v>1362480</v>
      </c>
      <c r="D10" s="38">
        <v>1392000</v>
      </c>
      <c r="E10" s="38">
        <v>1399500</v>
      </c>
      <c r="F10" s="38">
        <v>1401780</v>
      </c>
      <c r="G10" s="38">
        <v>1397790</v>
      </c>
      <c r="H10" s="38">
        <v>1372500</v>
      </c>
      <c r="I10" s="38">
        <v>1379670</v>
      </c>
      <c r="J10" s="38">
        <v>1377330</v>
      </c>
      <c r="K10" s="38">
        <v>1365210</v>
      </c>
      <c r="L10" s="38">
        <v>1344180</v>
      </c>
      <c r="M10" s="38">
        <v>1335840</v>
      </c>
      <c r="N10" s="38">
        <v>1338150</v>
      </c>
      <c r="O10" s="38">
        <v>1327410</v>
      </c>
      <c r="P10" s="38">
        <v>1300620</v>
      </c>
      <c r="Q10" s="38">
        <v>1277790</v>
      </c>
      <c r="R10" s="38">
        <v>1251540</v>
      </c>
      <c r="S10" s="38">
        <v>1228950</v>
      </c>
      <c r="T10" s="38">
        <v>1201950</v>
      </c>
      <c r="U10" s="38">
        <v>1183320</v>
      </c>
      <c r="V10" s="38">
        <v>1157850</v>
      </c>
      <c r="W10" s="38">
        <v>1079760</v>
      </c>
      <c r="X10" s="38">
        <v>978684.70588235301</v>
      </c>
      <c r="Y10" s="38">
        <v>910884.70588235301</v>
      </c>
      <c r="Z10" s="38">
        <v>848694.70588235301</v>
      </c>
      <c r="AA10" s="38">
        <v>767724.70588235301</v>
      </c>
      <c r="AB10" s="38">
        <v>743424.70588235301</v>
      </c>
      <c r="AC10" s="38">
        <v>716094.70588235301</v>
      </c>
      <c r="AD10" s="38">
        <v>693624.70588235301</v>
      </c>
      <c r="AE10" s="38">
        <v>676254.70588235301</v>
      </c>
      <c r="AF10" s="38">
        <v>666114.70588235301</v>
      </c>
    </row>
    <row r="11" spans="1:32" ht="14.1" customHeight="1">
      <c r="A11" s="35">
        <v>9</v>
      </c>
      <c r="B11" s="36" t="s">
        <v>40</v>
      </c>
      <c r="C11" s="37">
        <v>75600</v>
      </c>
      <c r="D11" s="38">
        <v>82000</v>
      </c>
      <c r="E11" s="38">
        <v>92500</v>
      </c>
      <c r="F11" s="38">
        <v>107000</v>
      </c>
      <c r="G11" s="38">
        <v>124600</v>
      </c>
      <c r="H11" s="38">
        <v>145000</v>
      </c>
      <c r="I11" s="38">
        <v>163000</v>
      </c>
      <c r="J11" s="38">
        <v>177800</v>
      </c>
      <c r="K11" s="38">
        <v>190600</v>
      </c>
      <c r="L11" s="38">
        <v>202700</v>
      </c>
      <c r="M11" s="38">
        <v>218500</v>
      </c>
      <c r="N11" s="38">
        <v>243300</v>
      </c>
      <c r="O11" s="38">
        <v>260500</v>
      </c>
      <c r="P11" s="38">
        <v>273100</v>
      </c>
      <c r="Q11" s="38">
        <v>286800</v>
      </c>
      <c r="R11" s="38">
        <v>298800</v>
      </c>
      <c r="S11" s="38">
        <v>308300</v>
      </c>
      <c r="T11" s="38">
        <v>315900</v>
      </c>
      <c r="U11" s="38">
        <v>326600</v>
      </c>
      <c r="V11" s="38">
        <v>331700</v>
      </c>
      <c r="W11" s="38">
        <v>336200</v>
      </c>
      <c r="X11" s="38">
        <v>337094.11764705885</v>
      </c>
      <c r="Y11" s="38">
        <v>336494.11764705885</v>
      </c>
      <c r="Z11" s="38">
        <v>329694.11764705885</v>
      </c>
      <c r="AA11" s="38">
        <v>320494.11764705885</v>
      </c>
      <c r="AB11" s="38">
        <v>306394.11764705885</v>
      </c>
      <c r="AC11" s="38">
        <v>292394.11764705885</v>
      </c>
      <c r="AD11" s="38">
        <v>284894.11764705885</v>
      </c>
      <c r="AE11" s="38">
        <v>279494.11764705885</v>
      </c>
      <c r="AF11" s="38">
        <v>271394.11764705885</v>
      </c>
    </row>
    <row r="12" spans="1:32" ht="14.1" customHeight="1">
      <c r="A12" s="35">
        <v>10</v>
      </c>
      <c r="B12" s="36" t="s">
        <v>9</v>
      </c>
      <c r="C12" s="37">
        <v>3982720</v>
      </c>
      <c r="D12" s="38">
        <v>3979080</v>
      </c>
      <c r="E12" s="38">
        <v>3924410</v>
      </c>
      <c r="F12" s="38">
        <v>3829770</v>
      </c>
      <c r="G12" s="38">
        <v>3698450</v>
      </c>
      <c r="H12" s="38">
        <v>3521840</v>
      </c>
      <c r="I12" s="38">
        <v>3303720</v>
      </c>
      <c r="J12" s="38">
        <v>3062990</v>
      </c>
      <c r="K12" s="38">
        <v>2779070</v>
      </c>
      <c r="L12" s="38">
        <v>2448950</v>
      </c>
      <c r="M12" s="38">
        <v>2083270</v>
      </c>
      <c r="N12" s="38">
        <v>1685600</v>
      </c>
      <c r="O12" s="38">
        <v>1408400</v>
      </c>
      <c r="P12" s="38">
        <v>1205050</v>
      </c>
      <c r="Q12" s="38">
        <v>1045240</v>
      </c>
      <c r="R12" s="38">
        <v>934570</v>
      </c>
      <c r="S12" s="38">
        <v>842450</v>
      </c>
      <c r="T12" s="38">
        <v>764540</v>
      </c>
      <c r="U12" s="38">
        <v>689570</v>
      </c>
      <c r="V12" s="38">
        <v>594090</v>
      </c>
      <c r="W12" s="38">
        <v>510300</v>
      </c>
      <c r="X12" s="38">
        <v>442890</v>
      </c>
      <c r="Y12" s="38">
        <v>391020</v>
      </c>
      <c r="Z12" s="38">
        <v>343630</v>
      </c>
      <c r="AA12" s="38">
        <v>297430</v>
      </c>
      <c r="AB12" s="38">
        <v>261030</v>
      </c>
      <c r="AC12" s="38">
        <v>230650</v>
      </c>
      <c r="AD12" s="38">
        <v>187390</v>
      </c>
      <c r="AE12" s="38">
        <v>151830</v>
      </c>
      <c r="AF12" s="38">
        <v>126980</v>
      </c>
    </row>
    <row r="13" spans="1:32">
      <c r="A13" s="35" t="s">
        <v>38</v>
      </c>
      <c r="B13" s="36" t="s">
        <v>41</v>
      </c>
      <c r="C13" s="37">
        <v>30420</v>
      </c>
      <c r="D13" s="38">
        <v>37620</v>
      </c>
      <c r="E13" s="38">
        <v>43290</v>
      </c>
      <c r="F13" s="38">
        <v>47040</v>
      </c>
      <c r="G13" s="38">
        <v>51300</v>
      </c>
      <c r="H13" s="38">
        <v>53790</v>
      </c>
      <c r="I13" s="38">
        <v>58770</v>
      </c>
      <c r="J13" s="38">
        <v>64260</v>
      </c>
      <c r="K13" s="38">
        <v>67950</v>
      </c>
      <c r="L13" s="38">
        <v>71670</v>
      </c>
      <c r="M13" s="38">
        <v>73680</v>
      </c>
      <c r="N13" s="38">
        <v>78270</v>
      </c>
      <c r="O13" s="38">
        <v>83550</v>
      </c>
      <c r="P13" s="38">
        <v>87630</v>
      </c>
      <c r="Q13" s="38">
        <v>88290</v>
      </c>
      <c r="R13" s="38">
        <v>92040</v>
      </c>
      <c r="S13" s="38">
        <v>96960</v>
      </c>
      <c r="T13" s="38">
        <v>100260</v>
      </c>
      <c r="U13" s="38">
        <v>106410</v>
      </c>
      <c r="V13" s="38">
        <v>111150</v>
      </c>
      <c r="W13" s="38">
        <v>118410</v>
      </c>
      <c r="X13" s="38">
        <v>114232.9411764706</v>
      </c>
      <c r="Y13" s="38">
        <v>111862.9411764706</v>
      </c>
      <c r="Z13" s="38">
        <v>112252.9411764706</v>
      </c>
      <c r="AA13" s="38">
        <v>110542.9411764706</v>
      </c>
      <c r="AB13" s="38">
        <v>107872.9411764706</v>
      </c>
      <c r="AC13" s="38">
        <v>103402.9411764706</v>
      </c>
      <c r="AD13" s="38">
        <v>99082.941176470602</v>
      </c>
      <c r="AE13" s="38">
        <v>95572.941176470602</v>
      </c>
      <c r="AF13" s="38">
        <v>90532.941176470602</v>
      </c>
    </row>
    <row r="14" spans="1:32" ht="13.5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1040</v>
      </c>
      <c r="L14" s="38">
        <v>2700</v>
      </c>
      <c r="M14" s="38">
        <v>6600</v>
      </c>
      <c r="N14" s="38">
        <v>15300</v>
      </c>
      <c r="O14" s="38">
        <v>26040</v>
      </c>
      <c r="P14" s="38">
        <v>38340</v>
      </c>
      <c r="Q14" s="38">
        <v>54540</v>
      </c>
      <c r="R14" s="38">
        <v>85940</v>
      </c>
      <c r="S14" s="38">
        <v>130380</v>
      </c>
      <c r="T14" s="38">
        <v>150900</v>
      </c>
      <c r="U14" s="38">
        <v>174840</v>
      </c>
      <c r="V14" s="38">
        <v>195900</v>
      </c>
      <c r="W14" s="38">
        <v>216140</v>
      </c>
      <c r="X14" s="38">
        <v>227316.4705882353</v>
      </c>
      <c r="Y14" s="38">
        <v>243636.4705882353</v>
      </c>
      <c r="Z14" s="38">
        <v>260476.4705882353</v>
      </c>
      <c r="AA14" s="38">
        <v>275496.4705882353</v>
      </c>
      <c r="AB14" s="38">
        <v>286096.4705882353</v>
      </c>
      <c r="AC14" s="38">
        <v>296116.4705882353</v>
      </c>
      <c r="AD14" s="38">
        <v>306456.4705882353</v>
      </c>
      <c r="AE14" s="38">
        <v>319016.4705882353</v>
      </c>
      <c r="AF14" s="38">
        <v>330176.47058823524</v>
      </c>
    </row>
    <row r="15" spans="1:32" ht="25.15" customHeight="1">
      <c r="A15" s="35" t="s">
        <v>47</v>
      </c>
      <c r="B15" s="36" t="s">
        <v>43</v>
      </c>
      <c r="C15" s="37">
        <v>59925</v>
      </c>
      <c r="D15" s="38">
        <v>68112</v>
      </c>
      <c r="E15" s="38">
        <v>75651</v>
      </c>
      <c r="F15" s="38">
        <v>84740</v>
      </c>
      <c r="G15" s="38">
        <v>94826</v>
      </c>
      <c r="H15" s="38">
        <v>106507</v>
      </c>
      <c r="I15" s="38">
        <v>116913</v>
      </c>
      <c r="J15" s="38">
        <v>125924</v>
      </c>
      <c r="K15" s="38">
        <v>136983</v>
      </c>
      <c r="L15" s="38">
        <v>146329</v>
      </c>
      <c r="M15" s="38">
        <v>155383</v>
      </c>
      <c r="N15" s="38">
        <v>172338</v>
      </c>
      <c r="O15" s="38">
        <v>185611.5</v>
      </c>
      <c r="P15" s="38">
        <v>197035.5</v>
      </c>
      <c r="Q15" s="38">
        <v>208250.5</v>
      </c>
      <c r="R15" s="38">
        <v>223395.33333333334</v>
      </c>
      <c r="S15" s="38">
        <v>248616.00000000003</v>
      </c>
      <c r="T15" s="38">
        <v>264589.99999999994</v>
      </c>
      <c r="U15" s="38">
        <v>275547.99999999994</v>
      </c>
      <c r="V15" s="38">
        <v>282710.83333333326</v>
      </c>
      <c r="W15" s="38">
        <v>297496.16666666657</v>
      </c>
      <c r="X15" s="38">
        <v>310286.96666590363</v>
      </c>
      <c r="Y15" s="38">
        <v>329111.79999923694</v>
      </c>
      <c r="Z15" s="38">
        <v>344685.54999923694</v>
      </c>
      <c r="AA15" s="38">
        <v>359404.71666590357</v>
      </c>
      <c r="AB15" s="38">
        <v>378233.71666590357</v>
      </c>
      <c r="AC15" s="38">
        <v>394824.799999237</v>
      </c>
      <c r="AD15" s="38">
        <v>407975.46666590363</v>
      </c>
      <c r="AE15" s="38">
        <v>418884.04999923689</v>
      </c>
      <c r="AF15" s="38">
        <v>424892.21666590357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279</v>
      </c>
      <c r="N16" s="38">
        <v>897</v>
      </c>
      <c r="O16" s="38">
        <v>1337</v>
      </c>
      <c r="P16" s="38">
        <v>1747</v>
      </c>
      <c r="Q16" s="38">
        <v>3927</v>
      </c>
      <c r="R16" s="38">
        <v>10129.666666666666</v>
      </c>
      <c r="S16" s="38">
        <v>17394.75</v>
      </c>
      <c r="T16" s="38">
        <v>27990.5</v>
      </c>
      <c r="U16" s="38">
        <v>34344.166666666664</v>
      </c>
      <c r="V16" s="38">
        <v>41166.833333333328</v>
      </c>
      <c r="W16" s="38">
        <v>46673.416666666657</v>
      </c>
      <c r="X16" s="38">
        <v>53093.833333333321</v>
      </c>
      <c r="Y16" s="38">
        <v>59929.66666666665</v>
      </c>
      <c r="Z16" s="38">
        <v>65760</v>
      </c>
      <c r="AA16" s="38">
        <v>80509.916666666686</v>
      </c>
      <c r="AB16" s="38">
        <v>97630.166666666701</v>
      </c>
      <c r="AC16" s="38">
        <v>112989.50000000003</v>
      </c>
      <c r="AD16" s="38">
        <v>134714.83333333328</v>
      </c>
      <c r="AE16" s="38">
        <v>148863.66666666663</v>
      </c>
      <c r="AF16" s="38">
        <v>158060.99999999988</v>
      </c>
    </row>
    <row r="17" spans="1:32" ht="25.15" customHeight="1">
      <c r="A17" s="35">
        <v>13</v>
      </c>
      <c r="B17" s="36" t="s">
        <v>44</v>
      </c>
      <c r="C17" s="37">
        <v>170215</v>
      </c>
      <c r="D17" s="38">
        <v>185739</v>
      </c>
      <c r="E17" s="38">
        <v>195034</v>
      </c>
      <c r="F17" s="38">
        <v>204078</v>
      </c>
      <c r="G17" s="38">
        <v>211401</v>
      </c>
      <c r="H17" s="38">
        <v>219009</v>
      </c>
      <c r="I17" s="38">
        <v>228450</v>
      </c>
      <c r="J17" s="38">
        <v>232039</v>
      </c>
      <c r="K17" s="38">
        <v>232646</v>
      </c>
      <c r="L17" s="38">
        <v>235003</v>
      </c>
      <c r="M17" s="38">
        <v>235290</v>
      </c>
      <c r="N17" s="38">
        <v>238671</v>
      </c>
      <c r="O17" s="38">
        <v>239450</v>
      </c>
      <c r="P17" s="38">
        <v>240398</v>
      </c>
      <c r="Q17" s="38">
        <v>238396</v>
      </c>
      <c r="R17" s="38">
        <v>240506</v>
      </c>
      <c r="S17" s="38">
        <v>242282</v>
      </c>
      <c r="T17" s="38">
        <v>244481</v>
      </c>
      <c r="U17" s="38">
        <v>244476</v>
      </c>
      <c r="V17" s="38">
        <v>245360</v>
      </c>
      <c r="W17" s="38">
        <v>246238</v>
      </c>
      <c r="X17" s="38">
        <v>246792</v>
      </c>
      <c r="Y17" s="38">
        <v>247129.33333333334</v>
      </c>
      <c r="Z17" s="38">
        <v>248788.33333333334</v>
      </c>
      <c r="AA17" s="38">
        <v>251859.83333333334</v>
      </c>
      <c r="AB17" s="38">
        <v>256036.50000000003</v>
      </c>
      <c r="AC17" s="38">
        <v>257298.66666666669</v>
      </c>
      <c r="AD17" s="38">
        <v>264272.83333333331</v>
      </c>
      <c r="AE17" s="38">
        <v>264572.66666666663</v>
      </c>
      <c r="AF17" s="38">
        <v>264966.66666666657</v>
      </c>
    </row>
    <row r="18" spans="1:32" ht="25.15" customHeight="1">
      <c r="A18" s="35" t="s">
        <v>49</v>
      </c>
      <c r="B18" s="36" t="s">
        <v>10</v>
      </c>
      <c r="C18" s="37">
        <v>32021</v>
      </c>
      <c r="D18" s="38">
        <v>37481</v>
      </c>
      <c r="E18" s="38">
        <v>45001</v>
      </c>
      <c r="F18" s="38">
        <v>49441</v>
      </c>
      <c r="G18" s="38">
        <v>57596</v>
      </c>
      <c r="H18" s="38">
        <v>64222</v>
      </c>
      <c r="I18" s="38">
        <v>71412</v>
      </c>
      <c r="J18" s="38">
        <v>77922</v>
      </c>
      <c r="K18" s="38">
        <v>83548</v>
      </c>
      <c r="L18" s="38">
        <v>89488</v>
      </c>
      <c r="M18" s="38">
        <v>93548</v>
      </c>
      <c r="N18" s="38">
        <v>96148</v>
      </c>
      <c r="O18" s="38">
        <v>102203</v>
      </c>
      <c r="P18" s="38">
        <v>106003</v>
      </c>
      <c r="Q18" s="38">
        <v>111231</v>
      </c>
      <c r="R18" s="38">
        <v>117244</v>
      </c>
      <c r="S18" s="38">
        <v>126034</v>
      </c>
      <c r="T18" s="38">
        <v>136639</v>
      </c>
      <c r="U18" s="38">
        <v>146699</v>
      </c>
      <c r="V18" s="38">
        <v>152424</v>
      </c>
      <c r="W18" s="38">
        <v>156964</v>
      </c>
      <c r="X18" s="38">
        <v>167042</v>
      </c>
      <c r="Y18" s="38">
        <v>175032</v>
      </c>
      <c r="Z18" s="38">
        <v>180738.66666666666</v>
      </c>
      <c r="AA18" s="38">
        <v>188001.99999999997</v>
      </c>
      <c r="AB18" s="38">
        <v>195836.16666666666</v>
      </c>
      <c r="AC18" s="38">
        <v>203021.16666666666</v>
      </c>
      <c r="AD18" s="38">
        <v>210508.16666666666</v>
      </c>
      <c r="AE18" s="38">
        <v>215241.5</v>
      </c>
      <c r="AF18" s="38">
        <v>219281.49999999997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800</v>
      </c>
      <c r="Q19" s="38">
        <v>800</v>
      </c>
      <c r="R19" s="38">
        <v>1880</v>
      </c>
      <c r="S19" s="38">
        <v>5452</v>
      </c>
      <c r="T19" s="38">
        <v>8062</v>
      </c>
      <c r="U19" s="38">
        <v>13202</v>
      </c>
      <c r="V19" s="38">
        <v>16396</v>
      </c>
      <c r="W19" s="38">
        <v>18816</v>
      </c>
      <c r="X19" s="38">
        <v>22796</v>
      </c>
      <c r="Y19" s="38">
        <v>23646</v>
      </c>
      <c r="Z19" s="38">
        <v>23946</v>
      </c>
      <c r="AA19" s="38">
        <v>26886</v>
      </c>
      <c r="AB19" s="38">
        <v>27986</v>
      </c>
      <c r="AC19" s="38">
        <v>31529.666666666668</v>
      </c>
      <c r="AD19" s="38">
        <v>34949.666666666672</v>
      </c>
      <c r="AE19" s="38">
        <v>37839.833333333336</v>
      </c>
      <c r="AF19" s="38">
        <v>37839.833333333336</v>
      </c>
    </row>
    <row r="20" spans="1:32" ht="25.15" customHeight="1">
      <c r="A20" s="35">
        <v>15</v>
      </c>
      <c r="B20" s="36" t="s">
        <v>11</v>
      </c>
      <c r="C20" s="37">
        <v>74703</v>
      </c>
      <c r="D20" s="38">
        <v>82423</v>
      </c>
      <c r="E20" s="38">
        <v>90136</v>
      </c>
      <c r="F20" s="38">
        <v>94528</v>
      </c>
      <c r="G20" s="38">
        <v>97968</v>
      </c>
      <c r="H20" s="38">
        <v>101708</v>
      </c>
      <c r="I20" s="38">
        <v>102451</v>
      </c>
      <c r="J20" s="38">
        <v>106136</v>
      </c>
      <c r="K20" s="38">
        <v>105068</v>
      </c>
      <c r="L20" s="38">
        <v>106672</v>
      </c>
      <c r="M20" s="38">
        <v>108303</v>
      </c>
      <c r="N20" s="38">
        <v>109119</v>
      </c>
      <c r="O20" s="38">
        <v>109253</v>
      </c>
      <c r="P20" s="38">
        <v>109458</v>
      </c>
      <c r="Q20" s="38">
        <v>106742</v>
      </c>
      <c r="R20" s="38">
        <v>106457</v>
      </c>
      <c r="S20" s="38">
        <v>106452</v>
      </c>
      <c r="T20" s="38">
        <v>106706</v>
      </c>
      <c r="U20" s="38">
        <v>108101</v>
      </c>
      <c r="V20" s="38">
        <v>106921</v>
      </c>
      <c r="W20" s="38">
        <v>107211</v>
      </c>
      <c r="X20" s="38">
        <v>109431</v>
      </c>
      <c r="Y20" s="38">
        <v>109010</v>
      </c>
      <c r="Z20" s="38">
        <v>109240</v>
      </c>
      <c r="AA20" s="38">
        <v>108960</v>
      </c>
      <c r="AB20" s="38">
        <v>107795</v>
      </c>
      <c r="AC20" s="38">
        <v>108095</v>
      </c>
      <c r="AD20" s="38">
        <v>108185</v>
      </c>
      <c r="AE20" s="38">
        <v>109099</v>
      </c>
      <c r="AF20" s="38">
        <v>108752</v>
      </c>
    </row>
    <row r="21" spans="1:32" ht="25.15" customHeight="1">
      <c r="A21" s="35" t="s">
        <v>51</v>
      </c>
      <c r="B21" s="36" t="s">
        <v>12</v>
      </c>
      <c r="C21" s="37">
        <v>44387.333333333336</v>
      </c>
      <c r="D21" s="38">
        <v>55587.333333333336</v>
      </c>
      <c r="E21" s="38">
        <v>65627.333333333343</v>
      </c>
      <c r="F21" s="38">
        <v>73267.333333333328</v>
      </c>
      <c r="G21" s="38">
        <v>90267.333333333328</v>
      </c>
      <c r="H21" s="38">
        <v>125457.33333333333</v>
      </c>
      <c r="I21" s="38">
        <v>151702.33333333334</v>
      </c>
      <c r="J21" s="38">
        <v>173512.33333333334</v>
      </c>
      <c r="K21" s="38">
        <v>184501.33333333334</v>
      </c>
      <c r="L21" s="38">
        <v>201991.33333333334</v>
      </c>
      <c r="M21" s="38">
        <v>219058.33333333334</v>
      </c>
      <c r="N21" s="38">
        <v>222858.33333333334</v>
      </c>
      <c r="O21" s="38">
        <v>237003.33333333334</v>
      </c>
      <c r="P21" s="38">
        <v>250543.33333333334</v>
      </c>
      <c r="Q21" s="38">
        <v>264333.33333333337</v>
      </c>
      <c r="R21" s="38">
        <v>272406.66666666669</v>
      </c>
      <c r="S21" s="38">
        <v>303807.5</v>
      </c>
      <c r="T21" s="38">
        <v>338770.5</v>
      </c>
      <c r="U21" s="38">
        <v>375880.5</v>
      </c>
      <c r="V21" s="38">
        <v>405420.49999999994</v>
      </c>
      <c r="W21" s="38">
        <v>426953.49999999994</v>
      </c>
      <c r="X21" s="38">
        <v>472680.33333333326</v>
      </c>
      <c r="Y21" s="38">
        <v>514320.33333333326</v>
      </c>
      <c r="Z21" s="38">
        <v>553440.33333333337</v>
      </c>
      <c r="AA21" s="38">
        <v>603943.33333333337</v>
      </c>
      <c r="AB21" s="38">
        <v>650520.83333333337</v>
      </c>
      <c r="AC21" s="38">
        <v>692640.99999999988</v>
      </c>
      <c r="AD21" s="38">
        <v>738006.16666666651</v>
      </c>
      <c r="AE21" s="38">
        <v>749759.16666666651</v>
      </c>
      <c r="AF21" s="38">
        <v>786635.83333333302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1190</v>
      </c>
      <c r="R22" s="38">
        <v>1190</v>
      </c>
      <c r="S22" s="38">
        <v>6040</v>
      </c>
      <c r="T22" s="38">
        <v>9030</v>
      </c>
      <c r="U22" s="38">
        <v>11530</v>
      </c>
      <c r="V22" s="38">
        <v>12170</v>
      </c>
      <c r="W22" s="38">
        <v>12170</v>
      </c>
      <c r="X22" s="38">
        <v>21457.5</v>
      </c>
      <c r="Y22" s="38">
        <v>22817.5</v>
      </c>
      <c r="Z22" s="38">
        <v>24267.5</v>
      </c>
      <c r="AA22" s="38">
        <v>29357.083333333332</v>
      </c>
      <c r="AB22" s="38">
        <v>29957.083333333332</v>
      </c>
      <c r="AC22" s="38">
        <v>32593.583333333332</v>
      </c>
      <c r="AD22" s="38">
        <v>33644.583333333328</v>
      </c>
      <c r="AE22" s="38">
        <v>35372.083333333328</v>
      </c>
      <c r="AF22" s="38">
        <v>37299.583333333328</v>
      </c>
    </row>
    <row r="23" spans="1:32" ht="25.15" customHeight="1">
      <c r="A23" s="35">
        <v>17</v>
      </c>
      <c r="B23" s="36" t="s">
        <v>13</v>
      </c>
      <c r="C23" s="37">
        <v>185364.33333333331</v>
      </c>
      <c r="D23" s="38">
        <v>204104.33333333331</v>
      </c>
      <c r="E23" s="38">
        <v>219875.33333333331</v>
      </c>
      <c r="F23" s="38">
        <v>232498.33333333331</v>
      </c>
      <c r="G23" s="38">
        <v>254208.33333333331</v>
      </c>
      <c r="H23" s="38">
        <v>267978.33333333331</v>
      </c>
      <c r="I23" s="38">
        <v>280823.33333333331</v>
      </c>
      <c r="J23" s="38">
        <v>289683.33333333331</v>
      </c>
      <c r="K23" s="38">
        <v>289830.33333333331</v>
      </c>
      <c r="L23" s="38">
        <v>296660.33333333331</v>
      </c>
      <c r="M23" s="38">
        <v>303118.33333333331</v>
      </c>
      <c r="N23" s="38">
        <v>314248.33333333331</v>
      </c>
      <c r="O23" s="38">
        <v>320788.33333333331</v>
      </c>
      <c r="P23" s="38">
        <v>315716.33333333331</v>
      </c>
      <c r="Q23" s="38">
        <v>314376.33333333331</v>
      </c>
      <c r="R23" s="38">
        <v>314126.33333333331</v>
      </c>
      <c r="S23" s="38">
        <v>316441.33333333331</v>
      </c>
      <c r="T23" s="38">
        <v>324211.33333333331</v>
      </c>
      <c r="U23" s="38">
        <v>317261.33333333331</v>
      </c>
      <c r="V23" s="38">
        <v>318761.33333333331</v>
      </c>
      <c r="W23" s="38">
        <v>330468</v>
      </c>
      <c r="X23" s="38">
        <v>330495</v>
      </c>
      <c r="Y23" s="38">
        <v>326626.16666666669</v>
      </c>
      <c r="Z23" s="38">
        <v>325166.16666666669</v>
      </c>
      <c r="AA23" s="38">
        <v>328834.5</v>
      </c>
      <c r="AB23" s="38">
        <v>322937</v>
      </c>
      <c r="AC23" s="38">
        <v>318527</v>
      </c>
      <c r="AD23" s="38">
        <v>314390</v>
      </c>
      <c r="AE23" s="38">
        <v>306235</v>
      </c>
      <c r="AF23" s="38">
        <v>312018.33333333331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3480</v>
      </c>
      <c r="I24" s="38">
        <v>11180</v>
      </c>
      <c r="J24" s="38">
        <v>13900</v>
      </c>
      <c r="K24" s="38">
        <v>15650</v>
      </c>
      <c r="L24" s="38">
        <v>15650</v>
      </c>
      <c r="M24" s="38">
        <v>15650</v>
      </c>
      <c r="N24" s="38">
        <v>15550</v>
      </c>
      <c r="O24" s="38">
        <v>9876</v>
      </c>
      <c r="P24" s="38">
        <v>10211</v>
      </c>
      <c r="Q24" s="38">
        <v>10272</v>
      </c>
      <c r="R24" s="38">
        <v>10139</v>
      </c>
      <c r="S24" s="38">
        <v>15877</v>
      </c>
      <c r="T24" s="38">
        <v>54394</v>
      </c>
      <c r="U24" s="38">
        <v>116972</v>
      </c>
      <c r="V24" s="38">
        <v>116972</v>
      </c>
      <c r="W24" s="38">
        <v>191385</v>
      </c>
      <c r="X24" s="38">
        <v>191385</v>
      </c>
      <c r="Y24" s="38">
        <v>221385</v>
      </c>
      <c r="Z24" s="38">
        <v>222385</v>
      </c>
      <c r="AA24" s="38">
        <v>222385</v>
      </c>
      <c r="AB24" s="38">
        <v>227635</v>
      </c>
      <c r="AC24" s="38">
        <v>214635</v>
      </c>
      <c r="AD24" s="38">
        <v>220985</v>
      </c>
      <c r="AE24" s="38">
        <v>226782</v>
      </c>
      <c r="AF24" s="38">
        <v>263892</v>
      </c>
    </row>
    <row r="25" spans="1:32" ht="14.1" customHeight="1">
      <c r="A25" s="35">
        <v>19</v>
      </c>
      <c r="B25" s="36" t="s">
        <v>15</v>
      </c>
      <c r="C25" s="37">
        <v>268850</v>
      </c>
      <c r="D25" s="38">
        <v>278800</v>
      </c>
      <c r="E25" s="38">
        <v>288100</v>
      </c>
      <c r="F25" s="38">
        <v>307600</v>
      </c>
      <c r="G25" s="38">
        <v>376500</v>
      </c>
      <c r="H25" s="38">
        <v>383600</v>
      </c>
      <c r="I25" s="38">
        <v>395850</v>
      </c>
      <c r="J25" s="38">
        <v>399900.00000000006</v>
      </c>
      <c r="K25" s="38">
        <v>346400.00000000006</v>
      </c>
      <c r="L25" s="38">
        <v>360800.00000000006</v>
      </c>
      <c r="M25" s="38">
        <v>401350</v>
      </c>
      <c r="N25" s="38">
        <v>434150</v>
      </c>
      <c r="O25" s="38">
        <v>474300</v>
      </c>
      <c r="P25" s="38">
        <v>473099.99999999994</v>
      </c>
      <c r="Q25" s="38">
        <v>469099.99999999994</v>
      </c>
      <c r="R25" s="38">
        <v>484960.00000000006</v>
      </c>
      <c r="S25" s="38">
        <v>481320</v>
      </c>
      <c r="T25" s="38">
        <v>487320</v>
      </c>
      <c r="U25" s="38">
        <v>386470</v>
      </c>
      <c r="V25" s="38">
        <v>411220</v>
      </c>
      <c r="W25" s="38">
        <v>479519.99999999994</v>
      </c>
      <c r="X25" s="38">
        <v>489019.99999999994</v>
      </c>
      <c r="Y25" s="38">
        <v>496279.99999999994</v>
      </c>
      <c r="Z25" s="38">
        <v>497739.99999999994</v>
      </c>
      <c r="AA25" s="38">
        <v>531079.99999999988</v>
      </c>
      <c r="AB25" s="38">
        <v>517429.99999999994</v>
      </c>
      <c r="AC25" s="38">
        <v>577769.99999999988</v>
      </c>
      <c r="AD25" s="38">
        <v>612519.99999999988</v>
      </c>
      <c r="AE25" s="38">
        <v>591219.99999999988</v>
      </c>
      <c r="AF25" s="38">
        <v>597030</v>
      </c>
    </row>
    <row r="26" spans="1:32" ht="14.1" customHeight="1">
      <c r="A26" s="39">
        <v>20</v>
      </c>
      <c r="B26" s="40" t="s">
        <v>16</v>
      </c>
      <c r="C26" s="63" t="s">
        <v>27</v>
      </c>
      <c r="D26" s="64" t="s">
        <v>27</v>
      </c>
      <c r="E26" s="64" t="s">
        <v>27</v>
      </c>
      <c r="F26" s="64" t="s">
        <v>27</v>
      </c>
      <c r="G26" s="64" t="s">
        <v>27</v>
      </c>
      <c r="H26" s="64" t="s">
        <v>27</v>
      </c>
      <c r="I26" s="64" t="s">
        <v>27</v>
      </c>
      <c r="J26" s="64" t="s">
        <v>27</v>
      </c>
      <c r="K26" s="64" t="s">
        <v>27</v>
      </c>
      <c r="L26" s="64" t="s">
        <v>27</v>
      </c>
      <c r="M26" s="64" t="s">
        <v>27</v>
      </c>
      <c r="N26" s="64" t="s">
        <v>27</v>
      </c>
      <c r="O26" s="64" t="s">
        <v>27</v>
      </c>
      <c r="P26" s="64" t="s">
        <v>27</v>
      </c>
      <c r="Q26" s="64" t="s">
        <v>27</v>
      </c>
      <c r="R26" s="64" t="s">
        <v>27</v>
      </c>
      <c r="S26" s="64" t="s">
        <v>27</v>
      </c>
      <c r="T26" s="64" t="s">
        <v>27</v>
      </c>
      <c r="U26" s="64" t="s">
        <v>27</v>
      </c>
      <c r="V26" s="64" t="s">
        <v>27</v>
      </c>
      <c r="W26" s="64" t="s">
        <v>27</v>
      </c>
      <c r="X26" s="64" t="s">
        <v>27</v>
      </c>
      <c r="Y26" s="64" t="s">
        <v>27</v>
      </c>
      <c r="Z26" s="64" t="s">
        <v>27</v>
      </c>
      <c r="AA26" s="64" t="s">
        <v>27</v>
      </c>
      <c r="AB26" s="64" t="s">
        <v>27</v>
      </c>
      <c r="AC26" s="64" t="s">
        <v>27</v>
      </c>
      <c r="AD26" s="64" t="s">
        <v>27</v>
      </c>
      <c r="AE26" s="64" t="s">
        <v>27</v>
      </c>
      <c r="AF26" s="64" t="s">
        <v>27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5275161</v>
      </c>
      <c r="D28" s="50">
        <v>5420555</v>
      </c>
      <c r="E28" s="50">
        <v>5541476</v>
      </c>
      <c r="F28" s="50">
        <v>5628592</v>
      </c>
      <c r="G28" s="50">
        <v>5724228</v>
      </c>
      <c r="H28" s="50">
        <v>5817180</v>
      </c>
      <c r="I28" s="50">
        <v>5923300</v>
      </c>
      <c r="J28" s="50">
        <v>5991392</v>
      </c>
      <c r="K28" s="50">
        <v>6016138</v>
      </c>
      <c r="L28" s="50">
        <v>6022401</v>
      </c>
      <c r="M28" s="50">
        <v>5989405</v>
      </c>
      <c r="N28" s="50">
        <v>6006725</v>
      </c>
      <c r="O28" s="50">
        <v>6010790</v>
      </c>
      <c r="P28" s="50">
        <v>6045770</v>
      </c>
      <c r="Q28" s="50">
        <v>6069458</v>
      </c>
      <c r="R28" s="50">
        <v>6120998</v>
      </c>
      <c r="S28" s="50">
        <v>6125828</v>
      </c>
      <c r="T28" s="50">
        <v>6093733</v>
      </c>
      <c r="U28" s="50">
        <v>6080516</v>
      </c>
      <c r="V28" s="50">
        <v>6017380</v>
      </c>
      <c r="W28" s="50">
        <v>5853618</v>
      </c>
      <c r="X28" s="50">
        <v>5790201</v>
      </c>
      <c r="Y28" s="50">
        <v>5759938</v>
      </c>
      <c r="Z28" s="50">
        <v>5764920</v>
      </c>
      <c r="AA28" s="50">
        <v>5723157</v>
      </c>
      <c r="AB28" s="50">
        <v>5649085.9000000004</v>
      </c>
      <c r="AC28" s="50">
        <v>5575928.2019999996</v>
      </c>
      <c r="AD28" s="50">
        <v>5474521.3458799999</v>
      </c>
      <c r="AE28" s="50">
        <v>5369820.6954435995</v>
      </c>
      <c r="AF28" s="50">
        <v>5252574.0450072</v>
      </c>
    </row>
    <row r="29" spans="1:32" ht="15.95" customHeight="1">
      <c r="A29" s="51" t="s">
        <v>19</v>
      </c>
      <c r="B29" s="52" t="s">
        <v>20</v>
      </c>
      <c r="C29" s="37">
        <v>6423040</v>
      </c>
      <c r="D29" s="38">
        <v>6442580</v>
      </c>
      <c r="E29" s="38">
        <v>6387800</v>
      </c>
      <c r="F29" s="38">
        <v>6290130</v>
      </c>
      <c r="G29" s="38">
        <v>6151440</v>
      </c>
      <c r="H29" s="38">
        <v>5942210</v>
      </c>
      <c r="I29" s="38">
        <v>5723540</v>
      </c>
      <c r="J29" s="38">
        <v>5469300</v>
      </c>
      <c r="K29" s="38">
        <v>5157890</v>
      </c>
      <c r="L29" s="38">
        <v>4791560</v>
      </c>
      <c r="M29" s="38">
        <v>4405710</v>
      </c>
      <c r="N29" s="38">
        <v>4016160</v>
      </c>
      <c r="O29" s="38">
        <v>3726960</v>
      </c>
      <c r="P29" s="38">
        <v>3491760</v>
      </c>
      <c r="Q29" s="38">
        <v>3306000</v>
      </c>
      <c r="R29" s="38">
        <v>3182850</v>
      </c>
      <c r="S29" s="38">
        <v>3086580</v>
      </c>
      <c r="T29" s="38">
        <v>2960890</v>
      </c>
      <c r="U29" s="38">
        <v>2867280</v>
      </c>
      <c r="V29" s="38">
        <v>2739370</v>
      </c>
      <c r="W29" s="38">
        <v>2548330</v>
      </c>
      <c r="X29" s="38">
        <v>2334278.2352941176</v>
      </c>
      <c r="Y29" s="38">
        <v>2183098.2352941176</v>
      </c>
      <c r="Z29" s="38">
        <v>2041768.2352941176</v>
      </c>
      <c r="AA29" s="38">
        <v>1885108.2352941176</v>
      </c>
      <c r="AB29" s="38">
        <v>1811563.2352941176</v>
      </c>
      <c r="AC29" s="38">
        <v>1739146.135294118</v>
      </c>
      <c r="AD29" s="38">
        <v>1666256.4612941178</v>
      </c>
      <c r="AE29" s="38">
        <v>1612650.977514118</v>
      </c>
      <c r="AF29" s="38">
        <v>1571115.4937341176</v>
      </c>
    </row>
    <row r="30" spans="1:32" ht="15.95" customHeight="1">
      <c r="A30" s="51" t="s">
        <v>21</v>
      </c>
      <c r="B30" s="52" t="s">
        <v>22</v>
      </c>
      <c r="C30" s="37">
        <v>566615.66666666663</v>
      </c>
      <c r="D30" s="38">
        <v>633446.66666666663</v>
      </c>
      <c r="E30" s="38">
        <v>691324.66666666674</v>
      </c>
      <c r="F30" s="38">
        <v>738552.66666666663</v>
      </c>
      <c r="G30" s="38">
        <v>806266.66666666674</v>
      </c>
      <c r="H30" s="38">
        <v>888361.66666666674</v>
      </c>
      <c r="I30" s="38">
        <v>962931.66666666674</v>
      </c>
      <c r="J30" s="38">
        <v>1019116.6666666667</v>
      </c>
      <c r="K30" s="38">
        <v>1048226.6666666667</v>
      </c>
      <c r="L30" s="38">
        <v>1091793.6666666667</v>
      </c>
      <c r="M30" s="38">
        <v>1130629.6666666667</v>
      </c>
      <c r="N30" s="38">
        <v>1169829.6666666667</v>
      </c>
      <c r="O30" s="38">
        <v>1205522.1666666667</v>
      </c>
      <c r="P30" s="38">
        <v>1231912.1666666667</v>
      </c>
      <c r="Q30" s="38">
        <v>1259518.1666666667</v>
      </c>
      <c r="R30" s="38">
        <v>1297474</v>
      </c>
      <c r="S30" s="38">
        <v>1388396.5833333333</v>
      </c>
      <c r="T30" s="38">
        <v>1514874.3333333333</v>
      </c>
      <c r="U30" s="38">
        <v>1644013.9999999998</v>
      </c>
      <c r="V30" s="38">
        <v>1698302.4999999998</v>
      </c>
      <c r="W30" s="38">
        <v>1834375.0833333333</v>
      </c>
      <c r="X30" s="38">
        <v>1925459.6333325701</v>
      </c>
      <c r="Y30" s="38">
        <v>2029007.7999992368</v>
      </c>
      <c r="Z30" s="38">
        <v>2098417.5499992371</v>
      </c>
      <c r="AA30" s="38">
        <v>2200142.3833325701</v>
      </c>
      <c r="AB30" s="38">
        <v>2294567.466665904</v>
      </c>
      <c r="AC30" s="38">
        <v>2366155.3833325701</v>
      </c>
      <c r="AD30" s="38">
        <v>2467631.7166659031</v>
      </c>
      <c r="AE30" s="38">
        <v>2512648.9666659031</v>
      </c>
      <c r="AF30" s="38">
        <v>2613638.9666659031</v>
      </c>
    </row>
    <row r="31" spans="1:32" ht="15.95" customHeight="1">
      <c r="A31" s="53" t="s">
        <v>23</v>
      </c>
      <c r="B31" s="54" t="s">
        <v>28</v>
      </c>
      <c r="C31" s="41">
        <v>268850</v>
      </c>
      <c r="D31" s="42">
        <v>278800</v>
      </c>
      <c r="E31" s="42">
        <v>288100</v>
      </c>
      <c r="F31" s="42">
        <v>307600</v>
      </c>
      <c r="G31" s="42">
        <v>376500</v>
      </c>
      <c r="H31" s="42">
        <v>383600</v>
      </c>
      <c r="I31" s="42">
        <v>395850</v>
      </c>
      <c r="J31" s="42">
        <v>399900.00000000006</v>
      </c>
      <c r="K31" s="42">
        <v>346400.00000000006</v>
      </c>
      <c r="L31" s="42">
        <v>360800.00000000006</v>
      </c>
      <c r="M31" s="42">
        <v>401350</v>
      </c>
      <c r="N31" s="42">
        <v>434150</v>
      </c>
      <c r="O31" s="42">
        <v>474300</v>
      </c>
      <c r="P31" s="42">
        <v>473099.99999999994</v>
      </c>
      <c r="Q31" s="42">
        <v>469099.99999999994</v>
      </c>
      <c r="R31" s="42">
        <v>484960.00000000006</v>
      </c>
      <c r="S31" s="42">
        <v>481320</v>
      </c>
      <c r="T31" s="42">
        <v>487320</v>
      </c>
      <c r="U31" s="42">
        <v>386470</v>
      </c>
      <c r="V31" s="42">
        <v>411220</v>
      </c>
      <c r="W31" s="42">
        <v>479519.99999999994</v>
      </c>
      <c r="X31" s="42">
        <v>489019.99999999994</v>
      </c>
      <c r="Y31" s="42">
        <v>496279.99999999994</v>
      </c>
      <c r="Z31" s="42">
        <v>497739.99999999994</v>
      </c>
      <c r="AA31" s="42">
        <v>531079.99999999988</v>
      </c>
      <c r="AB31" s="42">
        <v>517429.99999999994</v>
      </c>
      <c r="AC31" s="42">
        <v>577769.99999999988</v>
      </c>
      <c r="AD31" s="42">
        <v>612519.99999999988</v>
      </c>
      <c r="AE31" s="42">
        <v>591219.99999999988</v>
      </c>
      <c r="AF31" s="42">
        <v>597030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65" t="s">
        <v>25</v>
      </c>
      <c r="B33" s="66" t="s">
        <v>29</v>
      </c>
      <c r="C33" s="67">
        <v>12533666.666666666</v>
      </c>
      <c r="D33" s="67">
        <v>12775381.666666666</v>
      </c>
      <c r="E33" s="67">
        <v>12908700.666666666</v>
      </c>
      <c r="F33" s="67">
        <v>12964874.666666666</v>
      </c>
      <c r="G33" s="67">
        <v>13058434.666666666</v>
      </c>
      <c r="H33" s="67">
        <v>13031351.666666666</v>
      </c>
      <c r="I33" s="67">
        <v>13005621.666666666</v>
      </c>
      <c r="J33" s="67">
        <v>12879708.666666666</v>
      </c>
      <c r="K33" s="67">
        <v>12568654.666666666</v>
      </c>
      <c r="L33" s="67">
        <v>12266554.666666666</v>
      </c>
      <c r="M33" s="67">
        <v>11927094.666666666</v>
      </c>
      <c r="N33" s="67">
        <v>11626864.666666666</v>
      </c>
      <c r="O33" s="67">
        <v>11417572.166666666</v>
      </c>
      <c r="P33" s="67">
        <v>11242542.166666666</v>
      </c>
      <c r="Q33" s="67">
        <v>11104076.166666666</v>
      </c>
      <c r="R33" s="67">
        <v>11086282</v>
      </c>
      <c r="S33" s="67">
        <v>11082124.583333334</v>
      </c>
      <c r="T33" s="67">
        <v>11056817.333333334</v>
      </c>
      <c r="U33" s="67">
        <v>10978280</v>
      </c>
      <c r="V33" s="67">
        <v>10866272.5</v>
      </c>
      <c r="W33" s="67">
        <v>10715843.083333334</v>
      </c>
      <c r="X33" s="67">
        <v>10538958.868626688</v>
      </c>
      <c r="Y33" s="67">
        <v>10468324.035293354</v>
      </c>
      <c r="Z33" s="67">
        <v>10402845.785293356</v>
      </c>
      <c r="AA33" s="67">
        <v>10339487.618626688</v>
      </c>
      <c r="AB33" s="68">
        <v>10272646.601960022</v>
      </c>
      <c r="AC33" s="68">
        <v>10258999.720626688</v>
      </c>
      <c r="AD33" s="68">
        <v>10220929.523840021</v>
      </c>
      <c r="AE33" s="68">
        <v>10086340.63962362</v>
      </c>
      <c r="AF33" s="68">
        <v>10034358.505407222</v>
      </c>
    </row>
    <row r="34" spans="1:32">
      <c r="Y34" s="62"/>
      <c r="Z34" s="62"/>
      <c r="AA34" s="62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7" orientation="landscape" r:id="rId1"/>
  <headerFooter scaleWithDoc="0" alignWithMargins="0">
    <oddHeader>&amp;C&amp;"Arial,Fett"&amp;12Installierte Feuerungsleistung&amp;"Arial,Standard"
(&amp;10in kW per 31.12.)&amp;R&amp;"Arial,Standard"Tabelle B&amp;LSchweizerische Holzenergiestatistik EJ2019</oddHeader>
    <oddFooter>&amp;RJuni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F40"/>
  <sheetViews>
    <sheetView topLeftCell="Q1" zoomScale="75" zoomScaleNormal="75" zoomScaleSheetLayoutView="75" workbookViewId="0">
      <selection activeCell="C28" sqref="C28:AF35"/>
    </sheetView>
  </sheetViews>
  <sheetFormatPr baseColWidth="10" defaultColWidth="11.42578125" defaultRowHeight="12"/>
  <cols>
    <col min="1" max="1" width="5.28515625" style="30" customWidth="1"/>
    <col min="2" max="2" width="32.85546875" style="30" bestFit="1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22693.992750000001</v>
      </c>
      <c r="D2" s="34">
        <v>24224.235000000001</v>
      </c>
      <c r="E2" s="34">
        <v>25260.446</v>
      </c>
      <c r="F2" s="34">
        <v>25812.488000000001</v>
      </c>
      <c r="G2" s="34">
        <v>26048.324550000001</v>
      </c>
      <c r="H2" s="34">
        <v>26014.315999999999</v>
      </c>
      <c r="I2" s="34">
        <v>25161.0795</v>
      </c>
      <c r="J2" s="34">
        <v>24110.547500000001</v>
      </c>
      <c r="K2" s="34">
        <v>22852.755250000002</v>
      </c>
      <c r="L2" s="34">
        <v>21679.544700000002</v>
      </c>
      <c r="M2" s="34">
        <v>20405.361399999998</v>
      </c>
      <c r="N2" s="34">
        <v>19748.772199999999</v>
      </c>
      <c r="O2" s="34">
        <v>19374.565200000001</v>
      </c>
      <c r="P2" s="34">
        <v>18622.974600000001</v>
      </c>
      <c r="Q2" s="34">
        <v>17847.59535</v>
      </c>
      <c r="R2" s="34">
        <v>17244.5717</v>
      </c>
      <c r="S2" s="34">
        <v>17214.834439999999</v>
      </c>
      <c r="T2" s="34">
        <v>17271.331306666667</v>
      </c>
      <c r="U2" s="34">
        <v>16500.08151</v>
      </c>
      <c r="V2" s="34">
        <v>14513.591400000001</v>
      </c>
      <c r="W2" s="34">
        <v>11325.0345</v>
      </c>
      <c r="X2" s="34">
        <v>9735.6167999999998</v>
      </c>
      <c r="Y2" s="34">
        <v>8530.5519000000004</v>
      </c>
      <c r="Z2" s="34">
        <v>7741.4615999999996</v>
      </c>
      <c r="AA2" s="34">
        <v>7213.741</v>
      </c>
      <c r="AB2" s="34">
        <v>6896.0051999999996</v>
      </c>
      <c r="AC2" s="34">
        <v>6914.4285</v>
      </c>
      <c r="AD2" s="34">
        <v>6927.1516499999998</v>
      </c>
      <c r="AE2" s="34">
        <v>6937.692</v>
      </c>
      <c r="AF2" s="34">
        <v>6821.3541000000005</v>
      </c>
    </row>
    <row r="3" spans="1:32" ht="14.1" customHeight="1">
      <c r="A3" s="35">
        <v>2</v>
      </c>
      <c r="B3" s="36" t="s">
        <v>3</v>
      </c>
      <c r="C3" s="37">
        <v>25877.387250000003</v>
      </c>
      <c r="D3" s="38">
        <v>32112.130499999999</v>
      </c>
      <c r="E3" s="38">
        <v>37967.208299999998</v>
      </c>
      <c r="F3" s="38">
        <v>43030.611000000004</v>
      </c>
      <c r="G3" s="38">
        <v>47653.775549999998</v>
      </c>
      <c r="H3" s="38">
        <v>52467.943350000001</v>
      </c>
      <c r="I3" s="38">
        <v>58344.692249999993</v>
      </c>
      <c r="J3" s="38">
        <v>64279.171124999993</v>
      </c>
      <c r="K3" s="38">
        <v>70223.380499999999</v>
      </c>
      <c r="L3" s="38">
        <v>75287.628899999996</v>
      </c>
      <c r="M3" s="38">
        <v>79975.589775</v>
      </c>
      <c r="N3" s="38">
        <v>82802.476859999995</v>
      </c>
      <c r="O3" s="38">
        <v>85409.126336000001</v>
      </c>
      <c r="P3" s="38">
        <v>87532.221672</v>
      </c>
      <c r="Q3" s="38">
        <v>89350.156539000003</v>
      </c>
      <c r="R3" s="38">
        <v>91019.496959999989</v>
      </c>
      <c r="S3" s="38">
        <v>96203.072249999997</v>
      </c>
      <c r="T3" s="38">
        <v>100834.66631333332</v>
      </c>
      <c r="U3" s="38">
        <v>105920.01225</v>
      </c>
      <c r="V3" s="38">
        <v>111110.17675</v>
      </c>
      <c r="W3" s="38">
        <v>111086.67648000001</v>
      </c>
      <c r="X3" s="38">
        <v>108961.24512000001</v>
      </c>
      <c r="Y3" s="38">
        <v>107191.63728000001</v>
      </c>
      <c r="Z3" s="38">
        <v>106190.68799999999</v>
      </c>
      <c r="AA3" s="38">
        <v>103996.5744</v>
      </c>
      <c r="AB3" s="38">
        <v>100198.32253200001</v>
      </c>
      <c r="AC3" s="38">
        <v>95019.798367200012</v>
      </c>
      <c r="AD3" s="38">
        <v>89849.872412299199</v>
      </c>
      <c r="AE3" s="38">
        <v>84651.115861758721</v>
      </c>
      <c r="AF3" s="38">
        <v>80369.68538773575</v>
      </c>
    </row>
    <row r="4" spans="1:32" ht="14.1" customHeight="1">
      <c r="A4" s="35">
        <v>3</v>
      </c>
      <c r="B4" s="36" t="s">
        <v>4</v>
      </c>
      <c r="C4" s="37">
        <v>114623.0865</v>
      </c>
      <c r="D4" s="38">
        <v>127167.552</v>
      </c>
      <c r="E4" s="38">
        <v>138775.4112</v>
      </c>
      <c r="F4" s="38">
        <v>147418.98599999998</v>
      </c>
      <c r="G4" s="38">
        <v>159070.7493</v>
      </c>
      <c r="H4" s="38">
        <v>170276.19374999998</v>
      </c>
      <c r="I4" s="38">
        <v>180600.1464</v>
      </c>
      <c r="J4" s="38">
        <v>193836.435</v>
      </c>
      <c r="K4" s="38">
        <v>208310.12474999999</v>
      </c>
      <c r="L4" s="38">
        <v>218931.39180000001</v>
      </c>
      <c r="M4" s="38">
        <v>224372.28659999999</v>
      </c>
      <c r="N4" s="38">
        <v>220118.55012</v>
      </c>
      <c r="O4" s="38">
        <v>230013.34313999998</v>
      </c>
      <c r="P4" s="38">
        <v>242090.7426</v>
      </c>
      <c r="Q4" s="38">
        <v>252755.99747999999</v>
      </c>
      <c r="R4" s="38">
        <v>266443.8308</v>
      </c>
      <c r="S4" s="38">
        <v>287394.57983999996</v>
      </c>
      <c r="T4" s="38">
        <v>306433.96021333331</v>
      </c>
      <c r="U4" s="38">
        <v>325757.69955000002</v>
      </c>
      <c r="V4" s="38">
        <v>344434.63569999998</v>
      </c>
      <c r="W4" s="38">
        <v>355733.17728</v>
      </c>
      <c r="X4" s="38">
        <v>356780.83584000007</v>
      </c>
      <c r="Y4" s="38">
        <v>358681.20288</v>
      </c>
      <c r="Z4" s="38">
        <v>363524.33920000005</v>
      </c>
      <c r="AA4" s="38">
        <v>362699.28064000001</v>
      </c>
      <c r="AB4" s="38">
        <v>361839.525264</v>
      </c>
      <c r="AC4" s="38">
        <v>360616.16619840002</v>
      </c>
      <c r="AD4" s="38">
        <v>356372.37802970246</v>
      </c>
      <c r="AE4" s="38">
        <v>349274.43394128385</v>
      </c>
      <c r="AF4" s="38">
        <v>339355.38595910481</v>
      </c>
    </row>
    <row r="5" spans="1:32" ht="14.1" customHeight="1">
      <c r="A5" s="35" t="s">
        <v>36</v>
      </c>
      <c r="B5" s="36" t="s">
        <v>5</v>
      </c>
      <c r="C5" s="37">
        <v>190520.74080000003</v>
      </c>
      <c r="D5" s="38">
        <v>186564.22433999999</v>
      </c>
      <c r="E5" s="38">
        <v>182020.14542400002</v>
      </c>
      <c r="F5" s="38">
        <v>177698.32080000002</v>
      </c>
      <c r="G5" s="38">
        <v>172556.140128</v>
      </c>
      <c r="H5" s="38">
        <v>155217.70263999997</v>
      </c>
      <c r="I5" s="38">
        <v>152592.33779999998</v>
      </c>
      <c r="J5" s="38">
        <v>146079.19690000001</v>
      </c>
      <c r="K5" s="38">
        <v>133706.80049999998</v>
      </c>
      <c r="L5" s="38">
        <v>121949.27052000001</v>
      </c>
      <c r="M5" s="38">
        <v>109838.84702</v>
      </c>
      <c r="N5" s="38">
        <v>89947.611647999991</v>
      </c>
      <c r="O5" s="38">
        <v>78575.192387999996</v>
      </c>
      <c r="P5" s="38">
        <v>71166.002004000009</v>
      </c>
      <c r="Q5" s="38">
        <v>64466.903645999999</v>
      </c>
      <c r="R5" s="38">
        <v>57963.622319999995</v>
      </c>
      <c r="S5" s="38">
        <v>51704.856719999996</v>
      </c>
      <c r="T5" s="38">
        <v>44897.797619999998</v>
      </c>
      <c r="U5" s="38">
        <v>36969.978629999998</v>
      </c>
      <c r="V5" s="38">
        <v>30557.831850000002</v>
      </c>
      <c r="W5" s="38">
        <v>24221.160599999999</v>
      </c>
      <c r="X5" s="38">
        <v>21898.758335999999</v>
      </c>
      <c r="Y5" s="38">
        <v>19936.260864</v>
      </c>
      <c r="Z5" s="38">
        <v>17769.697375999996</v>
      </c>
      <c r="AA5" s="38">
        <v>15490.753295999999</v>
      </c>
      <c r="AB5" s="38">
        <v>13492.313099999999</v>
      </c>
      <c r="AC5" s="38">
        <v>11574.548999999999</v>
      </c>
      <c r="AD5" s="38">
        <v>9368.7250499999991</v>
      </c>
      <c r="AE5" s="38">
        <v>9139.3919999999998</v>
      </c>
      <c r="AF5" s="38">
        <v>9001.0601999999999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247.33799999999999</v>
      </c>
      <c r="L6" s="38">
        <v>413.02800000000002</v>
      </c>
      <c r="M6" s="38">
        <v>761.28528000000006</v>
      </c>
      <c r="N6" s="38">
        <v>1280.054304</v>
      </c>
      <c r="O6" s="38">
        <v>2208.2021279999999</v>
      </c>
      <c r="P6" s="38">
        <v>2964.1386239999997</v>
      </c>
      <c r="Q6" s="38">
        <v>3907.3168799999999</v>
      </c>
      <c r="R6" s="38">
        <v>5041.7872199999993</v>
      </c>
      <c r="S6" s="38">
        <v>7217.2277699999995</v>
      </c>
      <c r="T6" s="38">
        <v>9127.6775199999993</v>
      </c>
      <c r="U6" s="38">
        <v>11209.948425</v>
      </c>
      <c r="V6" s="38">
        <v>13254.748875000001</v>
      </c>
      <c r="W6" s="38">
        <v>15312.793859999998</v>
      </c>
      <c r="X6" s="38">
        <v>17048.622240000001</v>
      </c>
      <c r="Y6" s="38">
        <v>18827.185104</v>
      </c>
      <c r="Z6" s="38">
        <v>20384.036447999999</v>
      </c>
      <c r="AA6" s="38">
        <v>21835.066631999998</v>
      </c>
      <c r="AB6" s="38">
        <v>23138.486122499999</v>
      </c>
      <c r="AC6" s="38">
        <v>23833.573123500002</v>
      </c>
      <c r="AD6" s="38">
        <v>24166.541845970998</v>
      </c>
      <c r="AE6" s="38">
        <v>24671.107926453602</v>
      </c>
      <c r="AF6" s="38">
        <v>24307.128761085718</v>
      </c>
    </row>
    <row r="7" spans="1:32" ht="14.1" customHeight="1">
      <c r="A7" s="35">
        <v>5</v>
      </c>
      <c r="B7" s="36" t="s">
        <v>6</v>
      </c>
      <c r="C7" s="37">
        <v>420773.07431250002</v>
      </c>
      <c r="D7" s="38">
        <v>402187.52123999997</v>
      </c>
      <c r="E7" s="38">
        <v>383360.59360799997</v>
      </c>
      <c r="F7" s="38">
        <v>364553.14895999996</v>
      </c>
      <c r="G7" s="38">
        <v>346172.75191799999</v>
      </c>
      <c r="H7" s="38">
        <v>329999.46965999994</v>
      </c>
      <c r="I7" s="38">
        <v>318508.25140800001</v>
      </c>
      <c r="J7" s="38">
        <v>307619.21735999995</v>
      </c>
      <c r="K7" s="38">
        <v>296103.33675000002</v>
      </c>
      <c r="L7" s="38">
        <v>288014.98611599999</v>
      </c>
      <c r="M7" s="38">
        <v>278032.40752499999</v>
      </c>
      <c r="N7" s="38">
        <v>278455.76415</v>
      </c>
      <c r="O7" s="38">
        <v>278054.0784</v>
      </c>
      <c r="P7" s="38">
        <v>276443.26380000002</v>
      </c>
      <c r="Q7" s="38">
        <v>273165.86205</v>
      </c>
      <c r="R7" s="38">
        <v>269000.02147500002</v>
      </c>
      <c r="S7" s="38">
        <v>273385.68997499999</v>
      </c>
      <c r="T7" s="38">
        <v>276064.56072000001</v>
      </c>
      <c r="U7" s="38">
        <v>282121.49171249999</v>
      </c>
      <c r="V7" s="38">
        <v>291784.30458749994</v>
      </c>
      <c r="W7" s="38">
        <v>302625.22913999995</v>
      </c>
      <c r="X7" s="38">
        <v>317531.82251700002</v>
      </c>
      <c r="Y7" s="38">
        <v>335164.92352200003</v>
      </c>
      <c r="Z7" s="38">
        <v>354003.802272</v>
      </c>
      <c r="AA7" s="38">
        <v>373171.90147199994</v>
      </c>
      <c r="AB7" s="38">
        <v>390077.14087124995</v>
      </c>
      <c r="AC7" s="38">
        <v>387754.60147578001</v>
      </c>
      <c r="AD7" s="38">
        <v>383891.96148946864</v>
      </c>
      <c r="AE7" s="38">
        <v>380403.34983131557</v>
      </c>
      <c r="AF7" s="38">
        <v>376248.34866330336</v>
      </c>
    </row>
    <row r="8" spans="1:32" ht="14.1" customHeight="1">
      <c r="A8" s="35">
        <v>6</v>
      </c>
      <c r="B8" s="36" t="s">
        <v>7</v>
      </c>
      <c r="C8" s="37">
        <v>403539.25950000004</v>
      </c>
      <c r="D8" s="38">
        <v>383004.07199999999</v>
      </c>
      <c r="E8" s="38">
        <v>358909.09617599996</v>
      </c>
      <c r="F8" s="38">
        <v>333118.98047999997</v>
      </c>
      <c r="G8" s="38">
        <v>309319.37467200001</v>
      </c>
      <c r="H8" s="38">
        <v>284024.38079999998</v>
      </c>
      <c r="I8" s="38">
        <v>264802.84888000001</v>
      </c>
      <c r="J8" s="38">
        <v>239893.67583999998</v>
      </c>
      <c r="K8" s="38">
        <v>215016.57684000002</v>
      </c>
      <c r="L8" s="38">
        <v>192595.50710400002</v>
      </c>
      <c r="M8" s="38">
        <v>174520.31599999999</v>
      </c>
      <c r="N8" s="38">
        <v>168195.568</v>
      </c>
      <c r="O8" s="38">
        <v>161761.20699999999</v>
      </c>
      <c r="P8" s="38">
        <v>155303.75700000001</v>
      </c>
      <c r="Q8" s="38">
        <v>147586.62779999999</v>
      </c>
      <c r="R8" s="38">
        <v>141645.6862</v>
      </c>
      <c r="S8" s="38">
        <v>127733.51879999999</v>
      </c>
      <c r="T8" s="38">
        <v>115077.35459999999</v>
      </c>
      <c r="U8" s="38">
        <v>103648.7592</v>
      </c>
      <c r="V8" s="38">
        <v>93659.905500000008</v>
      </c>
      <c r="W8" s="38">
        <v>81388.884720000002</v>
      </c>
      <c r="X8" s="38">
        <v>73171.150148571425</v>
      </c>
      <c r="Y8" s="38">
        <v>71068.100688000006</v>
      </c>
      <c r="Z8" s="38">
        <v>67208.543999999994</v>
      </c>
      <c r="AA8" s="38">
        <v>62842.728527999992</v>
      </c>
      <c r="AB8" s="38">
        <v>59547.301631999988</v>
      </c>
      <c r="AC8" s="38">
        <v>54596.568106079998</v>
      </c>
      <c r="AD8" s="38">
        <v>50605.635079602551</v>
      </c>
      <c r="AE8" s="38">
        <v>47286.86371170279</v>
      </c>
      <c r="AF8" s="38">
        <v>44615.761245857902</v>
      </c>
    </row>
    <row r="9" spans="1:32" ht="14.1" customHeight="1">
      <c r="A9" s="35">
        <v>7</v>
      </c>
      <c r="B9" s="36" t="s">
        <v>8</v>
      </c>
      <c r="C9" s="37">
        <v>483237.49500000005</v>
      </c>
      <c r="D9" s="38">
        <v>472608.42</v>
      </c>
      <c r="E9" s="38">
        <v>459780.74</v>
      </c>
      <c r="F9" s="38">
        <v>446842.76</v>
      </c>
      <c r="G9" s="38">
        <v>433538.86499999999</v>
      </c>
      <c r="H9" s="38">
        <v>417704.90600000002</v>
      </c>
      <c r="I9" s="38">
        <v>401742.74200000003</v>
      </c>
      <c r="J9" s="38">
        <v>386180.99</v>
      </c>
      <c r="K9" s="38">
        <v>370035.315</v>
      </c>
      <c r="L9" s="38">
        <v>354692.712</v>
      </c>
      <c r="M9" s="38">
        <v>338785.74099999998</v>
      </c>
      <c r="N9" s="38">
        <v>323377.88199999998</v>
      </c>
      <c r="O9" s="38">
        <v>307021.011</v>
      </c>
      <c r="P9" s="38">
        <v>290839.05900000001</v>
      </c>
      <c r="Q9" s="38">
        <v>274152.30300000001</v>
      </c>
      <c r="R9" s="38">
        <v>257406.198</v>
      </c>
      <c r="S9" s="38">
        <v>237228.43799999999</v>
      </c>
      <c r="T9" s="38">
        <v>211383.731</v>
      </c>
      <c r="U9" s="38">
        <v>191395.28099999999</v>
      </c>
      <c r="V9" s="38">
        <v>172770.94</v>
      </c>
      <c r="W9" s="38">
        <v>142408.65600000002</v>
      </c>
      <c r="X9" s="38">
        <v>115929.91800000001</v>
      </c>
      <c r="Y9" s="38">
        <v>93710.760000000009</v>
      </c>
      <c r="Z9" s="38">
        <v>72804.303999999989</v>
      </c>
      <c r="AA9" s="38">
        <v>56097.531999999999</v>
      </c>
      <c r="AB9" s="38">
        <v>52790.739750000001</v>
      </c>
      <c r="AC9" s="38">
        <v>49590.778649999993</v>
      </c>
      <c r="AD9" s="38">
        <v>46707.272538899997</v>
      </c>
      <c r="AE9" s="38">
        <v>44517.509172240003</v>
      </c>
      <c r="AF9" s="38">
        <v>42245.515974948008</v>
      </c>
    </row>
    <row r="10" spans="1:32" ht="14.1" customHeight="1">
      <c r="A10" s="35">
        <v>8</v>
      </c>
      <c r="B10" s="36" t="s">
        <v>39</v>
      </c>
      <c r="C10" s="37">
        <v>541994.54399999999</v>
      </c>
      <c r="D10" s="38">
        <v>552902.40000000002</v>
      </c>
      <c r="E10" s="38">
        <v>554649.84</v>
      </c>
      <c r="F10" s="38">
        <v>553983.45600000001</v>
      </c>
      <c r="G10" s="38">
        <v>551344.28760000004</v>
      </c>
      <c r="H10" s="38">
        <v>540161.1</v>
      </c>
      <c r="I10" s="38">
        <v>541824.0024</v>
      </c>
      <c r="J10" s="38">
        <v>540739.75800000003</v>
      </c>
      <c r="K10" s="38">
        <v>535981.446</v>
      </c>
      <c r="L10" s="38">
        <v>528746.64480000001</v>
      </c>
      <c r="M10" s="38">
        <v>526374.39359999995</v>
      </c>
      <c r="N10" s="38">
        <v>528087.51600000006</v>
      </c>
      <c r="O10" s="38">
        <v>524964.10680000007</v>
      </c>
      <c r="P10" s="38">
        <v>515513.74320000003</v>
      </c>
      <c r="Q10" s="38">
        <v>506464.8444</v>
      </c>
      <c r="R10" s="38">
        <v>495659.90159999998</v>
      </c>
      <c r="S10" s="38">
        <v>486369.25199999998</v>
      </c>
      <c r="T10" s="38">
        <v>475635.65399999998</v>
      </c>
      <c r="U10" s="38">
        <v>468736.71839999995</v>
      </c>
      <c r="V10" s="38">
        <v>458971.74</v>
      </c>
      <c r="W10" s="38">
        <v>427844.10240000003</v>
      </c>
      <c r="X10" s="38">
        <v>387794.0278588236</v>
      </c>
      <c r="Y10" s="38">
        <v>360928.95585882355</v>
      </c>
      <c r="Z10" s="38">
        <v>336218.89468235295</v>
      </c>
      <c r="AA10" s="38">
        <v>303773.31162352941</v>
      </c>
      <c r="AB10" s="38">
        <v>294128.55063529412</v>
      </c>
      <c r="AC10" s="38">
        <v>282714.18988235295</v>
      </c>
      <c r="AD10" s="38">
        <v>273371.36908235296</v>
      </c>
      <c r="AE10" s="38">
        <v>266173.85223529412</v>
      </c>
      <c r="AF10" s="38">
        <v>262022.88070588239</v>
      </c>
    </row>
    <row r="11" spans="1:32" ht="14.1" customHeight="1">
      <c r="A11" s="35">
        <v>9</v>
      </c>
      <c r="B11" s="36" t="s">
        <v>40</v>
      </c>
      <c r="C11" s="37">
        <v>9072</v>
      </c>
      <c r="D11" s="38">
        <v>9840</v>
      </c>
      <c r="E11" s="38">
        <v>11100</v>
      </c>
      <c r="F11" s="38">
        <v>12840</v>
      </c>
      <c r="G11" s="38">
        <v>14952</v>
      </c>
      <c r="H11" s="38">
        <v>17400</v>
      </c>
      <c r="I11" s="38">
        <v>19560</v>
      </c>
      <c r="J11" s="38">
        <v>21336</v>
      </c>
      <c r="K11" s="38">
        <v>22872</v>
      </c>
      <c r="L11" s="38">
        <v>24324</v>
      </c>
      <c r="M11" s="38">
        <v>26220</v>
      </c>
      <c r="N11" s="38">
        <v>29196</v>
      </c>
      <c r="O11" s="38">
        <v>31260</v>
      </c>
      <c r="P11" s="38">
        <v>32772</v>
      </c>
      <c r="Q11" s="38">
        <v>34416</v>
      </c>
      <c r="R11" s="38">
        <v>35856</v>
      </c>
      <c r="S11" s="38">
        <v>36996</v>
      </c>
      <c r="T11" s="38">
        <v>37908</v>
      </c>
      <c r="U11" s="38">
        <v>39192</v>
      </c>
      <c r="V11" s="38">
        <v>39804</v>
      </c>
      <c r="W11" s="38">
        <v>40344</v>
      </c>
      <c r="X11" s="38">
        <v>40451.294117647056</v>
      </c>
      <c r="Y11" s="38">
        <v>40379.294117647056</v>
      </c>
      <c r="Z11" s="38">
        <v>39563.294117647056</v>
      </c>
      <c r="AA11" s="38">
        <v>38459.294117647056</v>
      </c>
      <c r="AB11" s="38">
        <v>36767.294117647056</v>
      </c>
      <c r="AC11" s="38">
        <v>35087.294117647056</v>
      </c>
      <c r="AD11" s="38">
        <v>34187.294117647056</v>
      </c>
      <c r="AE11" s="38">
        <v>33539.294117647056</v>
      </c>
      <c r="AF11" s="38">
        <v>32567.294117647056</v>
      </c>
    </row>
    <row r="12" spans="1:32" ht="14.1" customHeight="1">
      <c r="A12" s="35">
        <v>10</v>
      </c>
      <c r="B12" s="36" t="s">
        <v>9</v>
      </c>
      <c r="C12" s="37">
        <v>203699.05920000002</v>
      </c>
      <c r="D12" s="38">
        <v>203205.93120000002</v>
      </c>
      <c r="E12" s="38">
        <v>199969.99343999999</v>
      </c>
      <c r="F12" s="38">
        <v>194596.08480000001</v>
      </c>
      <c r="G12" s="38">
        <v>187562.1366</v>
      </c>
      <c r="H12" s="38">
        <v>178207.11648</v>
      </c>
      <c r="I12" s="38">
        <v>166813.31807999997</v>
      </c>
      <c r="J12" s="38">
        <v>154610.98379999999</v>
      </c>
      <c r="K12" s="38">
        <v>140279.5134</v>
      </c>
      <c r="L12" s="38">
        <v>123855.29639999999</v>
      </c>
      <c r="M12" s="38">
        <v>105543.21996</v>
      </c>
      <c r="N12" s="38">
        <v>85526.380799999999</v>
      </c>
      <c r="O12" s="38">
        <v>71613.518400000001</v>
      </c>
      <c r="P12" s="38">
        <v>61410.036599999999</v>
      </c>
      <c r="Q12" s="38">
        <v>53266.027679999992</v>
      </c>
      <c r="R12" s="38">
        <v>47587.770359999995</v>
      </c>
      <c r="S12" s="38">
        <v>42866.744399999996</v>
      </c>
      <c r="T12" s="38">
        <v>38898.484559999997</v>
      </c>
      <c r="U12" s="38">
        <v>35119.603079999993</v>
      </c>
      <c r="V12" s="38">
        <v>30278.221199999996</v>
      </c>
      <c r="W12" s="38">
        <v>25997.306400000001</v>
      </c>
      <c r="X12" s="38">
        <v>22563.09432</v>
      </c>
      <c r="Y12" s="38">
        <v>19920.569759999998</v>
      </c>
      <c r="Z12" s="38">
        <v>17502.744959999996</v>
      </c>
      <c r="AA12" s="38">
        <v>15131.198879999998</v>
      </c>
      <c r="AB12" s="38">
        <v>13278.07404</v>
      </c>
      <c r="AC12" s="38">
        <v>11707.793999999998</v>
      </c>
      <c r="AD12" s="38">
        <v>9495.533159999999</v>
      </c>
      <c r="AE12" s="38">
        <v>7683.4655999999995</v>
      </c>
      <c r="AF12" s="38">
        <v>6421.9953599999999</v>
      </c>
    </row>
    <row r="13" spans="1:32">
      <c r="A13" s="35" t="s">
        <v>38</v>
      </c>
      <c r="B13" s="36" t="s">
        <v>41</v>
      </c>
      <c r="C13" s="37">
        <v>25210.575000000001</v>
      </c>
      <c r="D13" s="38">
        <v>31130.55</v>
      </c>
      <c r="E13" s="38">
        <v>35743.11</v>
      </c>
      <c r="F13" s="38">
        <v>38729.599999999999</v>
      </c>
      <c r="G13" s="38">
        <v>42155.775000000001</v>
      </c>
      <c r="H13" s="38">
        <v>44103.317499999997</v>
      </c>
      <c r="I13" s="38">
        <v>48083.654999999999</v>
      </c>
      <c r="J13" s="38">
        <v>52559.325000000004</v>
      </c>
      <c r="K13" s="38">
        <v>55577.4375</v>
      </c>
      <c r="L13" s="38">
        <v>58733.565000000002</v>
      </c>
      <c r="M13" s="38">
        <v>60485.14</v>
      </c>
      <c r="N13" s="38">
        <v>64350.985000000001</v>
      </c>
      <c r="O13" s="38">
        <v>68838.237500000003</v>
      </c>
      <c r="P13" s="38">
        <v>72360.472500000003</v>
      </c>
      <c r="Q13" s="38">
        <v>72905.467499999999</v>
      </c>
      <c r="R13" s="38">
        <v>75940.67</v>
      </c>
      <c r="S13" s="38">
        <v>79943.51999999999</v>
      </c>
      <c r="T13" s="38">
        <v>82656.014999999999</v>
      </c>
      <c r="U13" s="38">
        <v>87814.852499999994</v>
      </c>
      <c r="V13" s="38">
        <v>91791.375</v>
      </c>
      <c r="W13" s="38">
        <v>97747.455000000002</v>
      </c>
      <c r="X13" s="38">
        <v>94299.292941176478</v>
      </c>
      <c r="Y13" s="38">
        <v>92342.85794117648</v>
      </c>
      <c r="Z13" s="38">
        <v>92646.094117647051</v>
      </c>
      <c r="AA13" s="38">
        <v>91124.231176470581</v>
      </c>
      <c r="AB13" s="38">
        <v>88914.271764705889</v>
      </c>
      <c r="AC13" s="38">
        <v>85048.919117647063</v>
      </c>
      <c r="AD13" s="38">
        <v>81355.351617647058</v>
      </c>
      <c r="AE13" s="38">
        <v>78369.811764705883</v>
      </c>
      <c r="AF13" s="38">
        <v>74191.74529411766</v>
      </c>
    </row>
    <row r="14" spans="1:32" ht="13.5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1020.76</v>
      </c>
      <c r="L14" s="38">
        <v>2655.1800000000003</v>
      </c>
      <c r="M14" s="38">
        <v>6501.66</v>
      </c>
      <c r="N14" s="38">
        <v>15094.980000000001</v>
      </c>
      <c r="O14" s="38">
        <v>25745.748</v>
      </c>
      <c r="P14" s="38">
        <v>37991.106</v>
      </c>
      <c r="Q14" s="38">
        <v>54043.686000000002</v>
      </c>
      <c r="R14" s="38">
        <v>85089.194000000003</v>
      </c>
      <c r="S14" s="38">
        <v>128997.97199999999</v>
      </c>
      <c r="T14" s="38">
        <v>149285.37</v>
      </c>
      <c r="U14" s="38">
        <v>173144.052</v>
      </c>
      <c r="V14" s="38">
        <v>194136.9</v>
      </c>
      <c r="W14" s="38">
        <v>214108.28400000001</v>
      </c>
      <c r="X14" s="38">
        <v>225179.69576470589</v>
      </c>
      <c r="Y14" s="38">
        <v>241346.28776470589</v>
      </c>
      <c r="Z14" s="38">
        <v>257975.89647058822</v>
      </c>
      <c r="AA14" s="38">
        <v>272521.10870588233</v>
      </c>
      <c r="AB14" s="38">
        <v>282978.01905882353</v>
      </c>
      <c r="AC14" s="38">
        <v>292266.95647058822</v>
      </c>
      <c r="AD14" s="38">
        <v>301951.56047058821</v>
      </c>
      <c r="AE14" s="38">
        <v>313912.20705882355</v>
      </c>
      <c r="AF14" s="38">
        <v>324695.54117647064</v>
      </c>
    </row>
    <row r="15" spans="1:32" ht="25.15" customHeight="1">
      <c r="A15" s="35" t="s">
        <v>47</v>
      </c>
      <c r="B15" s="36" t="s">
        <v>43</v>
      </c>
      <c r="C15" s="37">
        <v>48154.017857142855</v>
      </c>
      <c r="D15" s="38">
        <v>54732.857142857065</v>
      </c>
      <c r="E15" s="38">
        <v>60790.982142857043</v>
      </c>
      <c r="F15" s="38">
        <v>68094.64285714268</v>
      </c>
      <c r="G15" s="38">
        <v>76199.464285714057</v>
      </c>
      <c r="H15" s="38">
        <v>85585.982142857043</v>
      </c>
      <c r="I15" s="38">
        <v>93947.946428571391</v>
      </c>
      <c r="J15" s="38">
        <v>101188.92857142839</v>
      </c>
      <c r="K15" s="38">
        <v>110075.62499999936</v>
      </c>
      <c r="L15" s="38">
        <v>117585.8035714276</v>
      </c>
      <c r="M15" s="38">
        <v>124861.33928571321</v>
      </c>
      <c r="N15" s="38">
        <v>138485.89285714235</v>
      </c>
      <c r="O15" s="38">
        <v>149152.09821428623</v>
      </c>
      <c r="P15" s="38">
        <v>158332.09821428641</v>
      </c>
      <c r="Q15" s="38">
        <v>167344.15178571531</v>
      </c>
      <c r="R15" s="38">
        <v>179514.10714285838</v>
      </c>
      <c r="S15" s="38">
        <v>199780.71428571572</v>
      </c>
      <c r="T15" s="38">
        <v>212616.96428571528</v>
      </c>
      <c r="U15" s="38">
        <v>221422.50000000119</v>
      </c>
      <c r="V15" s="38">
        <v>227178.34821428687</v>
      </c>
      <c r="W15" s="38">
        <v>239059.41964285821</v>
      </c>
      <c r="X15" s="38">
        <v>249337.74107142957</v>
      </c>
      <c r="Y15" s="38">
        <v>264464.83928571502</v>
      </c>
      <c r="Z15" s="38">
        <v>276979.45982142951</v>
      </c>
      <c r="AA15" s="38">
        <v>288807.36160714406</v>
      </c>
      <c r="AB15" s="38">
        <v>303937.80803571572</v>
      </c>
      <c r="AC15" s="38">
        <v>317269.92857143003</v>
      </c>
      <c r="AD15" s="38">
        <v>327837.42857142939</v>
      </c>
      <c r="AE15" s="38">
        <v>336603.25446428591</v>
      </c>
      <c r="AF15" s="38">
        <v>341431.24553571426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231.17142857142858</v>
      </c>
      <c r="N16" s="38">
        <v>743.2285714285714</v>
      </c>
      <c r="O16" s="38">
        <v>1107.8000000000002</v>
      </c>
      <c r="P16" s="38">
        <v>1447.514285714286</v>
      </c>
      <c r="Q16" s="38">
        <v>3253.7999999999979</v>
      </c>
      <c r="R16" s="38">
        <v>8393.1523809523751</v>
      </c>
      <c r="S16" s="38">
        <v>14412.792857142849</v>
      </c>
      <c r="T16" s="38">
        <v>23192.128571428526</v>
      </c>
      <c r="U16" s="38">
        <v>28456.595238095182</v>
      </c>
      <c r="V16" s="38">
        <v>34109.661904761873</v>
      </c>
      <c r="W16" s="38">
        <v>38672.259523809495</v>
      </c>
      <c r="X16" s="38">
        <v>43992.033333333333</v>
      </c>
      <c r="Y16" s="38">
        <v>49656.009523809538</v>
      </c>
      <c r="Z16" s="38">
        <v>54486.85714285713</v>
      </c>
      <c r="AA16" s="38">
        <v>66708.216666666689</v>
      </c>
      <c r="AB16" s="38">
        <v>80893.566666666666</v>
      </c>
      <c r="AC16" s="38">
        <v>93619.87142857151</v>
      </c>
      <c r="AD16" s="38">
        <v>111620.86190476187</v>
      </c>
      <c r="AE16" s="38">
        <v>123344.18095238094</v>
      </c>
      <c r="AF16" s="38">
        <v>130964.82857142856</v>
      </c>
    </row>
    <row r="17" spans="1:32" ht="25.15" customHeight="1">
      <c r="A17" s="35">
        <v>13</v>
      </c>
      <c r="B17" s="36" t="s">
        <v>44</v>
      </c>
      <c r="C17" s="37">
        <v>97873.624999999884</v>
      </c>
      <c r="D17" s="38">
        <v>106799.9249999999</v>
      </c>
      <c r="E17" s="38">
        <v>112144.54999999989</v>
      </c>
      <c r="F17" s="38">
        <v>117344.84999999986</v>
      </c>
      <c r="G17" s="38">
        <v>121555.57499999987</v>
      </c>
      <c r="H17" s="38">
        <v>125930.17499999987</v>
      </c>
      <c r="I17" s="38">
        <v>131358.74999999985</v>
      </c>
      <c r="J17" s="38">
        <v>133422.42499999993</v>
      </c>
      <c r="K17" s="38">
        <v>133771.44999999992</v>
      </c>
      <c r="L17" s="38">
        <v>135126.72499999992</v>
      </c>
      <c r="M17" s="38">
        <v>135291.74999999994</v>
      </c>
      <c r="N17" s="38">
        <v>137235.82499999992</v>
      </c>
      <c r="O17" s="38">
        <v>137683.74999999997</v>
      </c>
      <c r="P17" s="38">
        <v>138228.84999999995</v>
      </c>
      <c r="Q17" s="38">
        <v>137077.69999999992</v>
      </c>
      <c r="R17" s="38">
        <v>138290.94999999992</v>
      </c>
      <c r="S17" s="38">
        <v>139312.14999999994</v>
      </c>
      <c r="T17" s="38">
        <v>140576.57499999992</v>
      </c>
      <c r="U17" s="38">
        <v>140573.69999999987</v>
      </c>
      <c r="V17" s="38">
        <v>141081.99999999985</v>
      </c>
      <c r="W17" s="38">
        <v>141586.84999999986</v>
      </c>
      <c r="X17" s="38">
        <v>141905.39999999988</v>
      </c>
      <c r="Y17" s="38">
        <v>142099.36666666652</v>
      </c>
      <c r="Z17" s="38">
        <v>143053.29166666651</v>
      </c>
      <c r="AA17" s="38">
        <v>144819.40416666653</v>
      </c>
      <c r="AB17" s="38">
        <v>147220.98749999978</v>
      </c>
      <c r="AC17" s="38">
        <v>147946.73333333319</v>
      </c>
      <c r="AD17" s="38">
        <v>151956.87916666648</v>
      </c>
      <c r="AE17" s="38">
        <v>152129.28333333315</v>
      </c>
      <c r="AF17" s="38">
        <v>152355.83333333314</v>
      </c>
    </row>
    <row r="18" spans="1:32" ht="25.15" customHeight="1">
      <c r="A18" s="35" t="s">
        <v>49</v>
      </c>
      <c r="B18" s="36" t="s">
        <v>10</v>
      </c>
      <c r="C18" s="37">
        <v>24587.553571428569</v>
      </c>
      <c r="D18" s="38">
        <v>28780.053571428558</v>
      </c>
      <c r="E18" s="38">
        <v>34554.339285714275</v>
      </c>
      <c r="F18" s="38">
        <v>37963.625000000022</v>
      </c>
      <c r="G18" s="38">
        <v>44225.500000000036</v>
      </c>
      <c r="H18" s="38">
        <v>49313.321428571478</v>
      </c>
      <c r="I18" s="38">
        <v>54834.214285714355</v>
      </c>
      <c r="J18" s="38">
        <v>59832.96428571437</v>
      </c>
      <c r="K18" s="38">
        <v>64152.92857142866</v>
      </c>
      <c r="L18" s="38">
        <v>68714.000000000058</v>
      </c>
      <c r="M18" s="38">
        <v>71831.500000000073</v>
      </c>
      <c r="N18" s="38">
        <v>73827.928571428623</v>
      </c>
      <c r="O18" s="38">
        <v>78477.303571428609</v>
      </c>
      <c r="P18" s="38">
        <v>81395.160714285754</v>
      </c>
      <c r="Q18" s="38">
        <v>85409.517857142855</v>
      </c>
      <c r="R18" s="38">
        <v>90026.642857142826</v>
      </c>
      <c r="S18" s="38">
        <v>96776.107142857072</v>
      </c>
      <c r="T18" s="38">
        <v>104919.23214285704</v>
      </c>
      <c r="U18" s="38">
        <v>112643.87499999987</v>
      </c>
      <c r="V18" s="38">
        <v>117039.85714285698</v>
      </c>
      <c r="W18" s="38">
        <v>120525.92857142842</v>
      </c>
      <c r="X18" s="38">
        <v>128264.39285714262</v>
      </c>
      <c r="Y18" s="38">
        <v>134399.5714285711</v>
      </c>
      <c r="Z18" s="38">
        <v>138781.47619047581</v>
      </c>
      <c r="AA18" s="38">
        <v>144358.67857142817</v>
      </c>
      <c r="AB18" s="38">
        <v>150374.19940476154</v>
      </c>
      <c r="AC18" s="38">
        <v>155891.25297619007</v>
      </c>
      <c r="AD18" s="38">
        <v>161640.1994047616</v>
      </c>
      <c r="AE18" s="38">
        <v>165274.72321428536</v>
      </c>
      <c r="AF18" s="38">
        <v>168376.86607142817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634.28571428571422</v>
      </c>
      <c r="Q19" s="38">
        <v>634.28571428571422</v>
      </c>
      <c r="R19" s="38">
        <v>1490.5714285714284</v>
      </c>
      <c r="S19" s="38">
        <v>4322.6571428571424</v>
      </c>
      <c r="T19" s="38">
        <v>6392.0142857142873</v>
      </c>
      <c r="U19" s="38">
        <v>10467.300000000003</v>
      </c>
      <c r="V19" s="38">
        <v>12999.685714285715</v>
      </c>
      <c r="W19" s="38">
        <v>14918.400000000001</v>
      </c>
      <c r="X19" s="38">
        <v>18073.971428571425</v>
      </c>
      <c r="Y19" s="38">
        <v>18747.899999999998</v>
      </c>
      <c r="Z19" s="38">
        <v>18985.757142857139</v>
      </c>
      <c r="AA19" s="38">
        <v>21316.757142857128</v>
      </c>
      <c r="AB19" s="38">
        <v>22188.899999999983</v>
      </c>
      <c r="AC19" s="38">
        <v>24998.521428571414</v>
      </c>
      <c r="AD19" s="38">
        <v>27710.09285714283</v>
      </c>
      <c r="AE19" s="38">
        <v>30001.582142857122</v>
      </c>
      <c r="AF19" s="38">
        <v>30001.582142857122</v>
      </c>
    </row>
    <row r="20" spans="1:32" ht="25.15" customHeight="1">
      <c r="A20" s="35">
        <v>15</v>
      </c>
      <c r="B20" s="36" t="s">
        <v>11</v>
      </c>
      <c r="C20" s="37">
        <v>42954.224999999999</v>
      </c>
      <c r="D20" s="38">
        <v>47393.224999999999</v>
      </c>
      <c r="E20" s="38">
        <v>51828.2</v>
      </c>
      <c r="F20" s="38">
        <v>54353.599999999991</v>
      </c>
      <c r="G20" s="38">
        <v>56331.6</v>
      </c>
      <c r="H20" s="38">
        <v>58482.1</v>
      </c>
      <c r="I20" s="38">
        <v>58909.324999999997</v>
      </c>
      <c r="J20" s="38">
        <v>61028.2</v>
      </c>
      <c r="K20" s="38">
        <v>60414.099999999991</v>
      </c>
      <c r="L20" s="38">
        <v>61336.399999999994</v>
      </c>
      <c r="M20" s="38">
        <v>62274.224999999991</v>
      </c>
      <c r="N20" s="38">
        <v>62743.424999999988</v>
      </c>
      <c r="O20" s="38">
        <v>62820.474999999991</v>
      </c>
      <c r="P20" s="38">
        <v>62938.349999999991</v>
      </c>
      <c r="Q20" s="38">
        <v>61376.649999999994</v>
      </c>
      <c r="R20" s="38">
        <v>61212.774999999994</v>
      </c>
      <c r="S20" s="38">
        <v>61209.899999999994</v>
      </c>
      <c r="T20" s="38">
        <v>61355.95</v>
      </c>
      <c r="U20" s="38">
        <v>62158.074999999997</v>
      </c>
      <c r="V20" s="38">
        <v>61479.574999999997</v>
      </c>
      <c r="W20" s="38">
        <v>61646.324999999997</v>
      </c>
      <c r="X20" s="38">
        <v>62922.824999999997</v>
      </c>
      <c r="Y20" s="38">
        <v>62680.75</v>
      </c>
      <c r="Z20" s="38">
        <v>62813</v>
      </c>
      <c r="AA20" s="38">
        <v>62652</v>
      </c>
      <c r="AB20" s="38">
        <v>61982.125</v>
      </c>
      <c r="AC20" s="38">
        <v>62154.625</v>
      </c>
      <c r="AD20" s="38">
        <v>62206.375</v>
      </c>
      <c r="AE20" s="38">
        <v>62731.925000000003</v>
      </c>
      <c r="AF20" s="38">
        <v>62532.4</v>
      </c>
    </row>
    <row r="21" spans="1:32" ht="25.15" customHeight="1">
      <c r="A21" s="35" t="s">
        <v>51</v>
      </c>
      <c r="B21" s="36" t="s">
        <v>12</v>
      </c>
      <c r="C21" s="37">
        <v>35668.392857142855</v>
      </c>
      <c r="D21" s="38">
        <v>44668.39285714287</v>
      </c>
      <c r="E21" s="38">
        <v>52736.250000000015</v>
      </c>
      <c r="F21" s="38">
        <v>58875.535714285717</v>
      </c>
      <c r="G21" s="38">
        <v>72536.249999999971</v>
      </c>
      <c r="H21" s="38">
        <v>100813.92857142855</v>
      </c>
      <c r="I21" s="38">
        <v>121903.66071428577</v>
      </c>
      <c r="J21" s="38">
        <v>139429.55357142867</v>
      </c>
      <c r="K21" s="38">
        <v>148260.00000000012</v>
      </c>
      <c r="L21" s="38">
        <v>162314.46428571435</v>
      </c>
      <c r="M21" s="38">
        <v>176029.01785714296</v>
      </c>
      <c r="N21" s="38">
        <v>179082.58928571438</v>
      </c>
      <c r="O21" s="38">
        <v>190449.10714285725</v>
      </c>
      <c r="P21" s="38">
        <v>201329.46428571435</v>
      </c>
      <c r="Q21" s="38">
        <v>212410.71428571426</v>
      </c>
      <c r="R21" s="38">
        <v>218898.21428571426</v>
      </c>
      <c r="S21" s="38">
        <v>244131.02678571423</v>
      </c>
      <c r="T21" s="38">
        <v>272226.2946428571</v>
      </c>
      <c r="U21" s="38">
        <v>302046.83035714278</v>
      </c>
      <c r="V21" s="38">
        <v>325784.33035714267</v>
      </c>
      <c r="W21" s="38">
        <v>343087.63392857119</v>
      </c>
      <c r="X21" s="38">
        <v>379832.41071428539</v>
      </c>
      <c r="Y21" s="38">
        <v>413293.12499999936</v>
      </c>
      <c r="Z21" s="38">
        <v>444728.83928571304</v>
      </c>
      <c r="AA21" s="38">
        <v>485311.60714285565</v>
      </c>
      <c r="AB21" s="38">
        <v>522739.95535714104</v>
      </c>
      <c r="AC21" s="38">
        <v>556586.51785714109</v>
      </c>
      <c r="AD21" s="38">
        <v>593040.66964285611</v>
      </c>
      <c r="AE21" s="38">
        <v>602485.04464285646</v>
      </c>
      <c r="AF21" s="38">
        <v>632118.08035714214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985.99999999999989</v>
      </c>
      <c r="R22" s="38">
        <v>985.99999999999989</v>
      </c>
      <c r="S22" s="38">
        <v>5004.5714285714284</v>
      </c>
      <c r="T22" s="38">
        <v>7482</v>
      </c>
      <c r="U22" s="38">
        <v>9553.4285714285706</v>
      </c>
      <c r="V22" s="38">
        <v>10083.714285714284</v>
      </c>
      <c r="W22" s="38">
        <v>10083.714285714284</v>
      </c>
      <c r="X22" s="38">
        <v>17779.071428571428</v>
      </c>
      <c r="Y22" s="38">
        <v>18905.928571428569</v>
      </c>
      <c r="Z22" s="38">
        <v>20107.357142857141</v>
      </c>
      <c r="AA22" s="38">
        <v>24324.440476190477</v>
      </c>
      <c r="AB22" s="38">
        <v>24821.583333333336</v>
      </c>
      <c r="AC22" s="38">
        <v>27006.111904761907</v>
      </c>
      <c r="AD22" s="38">
        <v>27876.940476190477</v>
      </c>
      <c r="AE22" s="38">
        <v>29308.297619047618</v>
      </c>
      <c r="AF22" s="38">
        <v>30905.369047619046</v>
      </c>
    </row>
    <row r="23" spans="1:32" ht="25.15" customHeight="1">
      <c r="A23" s="35">
        <v>17</v>
      </c>
      <c r="B23" s="36" t="s">
        <v>13</v>
      </c>
      <c r="C23" s="37">
        <v>148953.48214285722</v>
      </c>
      <c r="D23" s="38">
        <v>164012.41071428571</v>
      </c>
      <c r="E23" s="38">
        <v>176685.53571428571</v>
      </c>
      <c r="F23" s="38">
        <v>186829.01785714287</v>
      </c>
      <c r="G23" s="38">
        <v>204274.55357142858</v>
      </c>
      <c r="H23" s="38">
        <v>215339.73214285716</v>
      </c>
      <c r="I23" s="38">
        <v>225661.60714285719</v>
      </c>
      <c r="J23" s="38">
        <v>232781.25000000006</v>
      </c>
      <c r="K23" s="38">
        <v>232899.375</v>
      </c>
      <c r="L23" s="38">
        <v>238387.7678571429</v>
      </c>
      <c r="M23" s="38">
        <v>243577.23214285722</v>
      </c>
      <c r="N23" s="38">
        <v>252520.98214285722</v>
      </c>
      <c r="O23" s="38">
        <v>257776.33928571438</v>
      </c>
      <c r="P23" s="38">
        <v>253700.62500000012</v>
      </c>
      <c r="Q23" s="38">
        <v>252623.83928571441</v>
      </c>
      <c r="R23" s="38">
        <v>252422.94642857157</v>
      </c>
      <c r="S23" s="38">
        <v>254283.21428571446</v>
      </c>
      <c r="T23" s="38">
        <v>260526.96428571444</v>
      </c>
      <c r="U23" s="38">
        <v>254942.14285714302</v>
      </c>
      <c r="V23" s="38">
        <v>256147.50000000017</v>
      </c>
      <c r="W23" s="38">
        <v>265554.64285714302</v>
      </c>
      <c r="X23" s="38">
        <v>265576.33928571449</v>
      </c>
      <c r="Y23" s="38">
        <v>262467.45535714313</v>
      </c>
      <c r="Z23" s="38">
        <v>261294.24107142887</v>
      </c>
      <c r="AA23" s="38">
        <v>264242.00892857165</v>
      </c>
      <c r="AB23" s="38">
        <v>259502.94642857165</v>
      </c>
      <c r="AC23" s="38">
        <v>255959.19642857168</v>
      </c>
      <c r="AD23" s="38">
        <v>252634.82142857165</v>
      </c>
      <c r="AE23" s="38">
        <v>246081.69642857168</v>
      </c>
      <c r="AF23" s="38">
        <v>250729.0178571431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350</v>
      </c>
      <c r="I24" s="38">
        <v>2190</v>
      </c>
      <c r="J24" s="38">
        <v>9230</v>
      </c>
      <c r="K24" s="38">
        <v>18600</v>
      </c>
      <c r="L24" s="38">
        <v>18368.400000000001</v>
      </c>
      <c r="M24" s="38">
        <v>18892.142857142855</v>
      </c>
      <c r="N24" s="38">
        <v>17331.071428571431</v>
      </c>
      <c r="O24" s="38">
        <v>14187.500000000002</v>
      </c>
      <c r="P24" s="38">
        <v>12030</v>
      </c>
      <c r="Q24" s="38">
        <v>12587.857142857143</v>
      </c>
      <c r="R24" s="38">
        <v>12886.428571428572</v>
      </c>
      <c r="S24" s="38">
        <v>25870.645785243763</v>
      </c>
      <c r="T24" s="38">
        <v>119608.09812044534</v>
      </c>
      <c r="U24" s="38">
        <v>278083.87558825867</v>
      </c>
      <c r="V24" s="38">
        <v>383988.60612909537</v>
      </c>
      <c r="W24" s="38">
        <v>309923.44774529705</v>
      </c>
      <c r="X24" s="38">
        <v>449415.7944892263</v>
      </c>
      <c r="Y24" s="38">
        <v>570576.37305411685</v>
      </c>
      <c r="Z24" s="38">
        <v>614562.06359799032</v>
      </c>
      <c r="AA24" s="38">
        <v>607105.23975113709</v>
      </c>
      <c r="AB24" s="38">
        <v>432920.83112377342</v>
      </c>
      <c r="AC24" s="38">
        <v>456736.58968718204</v>
      </c>
      <c r="AD24" s="38">
        <v>560126.3179490841</v>
      </c>
      <c r="AE24" s="38">
        <v>534585.83495193755</v>
      </c>
      <c r="AF24" s="38">
        <v>659765.16407242964</v>
      </c>
    </row>
    <row r="25" spans="1:32" ht="14.1" customHeight="1">
      <c r="A25" s="35">
        <v>19</v>
      </c>
      <c r="B25" s="36" t="s">
        <v>15</v>
      </c>
      <c r="C25" s="37">
        <v>175005.73333333331</v>
      </c>
      <c r="D25" s="38">
        <v>173279.86666666667</v>
      </c>
      <c r="E25" s="38">
        <v>186009.20000000004</v>
      </c>
      <c r="F25" s="38">
        <v>213937.33333333334</v>
      </c>
      <c r="G25" s="38">
        <v>206871.33333333334</v>
      </c>
      <c r="H25" s="38">
        <v>204567.25333333333</v>
      </c>
      <c r="I25" s="38">
        <v>277669.22666666663</v>
      </c>
      <c r="J25" s="38">
        <v>186040.26666666669</v>
      </c>
      <c r="K25" s="38">
        <v>174633.33333333334</v>
      </c>
      <c r="L25" s="38">
        <v>164264</v>
      </c>
      <c r="M25" s="38">
        <v>205389.86666666667</v>
      </c>
      <c r="N25" s="38">
        <v>216360</v>
      </c>
      <c r="O25" s="38">
        <v>258136</v>
      </c>
      <c r="P25" s="38">
        <v>289863.92</v>
      </c>
      <c r="Q25" s="38">
        <v>315301.54666666669</v>
      </c>
      <c r="R25" s="38">
        <v>324754</v>
      </c>
      <c r="S25" s="38">
        <v>342258.85333333333</v>
      </c>
      <c r="T25" s="38">
        <v>402378.93333333335</v>
      </c>
      <c r="U25" s="38">
        <v>419743.60000000003</v>
      </c>
      <c r="V25" s="38">
        <v>472578.66666666669</v>
      </c>
      <c r="W25" s="38">
        <v>553599.46799999999</v>
      </c>
      <c r="X25" s="38">
        <v>543804.62666666671</v>
      </c>
      <c r="Y25" s="38">
        <v>574385.8666666667</v>
      </c>
      <c r="Z25" s="38">
        <v>640963.20000000007</v>
      </c>
      <c r="AA25" s="38">
        <v>652110.89333333343</v>
      </c>
      <c r="AB25" s="38">
        <v>655695.19866666663</v>
      </c>
      <c r="AC25" s="38">
        <v>770931.8817777778</v>
      </c>
      <c r="AD25" s="38">
        <v>799963.62719999999</v>
      </c>
      <c r="AE25" s="38">
        <v>746150.40407420939</v>
      </c>
      <c r="AF25" s="38">
        <v>732083.68984546664</v>
      </c>
    </row>
    <row r="26" spans="1:32" ht="14.1" customHeight="1">
      <c r="A26" s="39">
        <v>20</v>
      </c>
      <c r="B26" s="40" t="s">
        <v>16</v>
      </c>
      <c r="C26" s="41">
        <v>235504.70219435732</v>
      </c>
      <c r="D26" s="42">
        <v>237570.53291536044</v>
      </c>
      <c r="E26" s="42">
        <v>238603.44827586206</v>
      </c>
      <c r="F26" s="42">
        <v>238603.44827586206</v>
      </c>
      <c r="G26" s="42">
        <v>232405.95611285267</v>
      </c>
      <c r="H26" s="42">
        <v>235539.18495297804</v>
      </c>
      <c r="I26" s="42">
        <v>238332.2884012539</v>
      </c>
      <c r="J26" s="42">
        <v>244636.36363636362</v>
      </c>
      <c r="K26" s="42">
        <v>254137.93103448275</v>
      </c>
      <c r="L26" s="42">
        <v>272802.50783699052</v>
      </c>
      <c r="M26" s="42">
        <v>296238.2445141066</v>
      </c>
      <c r="N26" s="42">
        <v>309849.52978056425</v>
      </c>
      <c r="O26" s="42">
        <v>320815.04702194349</v>
      </c>
      <c r="P26" s="42">
        <v>319620.68965517246</v>
      </c>
      <c r="Q26" s="42">
        <v>337131.66144200624</v>
      </c>
      <c r="R26" s="42">
        <v>349253.36990595609</v>
      </c>
      <c r="S26" s="42">
        <v>386112.38244514097</v>
      </c>
      <c r="T26" s="42">
        <v>376346.94514106587</v>
      </c>
      <c r="U26" s="42">
        <v>379259.1489028213</v>
      </c>
      <c r="V26" s="42">
        <v>376706.58150470222</v>
      </c>
      <c r="W26" s="42">
        <v>386765.33228840126</v>
      </c>
      <c r="X26" s="42">
        <v>383338.04388714739</v>
      </c>
      <c r="Y26" s="42">
        <v>394610.45924764889</v>
      </c>
      <c r="Z26" s="42">
        <v>410359.97962382447</v>
      </c>
      <c r="AA26" s="42">
        <v>412783.63166144211</v>
      </c>
      <c r="AB26" s="42">
        <v>420614.590909091</v>
      </c>
      <c r="AC26" s="42">
        <v>433684.03448275861</v>
      </c>
      <c r="AD26" s="42">
        <v>433794.2398119123</v>
      </c>
      <c r="AE26" s="42">
        <v>437110.24137931038</v>
      </c>
      <c r="AF26" s="42">
        <v>439023.20689655177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1178027.5411125002</v>
      </c>
      <c r="D28" s="50">
        <v>1155259.7350799998</v>
      </c>
      <c r="E28" s="50">
        <v>1126292.9007079999</v>
      </c>
      <c r="F28" s="50">
        <v>1091632.5352399999</v>
      </c>
      <c r="G28" s="50">
        <v>1060821.1161180001</v>
      </c>
      <c r="H28" s="50">
        <v>1018000.0061999999</v>
      </c>
      <c r="I28" s="50">
        <v>1000009.3562379999</v>
      </c>
      <c r="J28" s="50">
        <v>975818.24372499995</v>
      </c>
      <c r="K28" s="50">
        <v>946460.31258999999</v>
      </c>
      <c r="L28" s="50">
        <v>918871.35713999998</v>
      </c>
      <c r="M28" s="50">
        <v>887906.09359999991</v>
      </c>
      <c r="N28" s="50">
        <v>860548.79728199984</v>
      </c>
      <c r="O28" s="50">
        <v>855395.714592</v>
      </c>
      <c r="P28" s="50">
        <v>854123.10030000005</v>
      </c>
      <c r="Q28" s="50">
        <v>849080.459745</v>
      </c>
      <c r="R28" s="50">
        <v>848359.01667499996</v>
      </c>
      <c r="S28" s="50">
        <v>860853.77979499986</v>
      </c>
      <c r="T28" s="50">
        <v>869707.34829333331</v>
      </c>
      <c r="U28" s="50">
        <v>882127.97127750004</v>
      </c>
      <c r="V28" s="50">
        <v>899315.19466249994</v>
      </c>
      <c r="W28" s="50">
        <v>901692.95658</v>
      </c>
      <c r="X28" s="50">
        <v>905128.05100157158</v>
      </c>
      <c r="Y28" s="50">
        <v>919399.86223799991</v>
      </c>
      <c r="Z28" s="50">
        <v>936822.56889600004</v>
      </c>
      <c r="AA28" s="50">
        <v>947250.04596799985</v>
      </c>
      <c r="AB28" s="50">
        <v>955189.09472175001</v>
      </c>
      <c r="AC28" s="50">
        <v>940309.6847709599</v>
      </c>
      <c r="AD28" s="50">
        <v>921182.26555704384</v>
      </c>
      <c r="AE28" s="50">
        <v>902363.95527251449</v>
      </c>
      <c r="AF28" s="50">
        <v>880718.72431708756</v>
      </c>
    </row>
    <row r="29" spans="1:32" ht="15.95" customHeight="1">
      <c r="A29" s="51" t="s">
        <v>19</v>
      </c>
      <c r="B29" s="52" t="s">
        <v>20</v>
      </c>
      <c r="C29" s="37">
        <v>1263213.6732000001</v>
      </c>
      <c r="D29" s="38">
        <v>1269687.3012000001</v>
      </c>
      <c r="E29" s="38">
        <v>1261243.6834400001</v>
      </c>
      <c r="F29" s="38">
        <v>1246991.9008000002</v>
      </c>
      <c r="G29" s="38">
        <v>1229553.0641999999</v>
      </c>
      <c r="H29" s="38">
        <v>1197576.43998</v>
      </c>
      <c r="I29" s="38">
        <v>1178023.7174799999</v>
      </c>
      <c r="J29" s="38">
        <v>1155427.0567999999</v>
      </c>
      <c r="K29" s="38">
        <v>1125766.4719</v>
      </c>
      <c r="L29" s="38">
        <v>1093007.3981999999</v>
      </c>
      <c r="M29" s="38">
        <v>1063910.1545599999</v>
      </c>
      <c r="N29" s="38">
        <v>1045633.7438000001</v>
      </c>
      <c r="O29" s="38">
        <v>1029442.6217000001</v>
      </c>
      <c r="P29" s="38">
        <v>1010886.4173000001</v>
      </c>
      <c r="Q29" s="38">
        <v>995248.32857999997</v>
      </c>
      <c r="R29" s="38">
        <v>997539.73395999998</v>
      </c>
      <c r="S29" s="38">
        <v>1012401.9263999999</v>
      </c>
      <c r="T29" s="38">
        <v>995767.25456000003</v>
      </c>
      <c r="U29" s="38">
        <v>995402.50698000006</v>
      </c>
      <c r="V29" s="38">
        <v>987753.17619999999</v>
      </c>
      <c r="W29" s="38">
        <v>948449.80379999999</v>
      </c>
      <c r="X29" s="38">
        <v>886217.32300235308</v>
      </c>
      <c r="Y29" s="38">
        <v>848628.72544235294</v>
      </c>
      <c r="Z29" s="38">
        <v>816711.22834823537</v>
      </c>
      <c r="AA29" s="38">
        <v>777106.67650352931</v>
      </c>
      <c r="AB29" s="38">
        <v>768856.94936647057</v>
      </c>
      <c r="AC29" s="38">
        <v>756415.93223823525</v>
      </c>
      <c r="AD29" s="38">
        <v>747068.38098713523</v>
      </c>
      <c r="AE29" s="38">
        <v>744196.13994871057</v>
      </c>
      <c r="AF29" s="38">
        <v>742144.97262906574</v>
      </c>
    </row>
    <row r="30" spans="1:32" ht="15.95" customHeight="1">
      <c r="A30" s="51" t="s">
        <v>21</v>
      </c>
      <c r="B30" s="52" t="s">
        <v>22</v>
      </c>
      <c r="C30" s="37">
        <v>398191.2964285714</v>
      </c>
      <c r="D30" s="38">
        <v>446386.86428571411</v>
      </c>
      <c r="E30" s="38">
        <v>488739.85714285693</v>
      </c>
      <c r="F30" s="38">
        <v>523461.2714285712</v>
      </c>
      <c r="G30" s="38">
        <v>575122.94285714254</v>
      </c>
      <c r="H30" s="38">
        <v>635815.23928571411</v>
      </c>
      <c r="I30" s="38">
        <v>688805.50357142859</v>
      </c>
      <c r="J30" s="38">
        <v>736913.32142857136</v>
      </c>
      <c r="K30" s="38">
        <v>768173.47857142799</v>
      </c>
      <c r="L30" s="38">
        <v>801833.56071428477</v>
      </c>
      <c r="M30" s="38">
        <v>832988.37857142778</v>
      </c>
      <c r="N30" s="38">
        <v>861970.94285714265</v>
      </c>
      <c r="O30" s="38">
        <v>891654.37321428652</v>
      </c>
      <c r="P30" s="38">
        <v>910036.3482142865</v>
      </c>
      <c r="Q30" s="38">
        <v>933704.51607142971</v>
      </c>
      <c r="R30" s="38">
        <v>964121.7880952392</v>
      </c>
      <c r="S30" s="38">
        <v>1045103.7797138165</v>
      </c>
      <c r="T30" s="38">
        <v>1208896.2213347321</v>
      </c>
      <c r="U30" s="38">
        <v>1420348.3226120693</v>
      </c>
      <c r="V30" s="38">
        <v>1569893.2787481439</v>
      </c>
      <c r="W30" s="38">
        <v>1545058.6215548215</v>
      </c>
      <c r="X30" s="38">
        <v>1757099.9796082743</v>
      </c>
      <c r="Y30" s="38">
        <v>1937291.3188874503</v>
      </c>
      <c r="Z30" s="38">
        <v>2035792.3430622751</v>
      </c>
      <c r="AA30" s="38">
        <v>2109645.7144535175</v>
      </c>
      <c r="AB30" s="38">
        <v>2006582.9028499632</v>
      </c>
      <c r="AC30" s="38">
        <v>2098169.348615753</v>
      </c>
      <c r="AD30" s="38">
        <v>2276650.5864014644</v>
      </c>
      <c r="AE30" s="38">
        <v>2282545.8227495556</v>
      </c>
      <c r="AF30" s="38">
        <v>2459180.3869890952</v>
      </c>
    </row>
    <row r="31" spans="1:32" ht="15.95" customHeight="1">
      <c r="A31" s="53" t="s">
        <v>23</v>
      </c>
      <c r="B31" s="54" t="s">
        <v>24</v>
      </c>
      <c r="C31" s="41">
        <v>410510.43552769063</v>
      </c>
      <c r="D31" s="42">
        <v>410850.39958202711</v>
      </c>
      <c r="E31" s="42">
        <v>424612.6482758621</v>
      </c>
      <c r="F31" s="42">
        <v>452540.7816091954</v>
      </c>
      <c r="G31" s="42">
        <v>439277.28944618604</v>
      </c>
      <c r="H31" s="42">
        <v>440106.43828631134</v>
      </c>
      <c r="I31" s="42">
        <v>516001.51506792055</v>
      </c>
      <c r="J31" s="42">
        <v>430676.63030303031</v>
      </c>
      <c r="K31" s="42">
        <v>428771.2643678161</v>
      </c>
      <c r="L31" s="42">
        <v>437066.50783699052</v>
      </c>
      <c r="M31" s="42">
        <v>501628.11118077324</v>
      </c>
      <c r="N31" s="42">
        <v>526209.52978056425</v>
      </c>
      <c r="O31" s="42">
        <v>578951.04702194349</v>
      </c>
      <c r="P31" s="42">
        <v>609484.60965517245</v>
      </c>
      <c r="Q31" s="42">
        <v>652433.20810867287</v>
      </c>
      <c r="R31" s="42">
        <v>674007.36990595609</v>
      </c>
      <c r="S31" s="42">
        <v>728371.23577847425</v>
      </c>
      <c r="T31" s="42">
        <v>778725.87847439921</v>
      </c>
      <c r="U31" s="42">
        <v>799002.74890282133</v>
      </c>
      <c r="V31" s="42">
        <v>849285.24817136885</v>
      </c>
      <c r="W31" s="42">
        <v>940364.80028840131</v>
      </c>
      <c r="X31" s="42">
        <v>927142.67055381415</v>
      </c>
      <c r="Y31" s="42">
        <v>968996.32591431565</v>
      </c>
      <c r="Z31" s="42">
        <v>1051323.1796238245</v>
      </c>
      <c r="AA31" s="42">
        <v>1064894.5249947757</v>
      </c>
      <c r="AB31" s="42">
        <v>1076309.7895757577</v>
      </c>
      <c r="AC31" s="42">
        <v>1204615.9162605363</v>
      </c>
      <c r="AD31" s="42">
        <v>1233757.8670119122</v>
      </c>
      <c r="AE31" s="42">
        <v>1183260.6454535197</v>
      </c>
      <c r="AF31" s="42">
        <v>1171106.8967420184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3249942.9462687625</v>
      </c>
      <c r="D33" s="57">
        <v>3282184.3001477406</v>
      </c>
      <c r="E33" s="57">
        <v>3300889.0895667188</v>
      </c>
      <c r="F33" s="57">
        <v>3314626.4890777664</v>
      </c>
      <c r="G33" s="57">
        <v>3304774.4126213286</v>
      </c>
      <c r="H33" s="57">
        <v>3291498.1237520254</v>
      </c>
      <c r="I33" s="57">
        <v>3382840.0923573491</v>
      </c>
      <c r="J33" s="57">
        <v>3298835.2522566016</v>
      </c>
      <c r="K33" s="57">
        <v>3269171.527429244</v>
      </c>
      <c r="L33" s="57">
        <v>3250778.8238912751</v>
      </c>
      <c r="M33" s="57">
        <v>3286432.7379122013</v>
      </c>
      <c r="N33" s="57">
        <v>3294363.0137197068</v>
      </c>
      <c r="O33" s="57">
        <v>3355443.7565282299</v>
      </c>
      <c r="P33" s="57">
        <v>3384530.4754694593</v>
      </c>
      <c r="Q33" s="57">
        <v>3430466.5125051029</v>
      </c>
      <c r="R33" s="57">
        <v>3484027.9086361951</v>
      </c>
      <c r="S33" s="57">
        <v>3646730.7216872904</v>
      </c>
      <c r="T33" s="57">
        <v>3853096.7026624652</v>
      </c>
      <c r="U33" s="57">
        <v>4096881.5497723906</v>
      </c>
      <c r="V33" s="57">
        <v>4306246.8977820128</v>
      </c>
      <c r="W33" s="57">
        <v>4335566.1822232231</v>
      </c>
      <c r="X33" s="57">
        <v>4475588.0241660131</v>
      </c>
      <c r="Y33" s="57">
        <v>4674316.2324821185</v>
      </c>
      <c r="Z33" s="57">
        <v>4840649.3199303355</v>
      </c>
      <c r="AA33" s="57">
        <v>4898896.9619198218</v>
      </c>
      <c r="AB33" s="58">
        <v>4806938.7365139415</v>
      </c>
      <c r="AC33" s="58">
        <v>4999510.8818854839</v>
      </c>
      <c r="AD33" s="58">
        <v>5178659.0999575555</v>
      </c>
      <c r="AE33" s="58">
        <v>5112366.5634243004</v>
      </c>
      <c r="AF33" s="58">
        <v>5253150.9806772675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95" customHeight="1">
      <c r="A35" s="47" t="s">
        <v>25</v>
      </c>
      <c r="B35" s="60" t="s">
        <v>45</v>
      </c>
      <c r="C35" s="50">
        <v>3014438.2440744052</v>
      </c>
      <c r="D35" s="50">
        <v>3044613.7672323803</v>
      </c>
      <c r="E35" s="50">
        <v>3062285.6412908565</v>
      </c>
      <c r="F35" s="50">
        <v>3076023.0408019042</v>
      </c>
      <c r="G35" s="50">
        <v>3072368.4565084758</v>
      </c>
      <c r="H35" s="50">
        <v>3055958.9387990474</v>
      </c>
      <c r="I35" s="50">
        <v>3144507.8039560951</v>
      </c>
      <c r="J35" s="50">
        <v>3054198.8886202378</v>
      </c>
      <c r="K35" s="50">
        <v>3015033.5963947615</v>
      </c>
      <c r="L35" s="50">
        <v>2977976.3160542846</v>
      </c>
      <c r="M35" s="50">
        <v>2990194.4933980945</v>
      </c>
      <c r="N35" s="50">
        <v>2984513.4839391424</v>
      </c>
      <c r="O35" s="50">
        <v>3034628.7095062863</v>
      </c>
      <c r="P35" s="50">
        <v>3064909.7858142867</v>
      </c>
      <c r="Q35" s="50">
        <v>3093334.8510630969</v>
      </c>
      <c r="R35" s="50">
        <v>3134774.538730239</v>
      </c>
      <c r="S35" s="50">
        <v>3260618.3392421491</v>
      </c>
      <c r="T35" s="50">
        <v>3476749.7575213993</v>
      </c>
      <c r="U35" s="50">
        <v>3717622.4008695693</v>
      </c>
      <c r="V35" s="50">
        <v>3929540.3162773107</v>
      </c>
      <c r="W35" s="50">
        <v>3948800.8499348219</v>
      </c>
      <c r="X35" s="50">
        <v>4092249.9802788659</v>
      </c>
      <c r="Y35" s="50">
        <v>4279705.7732344698</v>
      </c>
      <c r="Z35" s="50">
        <v>4430289.3403065111</v>
      </c>
      <c r="AA35" s="50">
        <v>4486113.3302583797</v>
      </c>
      <c r="AB35" s="61">
        <v>4386324.1456048507</v>
      </c>
      <c r="AC35" s="61">
        <v>4565826.8474027254</v>
      </c>
      <c r="AD35" s="61">
        <v>4744864.8601456434</v>
      </c>
      <c r="AE35" s="61">
        <v>4675256.32204499</v>
      </c>
      <c r="AF35" s="61">
        <v>4814127.7737807157</v>
      </c>
    </row>
    <row r="36" spans="1:32">
      <c r="P36" s="62"/>
    </row>
    <row r="39" spans="1:32">
      <c r="Y39" s="62"/>
      <c r="Z39" s="62"/>
      <c r="AA39" s="62"/>
    </row>
    <row r="40" spans="1:32">
      <c r="Y40" s="62"/>
      <c r="Z40" s="62"/>
      <c r="AA40" s="62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7" orientation="landscape" r:id="rId1"/>
  <headerFooter scaleWithDoc="0" alignWithMargins="0">
    <oddHeader>&amp;C&amp;"Arial,Fett"&amp;12Brennstoffumsatz/-input&amp;"Arial,Standard"
(&amp;10in Kubikmeter, witterungsbereinigt)&amp;R&amp;"Arial,Standard"Tabelle C&amp;LSchweizerische Holzenergiestatistik EJ2019</oddHeader>
    <oddFooter>&amp;RJuni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F40"/>
  <sheetViews>
    <sheetView zoomScale="75" zoomScaleNormal="75" zoomScaleSheetLayoutView="75" workbookViewId="0">
      <selection activeCell="C2" sqref="C2:AF35"/>
    </sheetView>
  </sheetViews>
  <sheetFormatPr baseColWidth="10" defaultColWidth="11.42578125" defaultRowHeight="12"/>
  <cols>
    <col min="1" max="1" width="5.28515625" style="30" customWidth="1"/>
    <col min="2" max="2" width="32.85546875" style="30" bestFit="1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16180.81683075</v>
      </c>
      <c r="D2" s="34">
        <v>17271.879555</v>
      </c>
      <c r="E2" s="34">
        <v>18010.697998</v>
      </c>
      <c r="F2" s="34">
        <v>18404.303943999999</v>
      </c>
      <c r="G2" s="34">
        <v>18572.455404150001</v>
      </c>
      <c r="H2" s="34">
        <v>18548.207307999997</v>
      </c>
      <c r="I2" s="34">
        <v>17939.849683500001</v>
      </c>
      <c r="J2" s="34">
        <v>17190.8203675</v>
      </c>
      <c r="K2" s="34">
        <v>16294.014493250001</v>
      </c>
      <c r="L2" s="34">
        <v>15457.5153711</v>
      </c>
      <c r="M2" s="34">
        <v>14549.022678199997</v>
      </c>
      <c r="N2" s="34">
        <v>14080.874578599998</v>
      </c>
      <c r="O2" s="34">
        <v>13814.064987600001</v>
      </c>
      <c r="P2" s="34">
        <v>13278.1808898</v>
      </c>
      <c r="Q2" s="34">
        <v>12725.33548455</v>
      </c>
      <c r="R2" s="34">
        <v>12295.379622099999</v>
      </c>
      <c r="S2" s="34">
        <v>12274.176955719999</v>
      </c>
      <c r="T2" s="34">
        <v>12314.459221653333</v>
      </c>
      <c r="U2" s="34">
        <v>11764.55811663</v>
      </c>
      <c r="V2" s="34">
        <v>10348.190668200001</v>
      </c>
      <c r="W2" s="34">
        <v>8074.7495984999996</v>
      </c>
      <c r="X2" s="34">
        <v>6941.4947783999996</v>
      </c>
      <c r="Y2" s="34">
        <v>6082.2835046999999</v>
      </c>
      <c r="Z2" s="34">
        <v>5519.6621207999997</v>
      </c>
      <c r="AA2" s="34">
        <v>5143.3973329999999</v>
      </c>
      <c r="AB2" s="34">
        <v>4916.8517075999998</v>
      </c>
      <c r="AC2" s="34">
        <v>4929.9875204999998</v>
      </c>
      <c r="AD2" s="34">
        <v>4939.0591264499999</v>
      </c>
      <c r="AE2" s="34">
        <v>4946.574396</v>
      </c>
      <c r="AF2" s="34">
        <v>4863.6254733000005</v>
      </c>
    </row>
    <row r="3" spans="1:32" ht="14.1" customHeight="1">
      <c r="A3" s="35">
        <v>2</v>
      </c>
      <c r="B3" s="36" t="s">
        <v>3</v>
      </c>
      <c r="C3" s="37">
        <v>18450.57710925</v>
      </c>
      <c r="D3" s="38">
        <v>22895.949046499998</v>
      </c>
      <c r="E3" s="38">
        <v>27070.619517899999</v>
      </c>
      <c r="F3" s="38">
        <v>30680.825643</v>
      </c>
      <c r="G3" s="38">
        <v>33977.141967149997</v>
      </c>
      <c r="H3" s="38">
        <v>37409.643608550003</v>
      </c>
      <c r="I3" s="38">
        <v>41599.765574249992</v>
      </c>
      <c r="J3" s="38">
        <v>45831.049012124997</v>
      </c>
      <c r="K3" s="38">
        <v>50069.270296499999</v>
      </c>
      <c r="L3" s="38">
        <v>53680.079405699995</v>
      </c>
      <c r="M3" s="38">
        <v>57022.595509574996</v>
      </c>
      <c r="N3" s="38">
        <v>59038.16600117999</v>
      </c>
      <c r="O3" s="38">
        <v>60896.707077567997</v>
      </c>
      <c r="P3" s="38">
        <v>62410.474052136</v>
      </c>
      <c r="Q3" s="38">
        <v>63706.661612306998</v>
      </c>
      <c r="R3" s="38">
        <v>64896.901332479989</v>
      </c>
      <c r="S3" s="38">
        <v>68592.790514249995</v>
      </c>
      <c r="T3" s="38">
        <v>71895.117081406657</v>
      </c>
      <c r="U3" s="38">
        <v>75520.968734249996</v>
      </c>
      <c r="V3" s="38">
        <v>79221.556022749995</v>
      </c>
      <c r="W3" s="38">
        <v>79204.800330240003</v>
      </c>
      <c r="X3" s="38">
        <v>77689.367770559998</v>
      </c>
      <c r="Y3" s="38">
        <v>76427.637380640008</v>
      </c>
      <c r="Z3" s="38">
        <v>75713.960543999987</v>
      </c>
      <c r="AA3" s="38">
        <v>74149.557547199991</v>
      </c>
      <c r="AB3" s="38">
        <v>71441.403965316</v>
      </c>
      <c r="AC3" s="38">
        <v>67749.116235813606</v>
      </c>
      <c r="AD3" s="38">
        <v>64062.959029969323</v>
      </c>
      <c r="AE3" s="38">
        <v>60356.245609433965</v>
      </c>
      <c r="AF3" s="38">
        <v>57303.585681455588</v>
      </c>
    </row>
    <row r="4" spans="1:32" ht="14.1" customHeight="1">
      <c r="A4" s="35">
        <v>3</v>
      </c>
      <c r="B4" s="36" t="s">
        <v>4</v>
      </c>
      <c r="C4" s="37">
        <v>81726.260674499994</v>
      </c>
      <c r="D4" s="38">
        <v>90670.464575999998</v>
      </c>
      <c r="E4" s="38">
        <v>98946.868185600004</v>
      </c>
      <c r="F4" s="38">
        <v>105109.73701799997</v>
      </c>
      <c r="G4" s="38">
        <v>113417.44425089999</v>
      </c>
      <c r="H4" s="38">
        <v>121406.92614374998</v>
      </c>
      <c r="I4" s="38">
        <v>128767.90438319999</v>
      </c>
      <c r="J4" s="38">
        <v>138205.37815499998</v>
      </c>
      <c r="K4" s="38">
        <v>148525.11894674998</v>
      </c>
      <c r="L4" s="38">
        <v>156098.08235340001</v>
      </c>
      <c r="M4" s="38">
        <v>159977.44034579999</v>
      </c>
      <c r="N4" s="38">
        <v>156944.52623555998</v>
      </c>
      <c r="O4" s="38">
        <v>163999.51365881998</v>
      </c>
      <c r="P4" s="38">
        <v>172610.69947379999</v>
      </c>
      <c r="Q4" s="38">
        <v>180215.02620323998</v>
      </c>
      <c r="R4" s="38">
        <v>189974.45136039998</v>
      </c>
      <c r="S4" s="38">
        <v>204912.33542591997</v>
      </c>
      <c r="T4" s="38">
        <v>218487.41363210665</v>
      </c>
      <c r="U4" s="38">
        <v>232265.23977915</v>
      </c>
      <c r="V4" s="38">
        <v>245581.89525409997</v>
      </c>
      <c r="W4" s="38">
        <v>253637.75540063999</v>
      </c>
      <c r="X4" s="38">
        <v>254384.73595392003</v>
      </c>
      <c r="Y4" s="38">
        <v>255739.69765343997</v>
      </c>
      <c r="Z4" s="38">
        <v>259192.85384960001</v>
      </c>
      <c r="AA4" s="38">
        <v>258604.58709632</v>
      </c>
      <c r="AB4" s="38">
        <v>257991.581513232</v>
      </c>
      <c r="AC4" s="38">
        <v>257119.32649945922</v>
      </c>
      <c r="AD4" s="38">
        <v>254093.50553517786</v>
      </c>
      <c r="AE4" s="38">
        <v>249032.67140013538</v>
      </c>
      <c r="AF4" s="38">
        <v>241960.39018884173</v>
      </c>
    </row>
    <row r="5" spans="1:32" ht="14.1" customHeight="1">
      <c r="A5" s="35" t="s">
        <v>36</v>
      </c>
      <c r="B5" s="36" t="s">
        <v>5</v>
      </c>
      <c r="C5" s="37">
        <v>139651.70300640003</v>
      </c>
      <c r="D5" s="38">
        <v>136751.57644121998</v>
      </c>
      <c r="E5" s="38">
        <v>133420.766595792</v>
      </c>
      <c r="F5" s="38">
        <v>130252.86914640001</v>
      </c>
      <c r="G5" s="38">
        <v>126483.650713824</v>
      </c>
      <c r="H5" s="38">
        <v>113774.57603511997</v>
      </c>
      <c r="I5" s="38">
        <v>111850.18360739999</v>
      </c>
      <c r="J5" s="38">
        <v>107076.0513277</v>
      </c>
      <c r="K5" s="38">
        <v>98007.084766499989</v>
      </c>
      <c r="L5" s="38">
        <v>89388.815291160005</v>
      </c>
      <c r="M5" s="38">
        <v>80511.874865659993</v>
      </c>
      <c r="N5" s="38">
        <v>65931.599337983993</v>
      </c>
      <c r="O5" s="38">
        <v>57595.616020403999</v>
      </c>
      <c r="P5" s="38">
        <v>52164.679468932009</v>
      </c>
      <c r="Q5" s="38">
        <v>47254.240372517997</v>
      </c>
      <c r="R5" s="38">
        <v>42487.335160559996</v>
      </c>
      <c r="S5" s="38">
        <v>37899.659975759998</v>
      </c>
      <c r="T5" s="38">
        <v>32910.085655459996</v>
      </c>
      <c r="U5" s="38">
        <v>27098.994335789997</v>
      </c>
      <c r="V5" s="38">
        <v>22398.890746050001</v>
      </c>
      <c r="W5" s="38">
        <v>17754.110719799999</v>
      </c>
      <c r="X5" s="38">
        <v>16051.789860288</v>
      </c>
      <c r="Y5" s="38">
        <v>14613.279213312</v>
      </c>
      <c r="Z5" s="38">
        <v>13025.188176607997</v>
      </c>
      <c r="AA5" s="38">
        <v>11354.722165968</v>
      </c>
      <c r="AB5" s="38">
        <v>9889.8655022999992</v>
      </c>
      <c r="AC5" s="38">
        <v>8484.1444169999995</v>
      </c>
      <c r="AD5" s="38">
        <v>6867.2754616499988</v>
      </c>
      <c r="AE5" s="38">
        <v>6699.174336</v>
      </c>
      <c r="AF5" s="38">
        <v>6597.7771266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168.18984</v>
      </c>
      <c r="L6" s="38">
        <v>280.85904000000005</v>
      </c>
      <c r="M6" s="38">
        <v>517.67399040000009</v>
      </c>
      <c r="N6" s="38">
        <v>870.43692672000009</v>
      </c>
      <c r="O6" s="38">
        <v>1501.5774470400002</v>
      </c>
      <c r="P6" s="38">
        <v>2015.6142643199998</v>
      </c>
      <c r="Q6" s="38">
        <v>2656.9754784000002</v>
      </c>
      <c r="R6" s="38">
        <v>3428.4153095999995</v>
      </c>
      <c r="S6" s="38">
        <v>4907.7148835999997</v>
      </c>
      <c r="T6" s="38">
        <v>6206.8207136000001</v>
      </c>
      <c r="U6" s="38">
        <v>7622.7649290000008</v>
      </c>
      <c r="V6" s="38">
        <v>9013.2292350000007</v>
      </c>
      <c r="W6" s="38">
        <v>10412.6998248</v>
      </c>
      <c r="X6" s="38">
        <v>11593.063123200001</v>
      </c>
      <c r="Y6" s="38">
        <v>12802.485870720002</v>
      </c>
      <c r="Z6" s="38">
        <v>13861.144784640001</v>
      </c>
      <c r="AA6" s="38">
        <v>14847.84530976</v>
      </c>
      <c r="AB6" s="38">
        <v>15734.1705633</v>
      </c>
      <c r="AC6" s="38">
        <v>16206.829723980003</v>
      </c>
      <c r="AD6" s="38">
        <v>16433.24845526028</v>
      </c>
      <c r="AE6" s="38">
        <v>16776.35338998845</v>
      </c>
      <c r="AF6" s="38">
        <v>16528.847557538291</v>
      </c>
    </row>
    <row r="7" spans="1:32" ht="14.1" customHeight="1">
      <c r="A7" s="35">
        <v>5</v>
      </c>
      <c r="B7" s="36" t="s">
        <v>6</v>
      </c>
      <c r="C7" s="37">
        <v>308426.66347106249</v>
      </c>
      <c r="D7" s="38">
        <v>294803.45306891995</v>
      </c>
      <c r="E7" s="38">
        <v>281003.31511466397</v>
      </c>
      <c r="F7" s="38">
        <v>267217.45818767999</v>
      </c>
      <c r="G7" s="38">
        <v>253744.62715589398</v>
      </c>
      <c r="H7" s="38">
        <v>241889.61126077996</v>
      </c>
      <c r="I7" s="38">
        <v>233466.548282064</v>
      </c>
      <c r="J7" s="38">
        <v>225484.88632487995</v>
      </c>
      <c r="K7" s="38">
        <v>217043.74583775</v>
      </c>
      <c r="L7" s="38">
        <v>211114.98482302797</v>
      </c>
      <c r="M7" s="38">
        <v>203797.75471582499</v>
      </c>
      <c r="N7" s="38">
        <v>204108.07512195001</v>
      </c>
      <c r="O7" s="38">
        <v>203813.6394672</v>
      </c>
      <c r="P7" s="38">
        <v>202632.9123654</v>
      </c>
      <c r="Q7" s="38">
        <v>200230.57688265</v>
      </c>
      <c r="R7" s="38">
        <v>197177.01574117501</v>
      </c>
      <c r="S7" s="38">
        <v>200391.71075167498</v>
      </c>
      <c r="T7" s="38">
        <v>202355.32300776002</v>
      </c>
      <c r="U7" s="38">
        <v>206795.05342526248</v>
      </c>
      <c r="V7" s="38">
        <v>213877.89526263744</v>
      </c>
      <c r="W7" s="38">
        <v>221824.29295961995</v>
      </c>
      <c r="X7" s="38">
        <v>232750.82590496101</v>
      </c>
      <c r="Y7" s="38">
        <v>245675.88894162601</v>
      </c>
      <c r="Z7" s="38">
        <v>259484.787065376</v>
      </c>
      <c r="AA7" s="38">
        <v>273535.00377897592</v>
      </c>
      <c r="AB7" s="38">
        <v>285926.54425862624</v>
      </c>
      <c r="AC7" s="38">
        <v>284224.12288174673</v>
      </c>
      <c r="AD7" s="38">
        <v>281392.80777178053</v>
      </c>
      <c r="AE7" s="38">
        <v>278835.65542635432</v>
      </c>
      <c r="AF7" s="38">
        <v>275790.03957020136</v>
      </c>
    </row>
    <row r="8" spans="1:32" ht="14.1" customHeight="1">
      <c r="A8" s="35">
        <v>6</v>
      </c>
      <c r="B8" s="36" t="s">
        <v>7</v>
      </c>
      <c r="C8" s="37">
        <v>295794.2772135</v>
      </c>
      <c r="D8" s="38">
        <v>280741.98477599997</v>
      </c>
      <c r="E8" s="38">
        <v>263080.36749700794</v>
      </c>
      <c r="F8" s="38">
        <v>244176.21269183996</v>
      </c>
      <c r="G8" s="38">
        <v>226731.10163457599</v>
      </c>
      <c r="H8" s="38">
        <v>208189.87112639999</v>
      </c>
      <c r="I8" s="38">
        <v>194100.48822904</v>
      </c>
      <c r="J8" s="38">
        <v>175842.06439071998</v>
      </c>
      <c r="K8" s="38">
        <v>157607.15082372</v>
      </c>
      <c r="L8" s="38">
        <v>141172.50670723201</v>
      </c>
      <c r="M8" s="38">
        <v>127923.391628</v>
      </c>
      <c r="N8" s="38">
        <v>123287.351344</v>
      </c>
      <c r="O8" s="38">
        <v>118570.964731</v>
      </c>
      <c r="P8" s="38">
        <v>113837.65388100001</v>
      </c>
      <c r="Q8" s="38">
        <v>108180.99817739999</v>
      </c>
      <c r="R8" s="38">
        <v>103826.2879846</v>
      </c>
      <c r="S8" s="38">
        <v>93628.66928039999</v>
      </c>
      <c r="T8" s="38">
        <v>84351.700921799988</v>
      </c>
      <c r="U8" s="38">
        <v>75974.540493599998</v>
      </c>
      <c r="V8" s="38">
        <v>68652.710731500003</v>
      </c>
      <c r="W8" s="38">
        <v>59658.052499760001</v>
      </c>
      <c r="X8" s="38">
        <v>53634.453058902851</v>
      </c>
      <c r="Y8" s="38">
        <v>52092.917804304001</v>
      </c>
      <c r="Z8" s="38">
        <v>49263.862751999994</v>
      </c>
      <c r="AA8" s="38">
        <v>46063.720011023994</v>
      </c>
      <c r="AB8" s="38">
        <v>43648.172096255992</v>
      </c>
      <c r="AC8" s="38">
        <v>40019.284421756638</v>
      </c>
      <c r="AD8" s="38">
        <v>37093.930513348671</v>
      </c>
      <c r="AE8" s="38">
        <v>34661.271100678146</v>
      </c>
      <c r="AF8" s="38">
        <v>32703.352993213841</v>
      </c>
    </row>
    <row r="9" spans="1:32" ht="14.1" customHeight="1">
      <c r="A9" s="35">
        <v>7</v>
      </c>
      <c r="B9" s="36" t="s">
        <v>8</v>
      </c>
      <c r="C9" s="37">
        <v>354213.08383500006</v>
      </c>
      <c r="D9" s="38">
        <v>346421.97185999999</v>
      </c>
      <c r="E9" s="38">
        <v>337019.28242</v>
      </c>
      <c r="F9" s="38">
        <v>327535.74307999999</v>
      </c>
      <c r="G9" s="38">
        <v>317783.98804500001</v>
      </c>
      <c r="H9" s="38">
        <v>306177.69609799999</v>
      </c>
      <c r="I9" s="38">
        <v>294477.429886</v>
      </c>
      <c r="J9" s="38">
        <v>283070.66566999996</v>
      </c>
      <c r="K9" s="38">
        <v>271235.88589500001</v>
      </c>
      <c r="L9" s="38">
        <v>259989.757896</v>
      </c>
      <c r="M9" s="38">
        <v>248329.94815299998</v>
      </c>
      <c r="N9" s="38">
        <v>237035.98750599998</v>
      </c>
      <c r="O9" s="38">
        <v>225046.401063</v>
      </c>
      <c r="P9" s="38">
        <v>213185.03024699999</v>
      </c>
      <c r="Q9" s="38">
        <v>200953.638099</v>
      </c>
      <c r="R9" s="38">
        <v>188678.74313399999</v>
      </c>
      <c r="S9" s="38">
        <v>173888.44505399998</v>
      </c>
      <c r="T9" s="38">
        <v>154944.27482299999</v>
      </c>
      <c r="U9" s="38">
        <v>140292.74097299998</v>
      </c>
      <c r="V9" s="38">
        <v>126641.09901999999</v>
      </c>
      <c r="W9" s="38">
        <v>104385.54484800001</v>
      </c>
      <c r="X9" s="38">
        <v>84976.629893999998</v>
      </c>
      <c r="Y9" s="38">
        <v>68689.987080000006</v>
      </c>
      <c r="Z9" s="38">
        <v>53365.554831999994</v>
      </c>
      <c r="AA9" s="38">
        <v>41119.490956000001</v>
      </c>
      <c r="AB9" s="38">
        <v>38695.612236749999</v>
      </c>
      <c r="AC9" s="38">
        <v>36350.040750449996</v>
      </c>
      <c r="AD9" s="38">
        <v>34236.4307710137</v>
      </c>
      <c r="AE9" s="38">
        <v>32631.334223251921</v>
      </c>
      <c r="AF9" s="38">
        <v>30965.963209636888</v>
      </c>
    </row>
    <row r="10" spans="1:32" ht="14.1" customHeight="1">
      <c r="A10" s="35">
        <v>8</v>
      </c>
      <c r="B10" s="36" t="s">
        <v>39</v>
      </c>
      <c r="C10" s="37">
        <v>397282.00075199996</v>
      </c>
      <c r="D10" s="38">
        <v>405277.45919999998</v>
      </c>
      <c r="E10" s="38">
        <v>406558.33271999995</v>
      </c>
      <c r="F10" s="38">
        <v>406069.87324799999</v>
      </c>
      <c r="G10" s="38">
        <v>404135.36281080003</v>
      </c>
      <c r="H10" s="38">
        <v>395938.08629999997</v>
      </c>
      <c r="I10" s="38">
        <v>397156.99375919998</v>
      </c>
      <c r="J10" s="38">
        <v>396362.24261399999</v>
      </c>
      <c r="K10" s="38">
        <v>392874.39991799998</v>
      </c>
      <c r="L10" s="38">
        <v>387571.29063840001</v>
      </c>
      <c r="M10" s="38">
        <v>385832.43050879997</v>
      </c>
      <c r="N10" s="38">
        <v>387088.14922800002</v>
      </c>
      <c r="O10" s="38">
        <v>384798.69028440001</v>
      </c>
      <c r="P10" s="38">
        <v>377871.57376559998</v>
      </c>
      <c r="Q10" s="38">
        <v>371238.73094520002</v>
      </c>
      <c r="R10" s="38">
        <v>363318.70787280001</v>
      </c>
      <c r="S10" s="38">
        <v>356508.661716</v>
      </c>
      <c r="T10" s="38">
        <v>348640.93438200001</v>
      </c>
      <c r="U10" s="38">
        <v>343584.01458719996</v>
      </c>
      <c r="V10" s="38">
        <v>336426.28541999997</v>
      </c>
      <c r="W10" s="38">
        <v>313609.7270592</v>
      </c>
      <c r="X10" s="38">
        <v>284253.02242051769</v>
      </c>
      <c r="Y10" s="38">
        <v>264560.92464451765</v>
      </c>
      <c r="Z10" s="38">
        <v>246448.44980216472</v>
      </c>
      <c r="AA10" s="38">
        <v>222665.83742004706</v>
      </c>
      <c r="AB10" s="38">
        <v>215596.22761567059</v>
      </c>
      <c r="AC10" s="38">
        <v>207229.50118376472</v>
      </c>
      <c r="AD10" s="38">
        <v>200381.2135373647</v>
      </c>
      <c r="AE10" s="38">
        <v>195105.4336884706</v>
      </c>
      <c r="AF10" s="38">
        <v>192062.77155741179</v>
      </c>
    </row>
    <row r="11" spans="1:32" ht="14.1" customHeight="1">
      <c r="A11" s="35">
        <v>9</v>
      </c>
      <c r="B11" s="36" t="s">
        <v>40</v>
      </c>
      <c r="C11" s="37">
        <v>6649.7759999999998</v>
      </c>
      <c r="D11" s="38">
        <v>7212.72</v>
      </c>
      <c r="E11" s="38">
        <v>8136.3</v>
      </c>
      <c r="F11" s="38">
        <v>9411.7199999999993</v>
      </c>
      <c r="G11" s="38">
        <v>10959.815999999999</v>
      </c>
      <c r="H11" s="38">
        <v>12754.199999999999</v>
      </c>
      <c r="I11" s="38">
        <v>14337.48</v>
      </c>
      <c r="J11" s="38">
        <v>15639.288</v>
      </c>
      <c r="K11" s="38">
        <v>16765.175999999999</v>
      </c>
      <c r="L11" s="38">
        <v>17829.491999999998</v>
      </c>
      <c r="M11" s="38">
        <v>19219.259999999998</v>
      </c>
      <c r="N11" s="38">
        <v>21400.667999999998</v>
      </c>
      <c r="O11" s="38">
        <v>22913.579999999998</v>
      </c>
      <c r="P11" s="38">
        <v>24021.876</v>
      </c>
      <c r="Q11" s="38">
        <v>25226.928</v>
      </c>
      <c r="R11" s="38">
        <v>26282.448</v>
      </c>
      <c r="S11" s="38">
        <v>27118.067999999999</v>
      </c>
      <c r="T11" s="38">
        <v>27786.563999999998</v>
      </c>
      <c r="U11" s="38">
        <v>28727.736000000001</v>
      </c>
      <c r="V11" s="38">
        <v>29176.331999999999</v>
      </c>
      <c r="W11" s="38">
        <v>29572.151999999998</v>
      </c>
      <c r="X11" s="38">
        <v>29650.798588235291</v>
      </c>
      <c r="Y11" s="38">
        <v>29598.02258823529</v>
      </c>
      <c r="Z11" s="38">
        <v>28999.894588235293</v>
      </c>
      <c r="AA11" s="38">
        <v>28190.662588235293</v>
      </c>
      <c r="AB11" s="38">
        <v>26950.426588235292</v>
      </c>
      <c r="AC11" s="38">
        <v>25718.98658823529</v>
      </c>
      <c r="AD11" s="38">
        <v>25059.286588235293</v>
      </c>
      <c r="AE11" s="38">
        <v>24584.302588235292</v>
      </c>
      <c r="AF11" s="38">
        <v>23871.82658823529</v>
      </c>
    </row>
    <row r="12" spans="1:32" ht="14.1" customHeight="1">
      <c r="A12" s="35">
        <v>10</v>
      </c>
      <c r="B12" s="36" t="s">
        <v>9</v>
      </c>
      <c r="C12" s="37">
        <v>149311.4103936</v>
      </c>
      <c r="D12" s="38">
        <v>148949.94756960002</v>
      </c>
      <c r="E12" s="38">
        <v>146578.00519152</v>
      </c>
      <c r="F12" s="38">
        <v>142638.93015840001</v>
      </c>
      <c r="G12" s="38">
        <v>137483.04612779999</v>
      </c>
      <c r="H12" s="38">
        <v>130625.81637983999</v>
      </c>
      <c r="I12" s="38">
        <v>122274.16215263997</v>
      </c>
      <c r="J12" s="38">
        <v>113329.85112539999</v>
      </c>
      <c r="K12" s="38">
        <v>102824.8833222</v>
      </c>
      <c r="L12" s="38">
        <v>90785.932261199996</v>
      </c>
      <c r="M12" s="38">
        <v>77363.180230679995</v>
      </c>
      <c r="N12" s="38">
        <v>62690.837126400002</v>
      </c>
      <c r="O12" s="38">
        <v>52492.7089872</v>
      </c>
      <c r="P12" s="38">
        <v>45013.556827799999</v>
      </c>
      <c r="Q12" s="38">
        <v>39043.998289439995</v>
      </c>
      <c r="R12" s="38">
        <v>34881.835673879992</v>
      </c>
      <c r="S12" s="38">
        <v>31421.323645199995</v>
      </c>
      <c r="T12" s="38">
        <v>28512.589182479998</v>
      </c>
      <c r="U12" s="38">
        <v>25742.669057639996</v>
      </c>
      <c r="V12" s="38">
        <v>22193.936139599999</v>
      </c>
      <c r="W12" s="38">
        <v>19056.025591199999</v>
      </c>
      <c r="X12" s="38">
        <v>16538.74813656</v>
      </c>
      <c r="Y12" s="38">
        <v>14601.777634079999</v>
      </c>
      <c r="Z12" s="38">
        <v>12829.512055679998</v>
      </c>
      <c r="AA12" s="38">
        <v>11091.168779039999</v>
      </c>
      <c r="AB12" s="38">
        <v>9732.8282713199987</v>
      </c>
      <c r="AC12" s="38">
        <v>8581.813001999999</v>
      </c>
      <c r="AD12" s="38">
        <v>6960.2258062799992</v>
      </c>
      <c r="AE12" s="38">
        <v>5631.9802847999999</v>
      </c>
      <c r="AF12" s="38">
        <v>4707.3225988799995</v>
      </c>
    </row>
    <row r="13" spans="1:32">
      <c r="A13" s="35" t="s">
        <v>38</v>
      </c>
      <c r="B13" s="36" t="s">
        <v>41</v>
      </c>
      <c r="C13" s="37">
        <v>21328.14645</v>
      </c>
      <c r="D13" s="38">
        <v>26336.445299999999</v>
      </c>
      <c r="E13" s="38">
        <v>30238.671060000001</v>
      </c>
      <c r="F13" s="38">
        <v>32765.241599999998</v>
      </c>
      <c r="G13" s="38">
        <v>35663.785649999998</v>
      </c>
      <c r="H13" s="38">
        <v>37311.406604999996</v>
      </c>
      <c r="I13" s="38">
        <v>40678.772129999998</v>
      </c>
      <c r="J13" s="38">
        <v>44465.188950000003</v>
      </c>
      <c r="K13" s="38">
        <v>47018.512125000001</v>
      </c>
      <c r="L13" s="38">
        <v>49688.595990000002</v>
      </c>
      <c r="M13" s="38">
        <v>51170.428439999996</v>
      </c>
      <c r="N13" s="38">
        <v>54440.93331</v>
      </c>
      <c r="O13" s="38">
        <v>58237.148925000001</v>
      </c>
      <c r="P13" s="38">
        <v>61216.959735000004</v>
      </c>
      <c r="Q13" s="38">
        <v>61678.025504999998</v>
      </c>
      <c r="R13" s="38">
        <v>64245.806819999998</v>
      </c>
      <c r="S13" s="38">
        <v>67632.217919999996</v>
      </c>
      <c r="T13" s="38">
        <v>69926.988689999998</v>
      </c>
      <c r="U13" s="38">
        <v>74291.365214999998</v>
      </c>
      <c r="V13" s="38">
        <v>77655.503249999994</v>
      </c>
      <c r="W13" s="38">
        <v>82694.34693</v>
      </c>
      <c r="X13" s="38">
        <v>79777.201828235295</v>
      </c>
      <c r="Y13" s="38">
        <v>78122.057818235306</v>
      </c>
      <c r="Z13" s="38">
        <v>78378.5956235294</v>
      </c>
      <c r="AA13" s="38">
        <v>77091.099575294109</v>
      </c>
      <c r="AB13" s="38">
        <v>75221.473912941176</v>
      </c>
      <c r="AC13" s="38">
        <v>71951.38557352942</v>
      </c>
      <c r="AD13" s="38">
        <v>68826.627468529405</v>
      </c>
      <c r="AE13" s="38">
        <v>66300.860752941167</v>
      </c>
      <c r="AF13" s="38">
        <v>62766.216518823538</v>
      </c>
    </row>
    <row r="14" spans="1:32" ht="13.5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694.11680000000001</v>
      </c>
      <c r="L14" s="38">
        <v>1805.5224000000003</v>
      </c>
      <c r="M14" s="38">
        <v>4421.1288000000004</v>
      </c>
      <c r="N14" s="38">
        <v>10264.586400000002</v>
      </c>
      <c r="O14" s="38">
        <v>17507.108640000002</v>
      </c>
      <c r="P14" s="38">
        <v>25833.952080000003</v>
      </c>
      <c r="Q14" s="38">
        <v>36749.706480000001</v>
      </c>
      <c r="R14" s="38">
        <v>57860.651920000004</v>
      </c>
      <c r="S14" s="38">
        <v>87718.62096</v>
      </c>
      <c r="T14" s="38">
        <v>101514.05160000001</v>
      </c>
      <c r="U14" s="38">
        <v>117737.95536000001</v>
      </c>
      <c r="V14" s="38">
        <v>132013.092</v>
      </c>
      <c r="W14" s="38">
        <v>145593.63312000001</v>
      </c>
      <c r="X14" s="38">
        <v>153122.19312000001</v>
      </c>
      <c r="Y14" s="38">
        <v>164115.47568000003</v>
      </c>
      <c r="Z14" s="38">
        <v>175423.6096</v>
      </c>
      <c r="AA14" s="38">
        <v>185314.35391999999</v>
      </c>
      <c r="AB14" s="38">
        <v>192425.05296</v>
      </c>
      <c r="AC14" s="38">
        <v>198741.53040000002</v>
      </c>
      <c r="AD14" s="38">
        <v>205327.06112</v>
      </c>
      <c r="AE14" s="38">
        <v>213460.30080000003</v>
      </c>
      <c r="AF14" s="38">
        <v>220792.96800000005</v>
      </c>
    </row>
    <row r="15" spans="1:32" ht="25.15" customHeight="1">
      <c r="A15" s="35" t="s">
        <v>47</v>
      </c>
      <c r="B15" s="36" t="s">
        <v>43</v>
      </c>
      <c r="C15" s="37">
        <v>40738.299107142855</v>
      </c>
      <c r="D15" s="38">
        <v>46303.997142857079</v>
      </c>
      <c r="E15" s="38">
        <v>51429.170892857059</v>
      </c>
      <c r="F15" s="38">
        <v>57608.067857142705</v>
      </c>
      <c r="G15" s="38">
        <v>64464.746785714087</v>
      </c>
      <c r="H15" s="38">
        <v>72405.740892857051</v>
      </c>
      <c r="I15" s="38">
        <v>79479.962678571392</v>
      </c>
      <c r="J15" s="38">
        <v>85605.833571428419</v>
      </c>
      <c r="K15" s="38">
        <v>93123.978749999456</v>
      </c>
      <c r="L15" s="38">
        <v>99477.589821427755</v>
      </c>
      <c r="M15" s="38">
        <v>105632.69303571337</v>
      </c>
      <c r="N15" s="38">
        <v>117159.06535714242</v>
      </c>
      <c r="O15" s="38">
        <v>126182.67508928615</v>
      </c>
      <c r="P15" s="38">
        <v>133948.95508928629</v>
      </c>
      <c r="Q15" s="38">
        <v>141573.15241071515</v>
      </c>
      <c r="R15" s="38">
        <v>151868.93464285819</v>
      </c>
      <c r="S15" s="38">
        <v>169014.4842857155</v>
      </c>
      <c r="T15" s="38">
        <v>179873.95178571512</v>
      </c>
      <c r="U15" s="38">
        <v>187323.43500000102</v>
      </c>
      <c r="V15" s="38">
        <v>192192.88258928669</v>
      </c>
      <c r="W15" s="38">
        <v>202244.26901785802</v>
      </c>
      <c r="X15" s="38">
        <v>210939.72894642942</v>
      </c>
      <c r="Y15" s="38">
        <v>223737.2540357149</v>
      </c>
      <c r="Z15" s="38">
        <v>234324.62300892937</v>
      </c>
      <c r="AA15" s="38">
        <v>244331.02791964388</v>
      </c>
      <c r="AB15" s="38">
        <v>257131.38559821548</v>
      </c>
      <c r="AC15" s="38">
        <v>268410.35957142978</v>
      </c>
      <c r="AD15" s="38">
        <v>277350.46457142924</v>
      </c>
      <c r="AE15" s="38">
        <v>284766.35327678587</v>
      </c>
      <c r="AF15" s="38">
        <v>288850.83372321428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157.19657142857145</v>
      </c>
      <c r="N16" s="38">
        <v>505.39542857142857</v>
      </c>
      <c r="O16" s="38">
        <v>753.3040000000002</v>
      </c>
      <c r="P16" s="38">
        <v>984.30971428571456</v>
      </c>
      <c r="Q16" s="38">
        <v>2212.5839999999989</v>
      </c>
      <c r="R16" s="38">
        <v>5707.3436190476159</v>
      </c>
      <c r="S16" s="38">
        <v>9800.6991428571382</v>
      </c>
      <c r="T16" s="38">
        <v>15770.647428571399</v>
      </c>
      <c r="U16" s="38">
        <v>19350.484761904725</v>
      </c>
      <c r="V16" s="38">
        <v>23194.570095238076</v>
      </c>
      <c r="W16" s="38">
        <v>26297.136476190459</v>
      </c>
      <c r="X16" s="38">
        <v>29914.582666666669</v>
      </c>
      <c r="Y16" s="38">
        <v>33766.086476190489</v>
      </c>
      <c r="Z16" s="38">
        <v>37051.062857142853</v>
      </c>
      <c r="AA16" s="38">
        <v>45361.587333333351</v>
      </c>
      <c r="AB16" s="38">
        <v>55007.625333333337</v>
      </c>
      <c r="AC16" s="38">
        <v>63661.512571428633</v>
      </c>
      <c r="AD16" s="38">
        <v>75902.186095238081</v>
      </c>
      <c r="AE16" s="38">
        <v>83874.043047619038</v>
      </c>
      <c r="AF16" s="38">
        <v>89056.083428571423</v>
      </c>
    </row>
    <row r="17" spans="1:32" ht="25.15" customHeight="1">
      <c r="A17" s="35">
        <v>13</v>
      </c>
      <c r="B17" s="36" t="s">
        <v>44</v>
      </c>
      <c r="C17" s="37">
        <v>66554.06499999993</v>
      </c>
      <c r="D17" s="38">
        <v>72623.948999999935</v>
      </c>
      <c r="E17" s="38">
        <v>76258.293999999922</v>
      </c>
      <c r="F17" s="38">
        <v>79794.497999999905</v>
      </c>
      <c r="G17" s="38">
        <v>82657.79099999991</v>
      </c>
      <c r="H17" s="38">
        <v>85632.518999999913</v>
      </c>
      <c r="I17" s="38">
        <v>89323.94999999991</v>
      </c>
      <c r="J17" s="38">
        <v>90727.248999999953</v>
      </c>
      <c r="K17" s="38">
        <v>90964.585999999952</v>
      </c>
      <c r="L17" s="38">
        <v>91886.172999999952</v>
      </c>
      <c r="M17" s="38">
        <v>91998.38999999997</v>
      </c>
      <c r="N17" s="38">
        <v>93320.360999999961</v>
      </c>
      <c r="O17" s="38">
        <v>93624.949999999983</v>
      </c>
      <c r="P17" s="38">
        <v>93995.617999999973</v>
      </c>
      <c r="Q17" s="38">
        <v>93212.835999999952</v>
      </c>
      <c r="R17" s="38">
        <v>94037.845999999961</v>
      </c>
      <c r="S17" s="38">
        <v>94732.261999999959</v>
      </c>
      <c r="T17" s="38">
        <v>95592.070999999953</v>
      </c>
      <c r="U17" s="38">
        <v>95590.115999999922</v>
      </c>
      <c r="V17" s="38">
        <v>95935.759999999907</v>
      </c>
      <c r="W17" s="38">
        <v>96279.057999999917</v>
      </c>
      <c r="X17" s="38">
        <v>96495.671999999919</v>
      </c>
      <c r="Y17" s="38">
        <v>96627.569333333246</v>
      </c>
      <c r="Z17" s="38">
        <v>97276.23833333324</v>
      </c>
      <c r="AA17" s="38">
        <v>98477.19483333324</v>
      </c>
      <c r="AB17" s="38">
        <v>100110.27149999986</v>
      </c>
      <c r="AC17" s="38">
        <v>100603.77866666658</v>
      </c>
      <c r="AD17" s="38">
        <v>103330.67783333322</v>
      </c>
      <c r="AE17" s="38">
        <v>103447.91266666655</v>
      </c>
      <c r="AF17" s="38">
        <v>103601.96666666654</v>
      </c>
    </row>
    <row r="18" spans="1:32" ht="25.15" customHeight="1">
      <c r="A18" s="35" t="s">
        <v>49</v>
      </c>
      <c r="B18" s="36" t="s">
        <v>10</v>
      </c>
      <c r="C18" s="37">
        <v>20801.070321428568</v>
      </c>
      <c r="D18" s="38">
        <v>24347.92532142856</v>
      </c>
      <c r="E18" s="38">
        <v>29232.971035714276</v>
      </c>
      <c r="F18" s="38">
        <v>32117.226750000016</v>
      </c>
      <c r="G18" s="38">
        <v>37414.77300000003</v>
      </c>
      <c r="H18" s="38">
        <v>41719.069928571473</v>
      </c>
      <c r="I18" s="38">
        <v>46389.745285714343</v>
      </c>
      <c r="J18" s="38">
        <v>50618.687785714355</v>
      </c>
      <c r="K18" s="38">
        <v>54273.377571428646</v>
      </c>
      <c r="L18" s="38">
        <v>58132.044000000045</v>
      </c>
      <c r="M18" s="38">
        <v>60769.449000000059</v>
      </c>
      <c r="N18" s="38">
        <v>62458.427571428612</v>
      </c>
      <c r="O18" s="38">
        <v>66391.798821428602</v>
      </c>
      <c r="P18" s="38">
        <v>68860.305964285741</v>
      </c>
      <c r="Q18" s="38">
        <v>72256.452107142846</v>
      </c>
      <c r="R18" s="38">
        <v>76162.539857142823</v>
      </c>
      <c r="S18" s="38">
        <v>81872.586642857073</v>
      </c>
      <c r="T18" s="38">
        <v>88761.67039285705</v>
      </c>
      <c r="U18" s="38">
        <v>95296.718249999889</v>
      </c>
      <c r="V18" s="38">
        <v>99015.719142857008</v>
      </c>
      <c r="W18" s="38">
        <v>101964.93557142845</v>
      </c>
      <c r="X18" s="38">
        <v>108511.67635714266</v>
      </c>
      <c r="Y18" s="38">
        <v>113702.03742857114</v>
      </c>
      <c r="Z18" s="38">
        <v>117409.12885714252</v>
      </c>
      <c r="AA18" s="38">
        <v>122127.44207142823</v>
      </c>
      <c r="AB18" s="38">
        <v>127216.57269642827</v>
      </c>
      <c r="AC18" s="38">
        <v>131884.0000178568</v>
      </c>
      <c r="AD18" s="38">
        <v>136747.6086964283</v>
      </c>
      <c r="AE18" s="38">
        <v>139822.41583928542</v>
      </c>
      <c r="AF18" s="38">
        <v>142446.82869642822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431.31428571428569</v>
      </c>
      <c r="Q19" s="38">
        <v>431.31428571428569</v>
      </c>
      <c r="R19" s="38">
        <v>1013.5885714285714</v>
      </c>
      <c r="S19" s="38">
        <v>2939.406857142857</v>
      </c>
      <c r="T19" s="38">
        <v>4346.5697142857161</v>
      </c>
      <c r="U19" s="38">
        <v>7117.7640000000029</v>
      </c>
      <c r="V19" s="38">
        <v>8839.7862857142864</v>
      </c>
      <c r="W19" s="38">
        <v>10144.512000000002</v>
      </c>
      <c r="X19" s="38">
        <v>12290.30057142857</v>
      </c>
      <c r="Y19" s="38">
        <v>12748.572</v>
      </c>
      <c r="Z19" s="38">
        <v>12910.314857142856</v>
      </c>
      <c r="AA19" s="38">
        <v>14495.394857142848</v>
      </c>
      <c r="AB19" s="38">
        <v>15088.45199999999</v>
      </c>
      <c r="AC19" s="38">
        <v>16998.994571428564</v>
      </c>
      <c r="AD19" s="38">
        <v>18842.863142857124</v>
      </c>
      <c r="AE19" s="38">
        <v>20401.075857142845</v>
      </c>
      <c r="AF19" s="38">
        <v>20401.075857142845</v>
      </c>
    </row>
    <row r="20" spans="1:32" ht="25.15" customHeight="1">
      <c r="A20" s="35">
        <v>15</v>
      </c>
      <c r="B20" s="36" t="s">
        <v>11</v>
      </c>
      <c r="C20" s="37">
        <v>29208.873</v>
      </c>
      <c r="D20" s="38">
        <v>32227.393</v>
      </c>
      <c r="E20" s="38">
        <v>35243.175999999999</v>
      </c>
      <c r="F20" s="38">
        <v>36960.447999999997</v>
      </c>
      <c r="G20" s="38">
        <v>38305.488000000005</v>
      </c>
      <c r="H20" s="38">
        <v>39767.828000000001</v>
      </c>
      <c r="I20" s="38">
        <v>40058.341</v>
      </c>
      <c r="J20" s="38">
        <v>41499.175999999999</v>
      </c>
      <c r="K20" s="38">
        <v>41081.587999999996</v>
      </c>
      <c r="L20" s="38">
        <v>41708.752</v>
      </c>
      <c r="M20" s="38">
        <v>42346.472999999998</v>
      </c>
      <c r="N20" s="38">
        <v>42665.528999999995</v>
      </c>
      <c r="O20" s="38">
        <v>42717.922999999995</v>
      </c>
      <c r="P20" s="38">
        <v>42798.077999999994</v>
      </c>
      <c r="Q20" s="38">
        <v>41736.121999999996</v>
      </c>
      <c r="R20" s="38">
        <v>41624.686999999998</v>
      </c>
      <c r="S20" s="38">
        <v>41622.731999999996</v>
      </c>
      <c r="T20" s="38">
        <v>41722.046000000002</v>
      </c>
      <c r="U20" s="38">
        <v>42267.491000000002</v>
      </c>
      <c r="V20" s="38">
        <v>41806.111000000004</v>
      </c>
      <c r="W20" s="38">
        <v>41919.501000000004</v>
      </c>
      <c r="X20" s="38">
        <v>42787.521000000001</v>
      </c>
      <c r="Y20" s="38">
        <v>42622.91</v>
      </c>
      <c r="Z20" s="38">
        <v>42712.840000000004</v>
      </c>
      <c r="AA20" s="38">
        <v>42603.360000000001</v>
      </c>
      <c r="AB20" s="38">
        <v>42147.845000000001</v>
      </c>
      <c r="AC20" s="38">
        <v>42265.145000000004</v>
      </c>
      <c r="AD20" s="38">
        <v>42300.335000000006</v>
      </c>
      <c r="AE20" s="38">
        <v>42657.709000000003</v>
      </c>
      <c r="AF20" s="38">
        <v>42522.032000000007</v>
      </c>
    </row>
    <row r="21" spans="1:32" ht="25.15" customHeight="1">
      <c r="A21" s="35" t="s">
        <v>51</v>
      </c>
      <c r="B21" s="36" t="s">
        <v>12</v>
      </c>
      <c r="C21" s="37">
        <v>30175.460357142856</v>
      </c>
      <c r="D21" s="38">
        <v>37789.460357142867</v>
      </c>
      <c r="E21" s="38">
        <v>44614.867500000008</v>
      </c>
      <c r="F21" s="38">
        <v>49808.703214285713</v>
      </c>
      <c r="G21" s="38">
        <v>61365.667499999974</v>
      </c>
      <c r="H21" s="38">
        <v>85288.583571428549</v>
      </c>
      <c r="I21" s="38">
        <v>103130.49696428576</v>
      </c>
      <c r="J21" s="38">
        <v>117957.40232142864</v>
      </c>
      <c r="K21" s="38">
        <v>125427.96000000009</v>
      </c>
      <c r="L21" s="38">
        <v>137318.03678571433</v>
      </c>
      <c r="M21" s="38">
        <v>148920.54910714293</v>
      </c>
      <c r="N21" s="38">
        <v>151503.87053571435</v>
      </c>
      <c r="O21" s="38">
        <v>161119.94464285721</v>
      </c>
      <c r="P21" s="38">
        <v>170324.72678571433</v>
      </c>
      <c r="Q21" s="38">
        <v>179699.46428571426</v>
      </c>
      <c r="R21" s="38">
        <v>185187.88928571425</v>
      </c>
      <c r="S21" s="38">
        <v>206534.84866071423</v>
      </c>
      <c r="T21" s="38">
        <v>230303.44526785711</v>
      </c>
      <c r="U21" s="38">
        <v>255531.61848214277</v>
      </c>
      <c r="V21" s="38">
        <v>275613.54348214268</v>
      </c>
      <c r="W21" s="38">
        <v>290252.13830357121</v>
      </c>
      <c r="X21" s="38">
        <v>321338.21946428542</v>
      </c>
      <c r="Y21" s="38">
        <v>349645.98374999943</v>
      </c>
      <c r="Z21" s="38">
        <v>376240.59803571319</v>
      </c>
      <c r="AA21" s="38">
        <v>410573.61964285589</v>
      </c>
      <c r="AB21" s="38">
        <v>442238.00223214133</v>
      </c>
      <c r="AC21" s="38">
        <v>470872.19410714135</v>
      </c>
      <c r="AD21" s="38">
        <v>501712.40651785623</v>
      </c>
      <c r="AE21" s="38">
        <v>509702.34776785655</v>
      </c>
      <c r="AF21" s="38">
        <v>534771.89598214219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670.48</v>
      </c>
      <c r="R22" s="38">
        <v>670.48</v>
      </c>
      <c r="S22" s="38">
        <v>3403.1085714285714</v>
      </c>
      <c r="T22" s="38">
        <v>5087.76</v>
      </c>
      <c r="U22" s="38">
        <v>6496.3314285714287</v>
      </c>
      <c r="V22" s="38">
        <v>6856.9257142857141</v>
      </c>
      <c r="W22" s="38">
        <v>6856.9257142857141</v>
      </c>
      <c r="X22" s="38">
        <v>12089.768571428571</v>
      </c>
      <c r="Y22" s="38">
        <v>12856.031428571428</v>
      </c>
      <c r="Z22" s="38">
        <v>13673.002857142857</v>
      </c>
      <c r="AA22" s="38">
        <v>16540.619523809524</v>
      </c>
      <c r="AB22" s="38">
        <v>16878.67666666667</v>
      </c>
      <c r="AC22" s="38">
        <v>18364.156095238097</v>
      </c>
      <c r="AD22" s="38">
        <v>18956.319523809525</v>
      </c>
      <c r="AE22" s="38">
        <v>19929.64238095238</v>
      </c>
      <c r="AF22" s="38">
        <v>21015.650952380951</v>
      </c>
    </row>
    <row r="23" spans="1:32" ht="25.15" customHeight="1">
      <c r="A23" s="35">
        <v>17</v>
      </c>
      <c r="B23" s="36" t="s">
        <v>13</v>
      </c>
      <c r="C23" s="37">
        <v>101288.36785714292</v>
      </c>
      <c r="D23" s="38">
        <v>111528.4392857143</v>
      </c>
      <c r="E23" s="38">
        <v>120146.16428571429</v>
      </c>
      <c r="F23" s="38">
        <v>127043.73214285716</v>
      </c>
      <c r="G23" s="38">
        <v>138906.69642857145</v>
      </c>
      <c r="H23" s="38">
        <v>146431.01785714287</v>
      </c>
      <c r="I23" s="38">
        <v>153449.8928571429</v>
      </c>
      <c r="J23" s="38">
        <v>158291.25000000006</v>
      </c>
      <c r="K23" s="38">
        <v>158371.57500000001</v>
      </c>
      <c r="L23" s="38">
        <v>162103.68214285717</v>
      </c>
      <c r="M23" s="38">
        <v>165632.51785714293</v>
      </c>
      <c r="N23" s="38">
        <v>171714.26785714293</v>
      </c>
      <c r="O23" s="38">
        <v>175287.9107142858</v>
      </c>
      <c r="P23" s="38">
        <v>172516.4250000001</v>
      </c>
      <c r="Q23" s="38">
        <v>171784.21071428581</v>
      </c>
      <c r="R23" s="38">
        <v>171647.60357142868</v>
      </c>
      <c r="S23" s="38">
        <v>172912.58571428584</v>
      </c>
      <c r="T23" s="38">
        <v>177158.33571428581</v>
      </c>
      <c r="U23" s="38">
        <v>173360.65714285726</v>
      </c>
      <c r="V23" s="38">
        <v>174180.30000000013</v>
      </c>
      <c r="W23" s="38">
        <v>180577.15714285726</v>
      </c>
      <c r="X23" s="38">
        <v>180591.91071428586</v>
      </c>
      <c r="Y23" s="38">
        <v>178477.86964285735</v>
      </c>
      <c r="Z23" s="38">
        <v>177680.08392857164</v>
      </c>
      <c r="AA23" s="38">
        <v>179684.56607142874</v>
      </c>
      <c r="AB23" s="38">
        <v>176462.00357142874</v>
      </c>
      <c r="AC23" s="38">
        <v>174052.25357142877</v>
      </c>
      <c r="AD23" s="38">
        <v>171791.67857142873</v>
      </c>
      <c r="AE23" s="38">
        <v>167335.55357142875</v>
      </c>
      <c r="AF23" s="38">
        <v>170495.73214285733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296.09999999999997</v>
      </c>
      <c r="I24" s="38">
        <v>1852.74</v>
      </c>
      <c r="J24" s="38">
        <v>7808.58</v>
      </c>
      <c r="K24" s="38">
        <v>15735.6</v>
      </c>
      <c r="L24" s="38">
        <v>15539.6664</v>
      </c>
      <c r="M24" s="38">
        <v>15947.896414285715</v>
      </c>
      <c r="N24" s="38">
        <v>14622.602142857144</v>
      </c>
      <c r="O24" s="38">
        <v>11957.449285714289</v>
      </c>
      <c r="P24" s="38">
        <v>10067.227142857144</v>
      </c>
      <c r="Q24" s="38">
        <v>10539.589285714286</v>
      </c>
      <c r="R24" s="38">
        <v>10798.702142857142</v>
      </c>
      <c r="S24" s="38">
        <v>19409.437857142857</v>
      </c>
      <c r="T24" s="38">
        <v>101630.05928571429</v>
      </c>
      <c r="U24" s="38">
        <v>218569.36095623672</v>
      </c>
      <c r="V24" s="38">
        <v>299804.5797609408</v>
      </c>
      <c r="W24" s="38">
        <v>263919.7916301798</v>
      </c>
      <c r="X24" s="38">
        <v>368264.15342158242</v>
      </c>
      <c r="Y24" s="38">
        <v>471510.61286175204</v>
      </c>
      <c r="Z24" s="38">
        <v>504645.43381213839</v>
      </c>
      <c r="AA24" s="38">
        <v>488321.26405047317</v>
      </c>
      <c r="AB24" s="38">
        <v>361011.0158340662</v>
      </c>
      <c r="AC24" s="38">
        <v>379460.53803478234</v>
      </c>
      <c r="AD24" s="38">
        <v>463195.59031998337</v>
      </c>
      <c r="AE24" s="38">
        <v>434755.53409656812</v>
      </c>
      <c r="AF24" s="38">
        <v>522698.85459064046</v>
      </c>
    </row>
    <row r="25" spans="1:32" ht="14.1" customHeight="1">
      <c r="A25" s="35">
        <v>19</v>
      </c>
      <c r="B25" s="36" t="s">
        <v>15</v>
      </c>
      <c r="C25" s="37">
        <v>131254.29999999999</v>
      </c>
      <c r="D25" s="38">
        <v>129959.90000000001</v>
      </c>
      <c r="E25" s="38">
        <v>139506.90000000002</v>
      </c>
      <c r="F25" s="38">
        <v>160453</v>
      </c>
      <c r="G25" s="38">
        <v>155153.5</v>
      </c>
      <c r="H25" s="38">
        <v>153425.44</v>
      </c>
      <c r="I25" s="38">
        <v>208251.91999999998</v>
      </c>
      <c r="J25" s="38">
        <v>139530.20000000001</v>
      </c>
      <c r="K25" s="38">
        <v>130975</v>
      </c>
      <c r="L25" s="38">
        <v>123198</v>
      </c>
      <c r="M25" s="38">
        <v>154042.4</v>
      </c>
      <c r="N25" s="38">
        <v>162270</v>
      </c>
      <c r="O25" s="38">
        <v>193602</v>
      </c>
      <c r="P25" s="38">
        <v>217397.94</v>
      </c>
      <c r="Q25" s="38">
        <v>236476.16</v>
      </c>
      <c r="R25" s="38">
        <v>243565.5</v>
      </c>
      <c r="S25" s="38">
        <v>256694.13999999998</v>
      </c>
      <c r="T25" s="38">
        <v>301784.2</v>
      </c>
      <c r="U25" s="38">
        <v>314807.7</v>
      </c>
      <c r="V25" s="38">
        <v>354434</v>
      </c>
      <c r="W25" s="38">
        <v>415199.60100000002</v>
      </c>
      <c r="X25" s="38">
        <v>407853.47000000003</v>
      </c>
      <c r="Y25" s="38">
        <v>430789.4</v>
      </c>
      <c r="Z25" s="38">
        <v>480722.4</v>
      </c>
      <c r="AA25" s="38">
        <v>489083.17000000004</v>
      </c>
      <c r="AB25" s="38">
        <v>491771.39899999998</v>
      </c>
      <c r="AC25" s="38">
        <v>578198.91133333335</v>
      </c>
      <c r="AD25" s="38">
        <v>599972.72039999999</v>
      </c>
      <c r="AE25" s="38">
        <v>559612.80305565707</v>
      </c>
      <c r="AF25" s="38">
        <v>549062.76738410001</v>
      </c>
    </row>
    <row r="26" spans="1:32" ht="14.1" customHeight="1">
      <c r="A26" s="39">
        <v>20</v>
      </c>
      <c r="B26" s="40" t="s">
        <v>16</v>
      </c>
      <c r="C26" s="41">
        <v>150251.99999999997</v>
      </c>
      <c r="D26" s="42">
        <v>151569.99999999997</v>
      </c>
      <c r="E26" s="42">
        <v>152229</v>
      </c>
      <c r="F26" s="42">
        <v>152229</v>
      </c>
      <c r="G26" s="42">
        <v>148275</v>
      </c>
      <c r="H26" s="42">
        <v>150274</v>
      </c>
      <c r="I26" s="42">
        <v>152056</v>
      </c>
      <c r="J26" s="42">
        <v>156078</v>
      </c>
      <c r="K26" s="42">
        <v>162140</v>
      </c>
      <c r="L26" s="42">
        <v>174047.99999999997</v>
      </c>
      <c r="M26" s="42">
        <v>189000</v>
      </c>
      <c r="N26" s="42">
        <v>197684</v>
      </c>
      <c r="O26" s="42">
        <v>204679.99999999997</v>
      </c>
      <c r="P26" s="42">
        <v>203918.00000000003</v>
      </c>
      <c r="Q26" s="42">
        <v>215090</v>
      </c>
      <c r="R26" s="42">
        <v>222823.65</v>
      </c>
      <c r="S26" s="42">
        <v>246339.69999999995</v>
      </c>
      <c r="T26" s="42">
        <v>240109.35100000002</v>
      </c>
      <c r="U26" s="42">
        <v>241967.337</v>
      </c>
      <c r="V26" s="42">
        <v>240338.79900000003</v>
      </c>
      <c r="W26" s="42">
        <v>246756.28200000001</v>
      </c>
      <c r="X26" s="42">
        <v>244569.67200000002</v>
      </c>
      <c r="Y26" s="42">
        <v>251761.473</v>
      </c>
      <c r="Z26" s="42">
        <v>261809.66700000002</v>
      </c>
      <c r="AA26" s="42">
        <v>263355.95700000005</v>
      </c>
      <c r="AB26" s="42">
        <v>268352.10900000005</v>
      </c>
      <c r="AC26" s="42">
        <v>276690.41399999999</v>
      </c>
      <c r="AD26" s="42">
        <v>276760.72500000003</v>
      </c>
      <c r="AE26" s="42">
        <v>278876.33400000003</v>
      </c>
      <c r="AF26" s="42">
        <v>280096.80600000004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860230.29830546246</v>
      </c>
      <c r="D28" s="50">
        <v>843135.30746363988</v>
      </c>
      <c r="E28" s="50">
        <v>821532.63490896381</v>
      </c>
      <c r="F28" s="50">
        <v>795841.40663092001</v>
      </c>
      <c r="G28" s="50">
        <v>772926.42112649395</v>
      </c>
      <c r="H28" s="50">
        <v>741218.8354825998</v>
      </c>
      <c r="I28" s="50">
        <v>727724.73975945404</v>
      </c>
      <c r="J28" s="50">
        <v>709630.24957792496</v>
      </c>
      <c r="K28" s="50">
        <v>687714.57500447007</v>
      </c>
      <c r="L28" s="50">
        <v>667192.84299161995</v>
      </c>
      <c r="M28" s="50">
        <v>644299.75373345986</v>
      </c>
      <c r="N28" s="50">
        <v>624261.02954599401</v>
      </c>
      <c r="O28" s="50">
        <v>620192.08338963194</v>
      </c>
      <c r="P28" s="50">
        <v>618950.21439538803</v>
      </c>
      <c r="Q28" s="50">
        <v>614969.81421106495</v>
      </c>
      <c r="R28" s="50">
        <v>614085.78651091503</v>
      </c>
      <c r="S28" s="50">
        <v>622607.057787325</v>
      </c>
      <c r="T28" s="50">
        <v>628520.92023378669</v>
      </c>
      <c r="U28" s="50">
        <v>637042.1198136824</v>
      </c>
      <c r="V28" s="50">
        <v>649094.36792023736</v>
      </c>
      <c r="W28" s="50">
        <v>650566.46133335982</v>
      </c>
      <c r="X28" s="50">
        <v>653045.73045023181</v>
      </c>
      <c r="Y28" s="50">
        <v>663434.19036874198</v>
      </c>
      <c r="Z28" s="50">
        <v>676061.45929302403</v>
      </c>
      <c r="AA28" s="50">
        <v>683698.83324224793</v>
      </c>
      <c r="AB28" s="50">
        <v>689548.58960663015</v>
      </c>
      <c r="AC28" s="50">
        <v>678732.81170025619</v>
      </c>
      <c r="AD28" s="50">
        <v>664882.78589363664</v>
      </c>
      <c r="AE28" s="50">
        <v>651307.9456585903</v>
      </c>
      <c r="AF28" s="50">
        <v>635747.61859115073</v>
      </c>
    </row>
    <row r="29" spans="1:32" ht="15.95" customHeight="1">
      <c r="A29" s="51" t="s">
        <v>19</v>
      </c>
      <c r="B29" s="52" t="s">
        <v>20</v>
      </c>
      <c r="C29" s="37">
        <v>928784.41743060004</v>
      </c>
      <c r="D29" s="38">
        <v>934198.54392959992</v>
      </c>
      <c r="E29" s="38">
        <v>928530.59139151988</v>
      </c>
      <c r="F29" s="38">
        <v>918421.50808639987</v>
      </c>
      <c r="G29" s="38">
        <v>906025.99863360007</v>
      </c>
      <c r="H29" s="38">
        <v>882807.20538283989</v>
      </c>
      <c r="I29" s="38">
        <v>868924.83792783995</v>
      </c>
      <c r="J29" s="38">
        <v>852867.23635939986</v>
      </c>
      <c r="K29" s="38">
        <v>831412.97406020004</v>
      </c>
      <c r="L29" s="38">
        <v>807670.59118560015</v>
      </c>
      <c r="M29" s="38">
        <v>786336.37613247999</v>
      </c>
      <c r="N29" s="38">
        <v>772921.16157039988</v>
      </c>
      <c r="O29" s="38">
        <v>760995.63789959997</v>
      </c>
      <c r="P29" s="38">
        <v>747142.94865539996</v>
      </c>
      <c r="Q29" s="38">
        <v>734891.02731864003</v>
      </c>
      <c r="R29" s="38">
        <v>735268.19342067989</v>
      </c>
      <c r="S29" s="38">
        <v>744287.33729519986</v>
      </c>
      <c r="T29" s="38">
        <v>731325.40267748001</v>
      </c>
      <c r="U29" s="38">
        <v>730376.48119283991</v>
      </c>
      <c r="V29" s="38">
        <v>724106.2478296</v>
      </c>
      <c r="W29" s="38">
        <v>694911.42954839999</v>
      </c>
      <c r="X29" s="38">
        <v>648318.59398754826</v>
      </c>
      <c r="Y29" s="38">
        <v>619688.24544506823</v>
      </c>
      <c r="Z29" s="38">
        <v>595445.61650160945</v>
      </c>
      <c r="AA29" s="38">
        <v>565472.6132386165</v>
      </c>
      <c r="AB29" s="38">
        <v>558621.62158491695</v>
      </c>
      <c r="AC29" s="38">
        <v>548573.25749797944</v>
      </c>
      <c r="AD29" s="38">
        <v>540790.84529142303</v>
      </c>
      <c r="AE29" s="38">
        <v>537714.21233769902</v>
      </c>
      <c r="AF29" s="38">
        <v>535167.06847298751</v>
      </c>
    </row>
    <row r="30" spans="1:32" ht="15.95" customHeight="1">
      <c r="A30" s="51" t="s">
        <v>21</v>
      </c>
      <c r="B30" s="52" t="s">
        <v>22</v>
      </c>
      <c r="C30" s="37">
        <v>288766.13564285712</v>
      </c>
      <c r="D30" s="38">
        <v>324821.16410714277</v>
      </c>
      <c r="E30" s="38">
        <v>356924.64371428557</v>
      </c>
      <c r="F30" s="38">
        <v>383332.6759642855</v>
      </c>
      <c r="G30" s="38">
        <v>423115.16271428543</v>
      </c>
      <c r="H30" s="38">
        <v>471540.85924999986</v>
      </c>
      <c r="I30" s="38">
        <v>513685.12878571433</v>
      </c>
      <c r="J30" s="38">
        <v>552508.17867857136</v>
      </c>
      <c r="K30" s="38">
        <v>578978.6653214281</v>
      </c>
      <c r="L30" s="38">
        <v>606165.94414999918</v>
      </c>
      <c r="M30" s="38">
        <v>631405.16498571367</v>
      </c>
      <c r="N30" s="38">
        <v>653949.5188928569</v>
      </c>
      <c r="O30" s="38">
        <v>678035.95555357204</v>
      </c>
      <c r="P30" s="38">
        <v>693926.9599821436</v>
      </c>
      <c r="Q30" s="38">
        <v>714116.20508928655</v>
      </c>
      <c r="R30" s="38">
        <v>738719.61469047714</v>
      </c>
      <c r="S30" s="38">
        <v>802242.15173214406</v>
      </c>
      <c r="T30" s="38">
        <v>940246.55658928643</v>
      </c>
      <c r="U30" s="38">
        <v>1100903.9770217137</v>
      </c>
      <c r="V30" s="38">
        <v>1217440.1780704653</v>
      </c>
      <c r="W30" s="38">
        <v>1220455.4248563708</v>
      </c>
      <c r="X30" s="38">
        <v>1383223.5337132495</v>
      </c>
      <c r="Y30" s="38">
        <v>1535694.92695699</v>
      </c>
      <c r="Z30" s="38">
        <v>1613923.3265472569</v>
      </c>
      <c r="AA30" s="38">
        <v>1662516.076303449</v>
      </c>
      <c r="AB30" s="38">
        <v>1593291.85043228</v>
      </c>
      <c r="AC30" s="38">
        <v>1666572.9322074009</v>
      </c>
      <c r="AD30" s="38">
        <v>1810130.1302723638</v>
      </c>
      <c r="AE30" s="38">
        <v>1806692.5875043056</v>
      </c>
      <c r="AF30" s="38">
        <v>1935860.954040044</v>
      </c>
    </row>
    <row r="31" spans="1:32" ht="15.95" customHeight="1">
      <c r="A31" s="53" t="s">
        <v>23</v>
      </c>
      <c r="B31" s="54" t="s">
        <v>24</v>
      </c>
      <c r="C31" s="41">
        <v>281506.29999999993</v>
      </c>
      <c r="D31" s="42">
        <v>281529.89999999997</v>
      </c>
      <c r="E31" s="42">
        <v>291735.90000000002</v>
      </c>
      <c r="F31" s="42">
        <v>312682</v>
      </c>
      <c r="G31" s="42">
        <v>303428.5</v>
      </c>
      <c r="H31" s="42">
        <v>303699.44</v>
      </c>
      <c r="I31" s="42">
        <v>360307.92</v>
      </c>
      <c r="J31" s="42">
        <v>295608.2</v>
      </c>
      <c r="K31" s="42">
        <v>293115</v>
      </c>
      <c r="L31" s="42">
        <v>297246</v>
      </c>
      <c r="M31" s="42">
        <v>343042.4</v>
      </c>
      <c r="N31" s="42">
        <v>359954</v>
      </c>
      <c r="O31" s="42">
        <v>398282</v>
      </c>
      <c r="P31" s="42">
        <v>421315.94000000006</v>
      </c>
      <c r="Q31" s="42">
        <v>451566.16000000003</v>
      </c>
      <c r="R31" s="42">
        <v>466389.15</v>
      </c>
      <c r="S31" s="42">
        <v>503033.83999999997</v>
      </c>
      <c r="T31" s="42">
        <v>541893.55099999998</v>
      </c>
      <c r="U31" s="42">
        <v>556775.03700000001</v>
      </c>
      <c r="V31" s="42">
        <v>594772.799</v>
      </c>
      <c r="W31" s="42">
        <v>661955.88300000003</v>
      </c>
      <c r="X31" s="42">
        <v>652423.14199999999</v>
      </c>
      <c r="Y31" s="42">
        <v>682550.87300000002</v>
      </c>
      <c r="Z31" s="42">
        <v>742532.06700000004</v>
      </c>
      <c r="AA31" s="42">
        <v>752439.12700000009</v>
      </c>
      <c r="AB31" s="42">
        <v>760123.50800000003</v>
      </c>
      <c r="AC31" s="42">
        <v>854889.32533333334</v>
      </c>
      <c r="AD31" s="42">
        <v>876733.44540000008</v>
      </c>
      <c r="AE31" s="42">
        <v>838489.13705565711</v>
      </c>
      <c r="AF31" s="42">
        <v>829159.57338410011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2359287.1513789194</v>
      </c>
      <c r="D33" s="57">
        <v>2383684.9155003824</v>
      </c>
      <c r="E33" s="57">
        <v>2398723.7700147689</v>
      </c>
      <c r="F33" s="57">
        <v>2410277.5906816055</v>
      </c>
      <c r="G33" s="57">
        <v>2405496.0824743793</v>
      </c>
      <c r="H33" s="57">
        <v>2399266.3401154396</v>
      </c>
      <c r="I33" s="57">
        <v>2470642.6264730082</v>
      </c>
      <c r="J33" s="57">
        <v>2410613.8646158963</v>
      </c>
      <c r="K33" s="57">
        <v>2391221.2143860981</v>
      </c>
      <c r="L33" s="57">
        <v>2378275.3783272193</v>
      </c>
      <c r="M33" s="57">
        <v>2405083.6948516532</v>
      </c>
      <c r="N33" s="57">
        <v>2411085.7100092508</v>
      </c>
      <c r="O33" s="57">
        <v>2457505.6768428041</v>
      </c>
      <c r="P33" s="57">
        <v>2481336.0630329316</v>
      </c>
      <c r="Q33" s="57">
        <v>2515543.2066189917</v>
      </c>
      <c r="R33" s="57">
        <v>2554462.7446220717</v>
      </c>
      <c r="S33" s="57">
        <v>2672170.3868146688</v>
      </c>
      <c r="T33" s="57">
        <v>2841986.430500553</v>
      </c>
      <c r="U33" s="57">
        <v>3025097.6150282361</v>
      </c>
      <c r="V33" s="57">
        <v>3185413.592820303</v>
      </c>
      <c r="W33" s="57">
        <v>3227889.1987381303</v>
      </c>
      <c r="X33" s="57">
        <v>3337011.0001510298</v>
      </c>
      <c r="Y33" s="57">
        <v>3501368.2357708006</v>
      </c>
      <c r="Z33" s="57">
        <v>3627962.46934189</v>
      </c>
      <c r="AA33" s="57">
        <v>3664126.6497843135</v>
      </c>
      <c r="AB33" s="58">
        <v>3601585.569623827</v>
      </c>
      <c r="AC33" s="58">
        <v>3748768.3267389704</v>
      </c>
      <c r="AD33" s="58">
        <v>3892537.2068574238</v>
      </c>
      <c r="AE33" s="58">
        <v>3834203.8825562522</v>
      </c>
      <c r="AF33" s="58">
        <v>3935935.2144882823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95" customHeight="1">
      <c r="A35" s="47" t="s">
        <v>25</v>
      </c>
      <c r="B35" s="60" t="s">
        <v>45</v>
      </c>
      <c r="C35" s="50">
        <v>2209035.1513789194</v>
      </c>
      <c r="D35" s="50">
        <v>2232114.9155003824</v>
      </c>
      <c r="E35" s="50">
        <v>2246494.7700147689</v>
      </c>
      <c r="F35" s="50">
        <v>2258048.5906816055</v>
      </c>
      <c r="G35" s="50">
        <v>2257221.0824743793</v>
      </c>
      <c r="H35" s="50">
        <v>2248992.3401154396</v>
      </c>
      <c r="I35" s="50">
        <v>2318586.6264730082</v>
      </c>
      <c r="J35" s="50">
        <v>2254535.8646158963</v>
      </c>
      <c r="K35" s="50">
        <v>2229081.2143860981</v>
      </c>
      <c r="L35" s="50">
        <v>2204227.3783272193</v>
      </c>
      <c r="M35" s="50">
        <v>2216083.6948516532</v>
      </c>
      <c r="N35" s="50">
        <v>2213401.7100092508</v>
      </c>
      <c r="O35" s="50">
        <v>2252825.6768428041</v>
      </c>
      <c r="P35" s="50">
        <v>2277418.0630329316</v>
      </c>
      <c r="Q35" s="50">
        <v>2300453.2066189917</v>
      </c>
      <c r="R35" s="50">
        <v>2331639.0946220718</v>
      </c>
      <c r="S35" s="50">
        <v>2425830.6868146686</v>
      </c>
      <c r="T35" s="50">
        <v>2601877.0795005532</v>
      </c>
      <c r="U35" s="50">
        <v>2783130.2780282362</v>
      </c>
      <c r="V35" s="50">
        <v>2945074.7938203029</v>
      </c>
      <c r="W35" s="50">
        <v>2981132.9167381302</v>
      </c>
      <c r="X35" s="50">
        <v>3092441.3281510295</v>
      </c>
      <c r="Y35" s="50">
        <v>3249606.7627708009</v>
      </c>
      <c r="Z35" s="50">
        <v>3366152.8023418901</v>
      </c>
      <c r="AA35" s="50">
        <v>3400770.6927843136</v>
      </c>
      <c r="AB35" s="61">
        <v>3333233.4606238268</v>
      </c>
      <c r="AC35" s="61">
        <v>3472077.9127389705</v>
      </c>
      <c r="AD35" s="61">
        <v>3615776.4818574237</v>
      </c>
      <c r="AE35" s="61">
        <v>3555327.5485562524</v>
      </c>
      <c r="AF35" s="61">
        <v>3655838.4084882825</v>
      </c>
    </row>
    <row r="36" spans="1:32">
      <c r="P36" s="62"/>
    </row>
    <row r="39" spans="1:32">
      <c r="Y39" s="62"/>
      <c r="Z39" s="62"/>
      <c r="AA39" s="62"/>
    </row>
    <row r="40" spans="1:32">
      <c r="Y40" s="62"/>
      <c r="Z40" s="62"/>
      <c r="AA40" s="62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6" orientation="landscape" r:id="rId1"/>
  <headerFooter scaleWithDoc="0" alignWithMargins="0">
    <oddHeader>&amp;C&amp;"Arial,Fett"&amp;12Endenergie Brennstoffinput&amp;"Arial,Standard"
&amp;10(in Tonnen, witterungsbereinigt)&amp;R&amp;"Arial,Standard"Tabelle D&amp;LSchweizerische Holzenergiestatistik EJ2019</oddHeader>
    <oddFooter>&amp;RJuni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F40"/>
  <sheetViews>
    <sheetView topLeftCell="C1" zoomScale="75" zoomScaleNormal="75" zoomScaleSheetLayoutView="75" workbookViewId="0">
      <selection activeCell="C24" sqref="C24:AF24"/>
    </sheetView>
  </sheetViews>
  <sheetFormatPr baseColWidth="10" defaultColWidth="11.42578125" defaultRowHeight="12"/>
  <cols>
    <col min="1" max="1" width="5.28515625" style="30" customWidth="1"/>
    <col min="2" max="2" width="32.85546875" style="30" bestFit="1" customWidth="1"/>
    <col min="3" max="32" width="8.8554687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65694.116332844991</v>
      </c>
      <c r="D2" s="34">
        <v>70123.830993299984</v>
      </c>
      <c r="E2" s="34">
        <v>73123.433871879985</v>
      </c>
      <c r="F2" s="34">
        <v>74721.474012639985</v>
      </c>
      <c r="G2" s="34">
        <v>75404.168940848991</v>
      </c>
      <c r="H2" s="34">
        <v>75305.721670479979</v>
      </c>
      <c r="I2" s="34">
        <v>72835.789715009989</v>
      </c>
      <c r="J2" s="34">
        <v>69794.730692049983</v>
      </c>
      <c r="K2" s="34">
        <v>66153.698842594997</v>
      </c>
      <c r="L2" s="34">
        <v>62757.512406665992</v>
      </c>
      <c r="M2" s="34">
        <v>59069.032073491981</v>
      </c>
      <c r="N2" s="34">
        <v>57168.35078911599</v>
      </c>
      <c r="O2" s="34">
        <v>56085.103849655992</v>
      </c>
      <c r="P2" s="34">
        <v>53909.414412587998</v>
      </c>
      <c r="Q2" s="34">
        <v>51664.862067272988</v>
      </c>
      <c r="R2" s="34">
        <v>49919.241265725992</v>
      </c>
      <c r="S2" s="34">
        <v>49833.158440223189</v>
      </c>
      <c r="T2" s="34">
        <v>49996.704439912523</v>
      </c>
      <c r="U2" s="34">
        <v>47764.105953517792</v>
      </c>
      <c r="V2" s="34">
        <v>42013.654112891993</v>
      </c>
      <c r="W2" s="34">
        <v>32783.483369909991</v>
      </c>
      <c r="X2" s="34">
        <v>28182.468800303996</v>
      </c>
      <c r="Y2" s="34">
        <v>24694.071029081995</v>
      </c>
      <c r="Z2" s="34">
        <v>22409.828210447995</v>
      </c>
      <c r="AA2" s="34">
        <v>20882.193171979998</v>
      </c>
      <c r="AB2" s="34">
        <v>19962.417932855995</v>
      </c>
      <c r="AC2" s="34">
        <v>20015.749333229996</v>
      </c>
      <c r="AD2" s="34">
        <v>20052.580053386995</v>
      </c>
      <c r="AE2" s="34">
        <v>20083.092047759998</v>
      </c>
      <c r="AF2" s="34">
        <v>19746.319421597997</v>
      </c>
    </row>
    <row r="3" spans="1:32" ht="14.1" customHeight="1">
      <c r="A3" s="35">
        <v>2</v>
      </c>
      <c r="B3" s="36" t="s">
        <v>3</v>
      </c>
      <c r="C3" s="37">
        <v>74909.343063555003</v>
      </c>
      <c r="D3" s="38">
        <v>92957.553128789979</v>
      </c>
      <c r="E3" s="38">
        <v>109906.71524267398</v>
      </c>
      <c r="F3" s="38">
        <v>124564.15211057999</v>
      </c>
      <c r="G3" s="38">
        <v>137947.19638662896</v>
      </c>
      <c r="H3" s="38">
        <v>151883.15305071298</v>
      </c>
      <c r="I3" s="38">
        <v>168895.04823145494</v>
      </c>
      <c r="J3" s="38">
        <v>186074.05898922746</v>
      </c>
      <c r="K3" s="38">
        <v>203281.23740378997</v>
      </c>
      <c r="L3" s="38">
        <v>217941.12238714195</v>
      </c>
      <c r="M3" s="38">
        <v>231511.73776887445</v>
      </c>
      <c r="N3" s="38">
        <v>239694.95396479074</v>
      </c>
      <c r="O3" s="38">
        <v>247240.63073492603</v>
      </c>
      <c r="P3" s="38">
        <v>253386.52465167211</v>
      </c>
      <c r="Q3" s="38">
        <v>258649.04614596639</v>
      </c>
      <c r="R3" s="38">
        <v>263481.41940986871</v>
      </c>
      <c r="S3" s="38">
        <v>278486.72948785493</v>
      </c>
      <c r="T3" s="38">
        <v>291894.17535051098</v>
      </c>
      <c r="U3" s="38">
        <v>306615.13306105492</v>
      </c>
      <c r="V3" s="38">
        <v>321639.51745236496</v>
      </c>
      <c r="W3" s="38">
        <v>321571.48934077437</v>
      </c>
      <c r="X3" s="38">
        <v>315418.83314847358</v>
      </c>
      <c r="Y3" s="38">
        <v>310296.20776539837</v>
      </c>
      <c r="Z3" s="38">
        <v>307398.67980863992</v>
      </c>
      <c r="AA3" s="38">
        <v>301047.20364163193</v>
      </c>
      <c r="AB3" s="38">
        <v>290052.10009918292</v>
      </c>
      <c r="AC3" s="38">
        <v>275061.41191740322</v>
      </c>
      <c r="AD3" s="38">
        <v>260095.61366167542</v>
      </c>
      <c r="AE3" s="38">
        <v>245046.35717430187</v>
      </c>
      <c r="AF3" s="38">
        <v>232652.55786670966</v>
      </c>
    </row>
    <row r="4" spans="1:32" ht="14.1" customHeight="1">
      <c r="A4" s="35">
        <v>3</v>
      </c>
      <c r="B4" s="36" t="s">
        <v>4</v>
      </c>
      <c r="C4" s="37">
        <v>331808.61833846994</v>
      </c>
      <c r="D4" s="38">
        <v>368122.08617855993</v>
      </c>
      <c r="E4" s="38">
        <v>401724.28483353596</v>
      </c>
      <c r="F4" s="38">
        <v>426745.53229307983</v>
      </c>
      <c r="G4" s="38">
        <v>460474.82365865388</v>
      </c>
      <c r="H4" s="38">
        <v>492912.12014362484</v>
      </c>
      <c r="I4" s="38">
        <v>522797.69179579191</v>
      </c>
      <c r="J4" s="38">
        <v>561113.83530929987</v>
      </c>
      <c r="K4" s="38">
        <v>603011.9829238049</v>
      </c>
      <c r="L4" s="38">
        <v>633758.2143548039</v>
      </c>
      <c r="M4" s="38">
        <v>649508.4078039478</v>
      </c>
      <c r="N4" s="38">
        <v>637194.7765163735</v>
      </c>
      <c r="O4" s="38">
        <v>665838.02545480907</v>
      </c>
      <c r="P4" s="38">
        <v>700799.43986362789</v>
      </c>
      <c r="Q4" s="38">
        <v>731673.00638515421</v>
      </c>
      <c r="R4" s="38">
        <v>771296.27252322389</v>
      </c>
      <c r="S4" s="38">
        <v>831944.08182923496</v>
      </c>
      <c r="T4" s="38">
        <v>887058.89934635279</v>
      </c>
      <c r="U4" s="38">
        <v>942996.87350334891</v>
      </c>
      <c r="V4" s="38">
        <v>997062.4947316458</v>
      </c>
      <c r="W4" s="38">
        <v>1029769.2869265982</v>
      </c>
      <c r="X4" s="38">
        <v>1032802.0279729152</v>
      </c>
      <c r="Y4" s="38">
        <v>1038303.1724729663</v>
      </c>
      <c r="Z4" s="38">
        <v>1052322.986629376</v>
      </c>
      <c r="AA4" s="38">
        <v>1049934.623611059</v>
      </c>
      <c r="AB4" s="38">
        <v>1047445.8209437217</v>
      </c>
      <c r="AC4" s="38">
        <v>1043904.4655878042</v>
      </c>
      <c r="AD4" s="38">
        <v>1031619.6324728219</v>
      </c>
      <c r="AE4" s="38">
        <v>1011072.6458845495</v>
      </c>
      <c r="AF4" s="38">
        <v>982359.1841666972</v>
      </c>
    </row>
    <row r="5" spans="1:32" ht="14.1" customHeight="1">
      <c r="A5" s="35" t="s">
        <v>36</v>
      </c>
      <c r="B5" s="36" t="s">
        <v>5</v>
      </c>
      <c r="C5" s="37">
        <v>530676.47142432001</v>
      </c>
      <c r="D5" s="38">
        <v>519655.99047663593</v>
      </c>
      <c r="E5" s="38">
        <v>506998.91306400957</v>
      </c>
      <c r="F5" s="38">
        <v>494960.90275631996</v>
      </c>
      <c r="G5" s="38">
        <v>480637.87271253113</v>
      </c>
      <c r="H5" s="38">
        <v>432343.38893345586</v>
      </c>
      <c r="I5" s="38">
        <v>425030.69770811987</v>
      </c>
      <c r="J5" s="38">
        <v>406888.99504526</v>
      </c>
      <c r="K5" s="38">
        <v>372426.92211269989</v>
      </c>
      <c r="L5" s="38">
        <v>339677.49810640799</v>
      </c>
      <c r="M5" s="38">
        <v>305945.12448950799</v>
      </c>
      <c r="N5" s="38">
        <v>250540.07748433916</v>
      </c>
      <c r="O5" s="38">
        <v>218863.34087753517</v>
      </c>
      <c r="P5" s="38">
        <v>198225.7819819416</v>
      </c>
      <c r="Q5" s="38">
        <v>179566.11341556837</v>
      </c>
      <c r="R5" s="38">
        <v>161451.87361012798</v>
      </c>
      <c r="S5" s="38">
        <v>144018.70790788796</v>
      </c>
      <c r="T5" s="38">
        <v>125058.32549074797</v>
      </c>
      <c r="U5" s="38">
        <v>102976.17847600198</v>
      </c>
      <c r="V5" s="38">
        <v>85115.784834990001</v>
      </c>
      <c r="W5" s="38">
        <v>67465.620735239994</v>
      </c>
      <c r="X5" s="38">
        <v>60996.801469094389</v>
      </c>
      <c r="Y5" s="38">
        <v>55530.46101058559</v>
      </c>
      <c r="Z5" s="38">
        <v>49495.715071110382</v>
      </c>
      <c r="AA5" s="38">
        <v>43147.944230678389</v>
      </c>
      <c r="AB5" s="38">
        <v>37581.488908739993</v>
      </c>
      <c r="AC5" s="38">
        <v>32239.748784599993</v>
      </c>
      <c r="AD5" s="38">
        <v>26095.646754269994</v>
      </c>
      <c r="AE5" s="38">
        <v>25456.862476799997</v>
      </c>
      <c r="AF5" s="38">
        <v>25071.553081079997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645.84898559999999</v>
      </c>
      <c r="L6" s="38">
        <v>1078.4987136000002</v>
      </c>
      <c r="M6" s="38">
        <v>1987.8681231360003</v>
      </c>
      <c r="N6" s="38">
        <v>3342.4777986048002</v>
      </c>
      <c r="O6" s="38">
        <v>5766.0573966336005</v>
      </c>
      <c r="P6" s="38">
        <v>7739.9587749887996</v>
      </c>
      <c r="Q6" s="38">
        <v>10202.785837056001</v>
      </c>
      <c r="R6" s="38">
        <v>13165.114788863999</v>
      </c>
      <c r="S6" s="38">
        <v>18845.625153024001</v>
      </c>
      <c r="T6" s="38">
        <v>23834.191540224001</v>
      </c>
      <c r="U6" s="38">
        <v>29271.417327360003</v>
      </c>
      <c r="V6" s="38">
        <v>34610.800262400007</v>
      </c>
      <c r="W6" s="38">
        <v>39984.767327231995</v>
      </c>
      <c r="X6" s="38">
        <v>44517.362393088006</v>
      </c>
      <c r="Y6" s="38">
        <v>49161.545743564806</v>
      </c>
      <c r="Z6" s="38">
        <v>53226.795973017601</v>
      </c>
      <c r="AA6" s="38">
        <v>57015.7259894784</v>
      </c>
      <c r="AB6" s="38">
        <v>60419.214963072001</v>
      </c>
      <c r="AC6" s="38">
        <v>62234.226140083207</v>
      </c>
      <c r="AD6" s="38">
        <v>63103.674068199478</v>
      </c>
      <c r="AE6" s="38">
        <v>64421.197017555649</v>
      </c>
      <c r="AF6" s="38">
        <v>63470.774620947028</v>
      </c>
    </row>
    <row r="7" spans="1:32" ht="14.1" customHeight="1">
      <c r="A7" s="35">
        <v>5</v>
      </c>
      <c r="B7" s="36" t="s">
        <v>6</v>
      </c>
      <c r="C7" s="37">
        <v>1172021.3211900373</v>
      </c>
      <c r="D7" s="38">
        <v>1120253.1216618959</v>
      </c>
      <c r="E7" s="38">
        <v>1067812.5974357231</v>
      </c>
      <c r="F7" s="38">
        <v>1015426.3411131838</v>
      </c>
      <c r="G7" s="38">
        <v>964229.58319239703</v>
      </c>
      <c r="H7" s="38">
        <v>919180.52279096376</v>
      </c>
      <c r="I7" s="38">
        <v>887172.88347184309</v>
      </c>
      <c r="J7" s="38">
        <v>856842.56803454377</v>
      </c>
      <c r="K7" s="38">
        <v>824766.23418345</v>
      </c>
      <c r="L7" s="38">
        <v>802236.94232750626</v>
      </c>
      <c r="M7" s="38">
        <v>774431.46792013489</v>
      </c>
      <c r="N7" s="38">
        <v>775610.68546340987</v>
      </c>
      <c r="O7" s="38">
        <v>774491.82997535996</v>
      </c>
      <c r="P7" s="38">
        <v>770005.06698851997</v>
      </c>
      <c r="Q7" s="38">
        <v>760876.1921540699</v>
      </c>
      <c r="R7" s="38">
        <v>749272.65981646499</v>
      </c>
      <c r="S7" s="38">
        <v>761488.50085636484</v>
      </c>
      <c r="T7" s="38">
        <v>768950.22742948798</v>
      </c>
      <c r="U7" s="38">
        <v>785821.20301599742</v>
      </c>
      <c r="V7" s="38">
        <v>812736.0019980222</v>
      </c>
      <c r="W7" s="38">
        <v>842932.31324655574</v>
      </c>
      <c r="X7" s="38">
        <v>884453.13843885181</v>
      </c>
      <c r="Y7" s="38">
        <v>933568.37797817879</v>
      </c>
      <c r="Z7" s="38">
        <v>986042.19084842864</v>
      </c>
      <c r="AA7" s="38">
        <v>1039433.0143601085</v>
      </c>
      <c r="AB7" s="38">
        <v>1086520.8681827795</v>
      </c>
      <c r="AC7" s="38">
        <v>1080051.6669506375</v>
      </c>
      <c r="AD7" s="38">
        <v>1069292.6695327659</v>
      </c>
      <c r="AE7" s="38">
        <v>1059575.4906201463</v>
      </c>
      <c r="AF7" s="38">
        <v>1048002.1503667651</v>
      </c>
    </row>
    <row r="8" spans="1:32" ht="14.1" customHeight="1">
      <c r="A8" s="35">
        <v>6</v>
      </c>
      <c r="B8" s="36" t="s">
        <v>7</v>
      </c>
      <c r="C8" s="37">
        <v>1124018.2534113</v>
      </c>
      <c r="D8" s="38">
        <v>1066819.5421487999</v>
      </c>
      <c r="E8" s="38">
        <v>999705.39648863021</v>
      </c>
      <c r="F8" s="38">
        <v>927869.60822899186</v>
      </c>
      <c r="G8" s="38">
        <v>861578.18621138867</v>
      </c>
      <c r="H8" s="38">
        <v>791121.51028031984</v>
      </c>
      <c r="I8" s="38">
        <v>737581.85527035187</v>
      </c>
      <c r="J8" s="38">
        <v>668199.84468473587</v>
      </c>
      <c r="K8" s="38">
        <v>598907.17313013598</v>
      </c>
      <c r="L8" s="38">
        <v>536455.52548748162</v>
      </c>
      <c r="M8" s="38">
        <v>486108.88818639994</v>
      </c>
      <c r="N8" s="38">
        <v>468491.93510719994</v>
      </c>
      <c r="O8" s="38">
        <v>450569.66597779992</v>
      </c>
      <c r="P8" s="38">
        <v>432583.08474779996</v>
      </c>
      <c r="Q8" s="38">
        <v>411087.79307411989</v>
      </c>
      <c r="R8" s="38">
        <v>394539.89434147993</v>
      </c>
      <c r="S8" s="38">
        <v>355788.94326551992</v>
      </c>
      <c r="T8" s="38">
        <v>320536.46350283996</v>
      </c>
      <c r="U8" s="38">
        <v>288703.25387567998</v>
      </c>
      <c r="V8" s="38">
        <v>260880.30077969999</v>
      </c>
      <c r="W8" s="38">
        <v>226700.59949908798</v>
      </c>
      <c r="X8" s="38">
        <v>203810.92162383083</v>
      </c>
      <c r="Y8" s="38">
        <v>197953.0876563552</v>
      </c>
      <c r="Z8" s="38">
        <v>187202.67845759995</v>
      </c>
      <c r="AA8" s="38">
        <v>175042.13604189115</v>
      </c>
      <c r="AB8" s="38">
        <v>165863.05396577273</v>
      </c>
      <c r="AC8" s="38">
        <v>152073.2808026752</v>
      </c>
      <c r="AD8" s="38">
        <v>140956.93595072493</v>
      </c>
      <c r="AE8" s="38">
        <v>131712.83018257693</v>
      </c>
      <c r="AF8" s="38">
        <v>124272.74137421258</v>
      </c>
    </row>
    <row r="9" spans="1:32" ht="14.1" customHeight="1">
      <c r="A9" s="35">
        <v>7</v>
      </c>
      <c r="B9" s="36" t="s">
        <v>8</v>
      </c>
      <c r="C9" s="37">
        <v>1346009.718573</v>
      </c>
      <c r="D9" s="38">
        <v>1316403.4930679998</v>
      </c>
      <c r="E9" s="38">
        <v>1280673.2731959999</v>
      </c>
      <c r="F9" s="38">
        <v>1244635.8237039999</v>
      </c>
      <c r="G9" s="38">
        <v>1207579.1545709998</v>
      </c>
      <c r="H9" s="38">
        <v>1163475.2451723998</v>
      </c>
      <c r="I9" s="38">
        <v>1119014.2335667999</v>
      </c>
      <c r="J9" s="38">
        <v>1075668.5295459998</v>
      </c>
      <c r="K9" s="38">
        <v>1030696.3664009998</v>
      </c>
      <c r="L9" s="38">
        <v>987961.08000479988</v>
      </c>
      <c r="M9" s="38">
        <v>943653.80298139981</v>
      </c>
      <c r="N9" s="38">
        <v>900736.75252279988</v>
      </c>
      <c r="O9" s="38">
        <v>855176.32403939986</v>
      </c>
      <c r="P9" s="38">
        <v>810103.11493859987</v>
      </c>
      <c r="Q9" s="38">
        <v>763623.8247762</v>
      </c>
      <c r="R9" s="38">
        <v>716979.22390919994</v>
      </c>
      <c r="S9" s="38">
        <v>660776.09120519995</v>
      </c>
      <c r="T9" s="38">
        <v>588788.24432739988</v>
      </c>
      <c r="U9" s="38">
        <v>533112.41569739988</v>
      </c>
      <c r="V9" s="38">
        <v>481236.17627599993</v>
      </c>
      <c r="W9" s="38">
        <v>396665.07042240002</v>
      </c>
      <c r="X9" s="38">
        <v>322911.19359719998</v>
      </c>
      <c r="Y9" s="38">
        <v>261021.950904</v>
      </c>
      <c r="Z9" s="38">
        <v>202789.10836159994</v>
      </c>
      <c r="AA9" s="38">
        <v>156254.06563279999</v>
      </c>
      <c r="AB9" s="38">
        <v>147043.32649964999</v>
      </c>
      <c r="AC9" s="38">
        <v>138130.15485170996</v>
      </c>
      <c r="AD9" s="38">
        <v>130098.43692985203</v>
      </c>
      <c r="AE9" s="38">
        <v>123999.07004835729</v>
      </c>
      <c r="AF9" s="38">
        <v>117670.66019662017</v>
      </c>
    </row>
    <row r="10" spans="1:32" ht="14.1" customHeight="1">
      <c r="A10" s="35">
        <v>8</v>
      </c>
      <c r="B10" s="36" t="s">
        <v>39</v>
      </c>
      <c r="C10" s="37">
        <v>1509671.6028575997</v>
      </c>
      <c r="D10" s="38">
        <v>1540054.3449599999</v>
      </c>
      <c r="E10" s="38">
        <v>1544921.6643359996</v>
      </c>
      <c r="F10" s="38">
        <v>1543065.5183423997</v>
      </c>
      <c r="G10" s="38">
        <v>1535714.3786810399</v>
      </c>
      <c r="H10" s="38">
        <v>1504564.7279399997</v>
      </c>
      <c r="I10" s="38">
        <v>1509196.5762849599</v>
      </c>
      <c r="J10" s="38">
        <v>1506176.5219331998</v>
      </c>
      <c r="K10" s="38">
        <v>1492922.7196883997</v>
      </c>
      <c r="L10" s="38">
        <v>1472770.9044259198</v>
      </c>
      <c r="M10" s="38">
        <v>1466163.2359334396</v>
      </c>
      <c r="N10" s="38">
        <v>1470934.9670664</v>
      </c>
      <c r="O10" s="38">
        <v>1462235.0230807201</v>
      </c>
      <c r="P10" s="38">
        <v>1435911.9803092799</v>
      </c>
      <c r="Q10" s="38">
        <v>1410707.1775917599</v>
      </c>
      <c r="R10" s="38">
        <v>1380611.0899166397</v>
      </c>
      <c r="S10" s="38">
        <v>1354732.9145207999</v>
      </c>
      <c r="T10" s="38">
        <v>1324835.5506515999</v>
      </c>
      <c r="U10" s="38">
        <v>1305619.2554313596</v>
      </c>
      <c r="V10" s="38">
        <v>1278419.8845959997</v>
      </c>
      <c r="W10" s="38">
        <v>1191716.96282496</v>
      </c>
      <c r="X10" s="38">
        <v>1080161.4851979672</v>
      </c>
      <c r="Y10" s="38">
        <v>1005331.513649167</v>
      </c>
      <c r="Z10" s="38">
        <v>936504.10924822581</v>
      </c>
      <c r="AA10" s="38">
        <v>846130.18219617871</v>
      </c>
      <c r="AB10" s="38">
        <v>819265.66493954812</v>
      </c>
      <c r="AC10" s="38">
        <v>787472.10449830582</v>
      </c>
      <c r="AD10" s="38">
        <v>761448.61144198582</v>
      </c>
      <c r="AE10" s="38">
        <v>741400.64801618818</v>
      </c>
      <c r="AF10" s="38">
        <v>729838.53191816469</v>
      </c>
    </row>
    <row r="11" spans="1:32" ht="14.1" customHeight="1">
      <c r="A11" s="35">
        <v>9</v>
      </c>
      <c r="B11" s="36" t="s">
        <v>40</v>
      </c>
      <c r="C11" s="37">
        <v>25269.148799999995</v>
      </c>
      <c r="D11" s="38">
        <v>27408.335999999996</v>
      </c>
      <c r="E11" s="38">
        <v>30917.939999999995</v>
      </c>
      <c r="F11" s="38">
        <v>35764.535999999993</v>
      </c>
      <c r="G11" s="38">
        <v>41647.300799999997</v>
      </c>
      <c r="H11" s="38">
        <v>48465.959999999992</v>
      </c>
      <c r="I11" s="38">
        <v>54482.423999999992</v>
      </c>
      <c r="J11" s="38">
        <v>59429.294399999992</v>
      </c>
      <c r="K11" s="38">
        <v>63707.668799999992</v>
      </c>
      <c r="L11" s="38">
        <v>67752.069599999988</v>
      </c>
      <c r="M11" s="38">
        <v>73033.187999999995</v>
      </c>
      <c r="N11" s="38">
        <v>81322.53839999999</v>
      </c>
      <c r="O11" s="38">
        <v>87071.603999999992</v>
      </c>
      <c r="P11" s="38">
        <v>91283.128799999991</v>
      </c>
      <c r="Q11" s="38">
        <v>95862.326399999991</v>
      </c>
      <c r="R11" s="38">
        <v>99873.302399999986</v>
      </c>
      <c r="S11" s="38">
        <v>103048.65839999999</v>
      </c>
      <c r="T11" s="38">
        <v>105588.94319999998</v>
      </c>
      <c r="U11" s="38">
        <v>109165.39679999999</v>
      </c>
      <c r="V11" s="38">
        <v>110870.06159999999</v>
      </c>
      <c r="W11" s="38">
        <v>112374.17759999998</v>
      </c>
      <c r="X11" s="38">
        <v>112673.0346352941</v>
      </c>
      <c r="Y11" s="38">
        <v>112472.48583529409</v>
      </c>
      <c r="Z11" s="38">
        <v>110199.59943529409</v>
      </c>
      <c r="AA11" s="38">
        <v>107124.5178352941</v>
      </c>
      <c r="AB11" s="38">
        <v>102411.6210352941</v>
      </c>
      <c r="AC11" s="38">
        <v>97732.149035294104</v>
      </c>
      <c r="AD11" s="38">
        <v>95225.289035294103</v>
      </c>
      <c r="AE11" s="38">
        <v>93420.349835294095</v>
      </c>
      <c r="AF11" s="38">
        <v>90712.941035294105</v>
      </c>
    </row>
    <row r="12" spans="1:32" ht="14.1" customHeight="1">
      <c r="A12" s="35">
        <v>10</v>
      </c>
      <c r="B12" s="36" t="s">
        <v>9</v>
      </c>
      <c r="C12" s="37">
        <v>567383.35949567996</v>
      </c>
      <c r="D12" s="38">
        <v>566009.80076448002</v>
      </c>
      <c r="E12" s="38">
        <v>556996.41972777585</v>
      </c>
      <c r="F12" s="38">
        <v>542027.93460191996</v>
      </c>
      <c r="G12" s="38">
        <v>522435.5752856399</v>
      </c>
      <c r="H12" s="38">
        <v>496378.10224339191</v>
      </c>
      <c r="I12" s="38">
        <v>464641.81618003186</v>
      </c>
      <c r="J12" s="38">
        <v>430653.43427651993</v>
      </c>
      <c r="K12" s="38">
        <v>390734.55662435992</v>
      </c>
      <c r="L12" s="38">
        <v>344986.54259255994</v>
      </c>
      <c r="M12" s="38">
        <v>293980.08487658395</v>
      </c>
      <c r="N12" s="38">
        <v>238225.18108031998</v>
      </c>
      <c r="O12" s="38">
        <v>199472.29415135997</v>
      </c>
      <c r="P12" s="38">
        <v>171051.51594563999</v>
      </c>
      <c r="Q12" s="38">
        <v>148367.19349987197</v>
      </c>
      <c r="R12" s="38">
        <v>132550.97556074397</v>
      </c>
      <c r="S12" s="38">
        <v>119401.02985175997</v>
      </c>
      <c r="T12" s="38">
        <v>108347.83889342398</v>
      </c>
      <c r="U12" s="38">
        <v>97822.142419031967</v>
      </c>
      <c r="V12" s="38">
        <v>84336.957330479985</v>
      </c>
      <c r="W12" s="38">
        <v>72412.897246559995</v>
      </c>
      <c r="X12" s="38">
        <v>62847.242918927994</v>
      </c>
      <c r="Y12" s="38">
        <v>55486.755009503991</v>
      </c>
      <c r="Z12" s="38">
        <v>48752.145811583985</v>
      </c>
      <c r="AA12" s="38">
        <v>42146.441360351986</v>
      </c>
      <c r="AB12" s="38">
        <v>36984.747431015996</v>
      </c>
      <c r="AC12" s="38">
        <v>32610.889407599989</v>
      </c>
      <c r="AD12" s="38">
        <v>26448.858063863994</v>
      </c>
      <c r="AE12" s="38">
        <v>21401.525082239998</v>
      </c>
      <c r="AF12" s="38">
        <v>17887.825875743998</v>
      </c>
    </row>
    <row r="13" spans="1:32">
      <c r="A13" s="35" t="s">
        <v>38</v>
      </c>
      <c r="B13" s="36" t="s">
        <v>41</v>
      </c>
      <c r="C13" s="37">
        <v>69103.194497999997</v>
      </c>
      <c r="D13" s="38">
        <v>85330.082771999994</v>
      </c>
      <c r="E13" s="38">
        <v>97973.294234400004</v>
      </c>
      <c r="F13" s="38">
        <v>106159.38278399999</v>
      </c>
      <c r="G13" s="38">
        <v>115550.665506</v>
      </c>
      <c r="H13" s="38">
        <v>120888.95740019999</v>
      </c>
      <c r="I13" s="38">
        <v>131799.2217012</v>
      </c>
      <c r="J13" s="38">
        <v>144067.21219799999</v>
      </c>
      <c r="K13" s="38">
        <v>152339.97928500001</v>
      </c>
      <c r="L13" s="38">
        <v>160991.05100760001</v>
      </c>
      <c r="M13" s="38">
        <v>165792.1881456</v>
      </c>
      <c r="N13" s="38">
        <v>176388.62392439999</v>
      </c>
      <c r="O13" s="38">
        <v>188688.362517</v>
      </c>
      <c r="P13" s="38">
        <v>198342.94954140001</v>
      </c>
      <c r="Q13" s="38">
        <v>199836.80263619998</v>
      </c>
      <c r="R13" s="38">
        <v>208156.4140968</v>
      </c>
      <c r="S13" s="38">
        <v>219128.38606079997</v>
      </c>
      <c r="T13" s="38">
        <v>226563.4433556</v>
      </c>
      <c r="U13" s="38">
        <v>240704.02329659997</v>
      </c>
      <c r="V13" s="38">
        <v>251603.83053000001</v>
      </c>
      <c r="W13" s="38">
        <v>267929.68405320001</v>
      </c>
      <c r="X13" s="38">
        <v>258478.13392348235</v>
      </c>
      <c r="Y13" s="38">
        <v>253115.46733108239</v>
      </c>
      <c r="Z13" s="38">
        <v>253946.64982023527</v>
      </c>
      <c r="AA13" s="38">
        <v>249775.1626239529</v>
      </c>
      <c r="AB13" s="38">
        <v>243717.57547792944</v>
      </c>
      <c r="AC13" s="38">
        <v>233122.48925823529</v>
      </c>
      <c r="AD13" s="38">
        <v>222998.27299803527</v>
      </c>
      <c r="AE13" s="38">
        <v>214814.78883952941</v>
      </c>
      <c r="AF13" s="38">
        <v>203362.54152098828</v>
      </c>
    </row>
    <row r="14" spans="1:32" ht="13.5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2665.408512</v>
      </c>
      <c r="L14" s="38">
        <v>6933.206016000001</v>
      </c>
      <c r="M14" s="38">
        <v>16977.134592000002</v>
      </c>
      <c r="N14" s="38">
        <v>39416.011776000007</v>
      </c>
      <c r="O14" s="38">
        <v>67227.297177600005</v>
      </c>
      <c r="P14" s="38">
        <v>99202.375987200008</v>
      </c>
      <c r="Q14" s="38">
        <v>141118.87288320001</v>
      </c>
      <c r="R14" s="38">
        <v>222184.90337280004</v>
      </c>
      <c r="S14" s="38">
        <v>336839.50448639999</v>
      </c>
      <c r="T14" s="38">
        <v>389813.95814400003</v>
      </c>
      <c r="U14" s="38">
        <v>452113.74858240003</v>
      </c>
      <c r="V14" s="38">
        <v>506930.27328000002</v>
      </c>
      <c r="W14" s="38">
        <v>559079.55118080007</v>
      </c>
      <c r="X14" s="38">
        <v>587989.22158080002</v>
      </c>
      <c r="Y14" s="38">
        <v>630203.42661120009</v>
      </c>
      <c r="Z14" s="38">
        <v>673626.66086399998</v>
      </c>
      <c r="AA14" s="38">
        <v>711607.1190528</v>
      </c>
      <c r="AB14" s="38">
        <v>738912.20336640009</v>
      </c>
      <c r="AC14" s="38">
        <v>763167.47673600004</v>
      </c>
      <c r="AD14" s="38">
        <v>788455.91470079997</v>
      </c>
      <c r="AE14" s="38">
        <v>819687.55507200013</v>
      </c>
      <c r="AF14" s="38">
        <v>847844.99712000019</v>
      </c>
    </row>
    <row r="15" spans="1:32" ht="25.15" customHeight="1">
      <c r="A15" s="35" t="s">
        <v>47</v>
      </c>
      <c r="B15" s="36" t="s">
        <v>43</v>
      </c>
      <c r="C15" s="37">
        <v>131999.79375000013</v>
      </c>
      <c r="D15" s="38">
        <v>150033.70800000042</v>
      </c>
      <c r="E15" s="38">
        <v>166640.24025000041</v>
      </c>
      <c r="F15" s="38">
        <v>186661.03500000027</v>
      </c>
      <c r="G15" s="38">
        <v>208877.97150000036</v>
      </c>
      <c r="H15" s="38">
        <v>234608.29425000021</v>
      </c>
      <c r="I15" s="38">
        <v>257530.11075000034</v>
      </c>
      <c r="J15" s="38">
        <v>277379.09100000019</v>
      </c>
      <c r="K15" s="38">
        <v>301739.30325000128</v>
      </c>
      <c r="L15" s="38">
        <v>322326.20475000155</v>
      </c>
      <c r="M15" s="38">
        <v>342269.90325000102</v>
      </c>
      <c r="N15" s="38">
        <v>379617.52950000024</v>
      </c>
      <c r="O15" s="38">
        <v>408855.73162499961</v>
      </c>
      <c r="P15" s="38">
        <v>434019.94762499892</v>
      </c>
      <c r="Q15" s="38">
        <v>458723.78887499857</v>
      </c>
      <c r="R15" s="38">
        <v>492005.75049999799</v>
      </c>
      <c r="S15" s="38">
        <v>547560.57399999641</v>
      </c>
      <c r="T15" s="38">
        <v>582725.27499999397</v>
      </c>
      <c r="U15" s="38">
        <v>606863.00949999376</v>
      </c>
      <c r="V15" s="38">
        <v>622702.12812499306</v>
      </c>
      <c r="W15" s="38">
        <v>655341.49862499093</v>
      </c>
      <c r="X15" s="38">
        <v>683562.93582498911</v>
      </c>
      <c r="Y15" s="38">
        <v>725575.1299499867</v>
      </c>
      <c r="Z15" s="38">
        <v>759880.20776248409</v>
      </c>
      <c r="AA15" s="38">
        <v>792302.85213748296</v>
      </c>
      <c r="AB15" s="38">
        <v>833778.43188748299</v>
      </c>
      <c r="AC15" s="38">
        <v>870324.44069998281</v>
      </c>
      <c r="AD15" s="38">
        <v>899292.07169998123</v>
      </c>
      <c r="AE15" s="38">
        <v>924299.95363748143</v>
      </c>
      <c r="AF15" s="38">
        <v>937534.44276248279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613.62144000000001</v>
      </c>
      <c r="N16" s="38">
        <v>1972.8259200000002</v>
      </c>
      <c r="O16" s="38">
        <v>2940.5443200000004</v>
      </c>
      <c r="P16" s="38">
        <v>3842.2819200000008</v>
      </c>
      <c r="Q16" s="38">
        <v>8636.8867199999968</v>
      </c>
      <c r="R16" s="38">
        <v>22278.783680000022</v>
      </c>
      <c r="S16" s="38">
        <v>38257.317360000008</v>
      </c>
      <c r="T16" s="38">
        <v>61561.18608000016</v>
      </c>
      <c r="U16" s="38">
        <v>75535.186400000093</v>
      </c>
      <c r="V16" s="38">
        <v>90540.686560000016</v>
      </c>
      <c r="W16" s="38">
        <v>102651.64567999999</v>
      </c>
      <c r="X16" s="38">
        <v>116772.45327999994</v>
      </c>
      <c r="Y16" s="38">
        <v>131806.9116799999</v>
      </c>
      <c r="Z16" s="38">
        <v>144629.9135999998</v>
      </c>
      <c r="AA16" s="38">
        <v>177070.29031999965</v>
      </c>
      <c r="AB16" s="38">
        <v>214723.88335999975</v>
      </c>
      <c r="AC16" s="38">
        <v>250339.91471999986</v>
      </c>
      <c r="AD16" s="38">
        <v>298121.74383999943</v>
      </c>
      <c r="AE16" s="38">
        <v>329240.12191999919</v>
      </c>
      <c r="AF16" s="38">
        <v>349468.36895999906</v>
      </c>
    </row>
    <row r="17" spans="1:32" ht="25.15" customHeight="1">
      <c r="A17" s="35">
        <v>13</v>
      </c>
      <c r="B17" s="36" t="s">
        <v>44</v>
      </c>
      <c r="C17" s="37">
        <v>255685.05795000054</v>
      </c>
      <c r="D17" s="38">
        <v>279004.12406999961</v>
      </c>
      <c r="E17" s="38">
        <v>292966.42241999967</v>
      </c>
      <c r="F17" s="38">
        <v>306551.68613999954</v>
      </c>
      <c r="G17" s="38">
        <v>317551.78412999952</v>
      </c>
      <c r="H17" s="38">
        <v>328979.98916999978</v>
      </c>
      <c r="I17" s="38">
        <v>343161.59849999973</v>
      </c>
      <c r="J17" s="38">
        <v>348552.74306999979</v>
      </c>
      <c r="K17" s="38">
        <v>349464.53597999987</v>
      </c>
      <c r="L17" s="38">
        <v>353005.05638999969</v>
      </c>
      <c r="M17" s="38">
        <v>353436.16769999982</v>
      </c>
      <c r="N17" s="38">
        <v>358514.86922999984</v>
      </c>
      <c r="O17" s="38">
        <v>359685.02849999978</v>
      </c>
      <c r="P17" s="38">
        <v>361109.0477399996</v>
      </c>
      <c r="Q17" s="38">
        <v>358101.78347999952</v>
      </c>
      <c r="R17" s="38">
        <v>361271.27777999931</v>
      </c>
      <c r="S17" s="38">
        <v>363939.06065999938</v>
      </c>
      <c r="T17" s="38">
        <v>384360.46202999947</v>
      </c>
      <c r="U17" s="38">
        <v>384352.95137999946</v>
      </c>
      <c r="V17" s="38">
        <v>385680.83429999946</v>
      </c>
      <c r="W17" s="38">
        <v>386999.70443999948</v>
      </c>
      <c r="X17" s="38">
        <v>387831.88445999962</v>
      </c>
      <c r="Y17" s="38">
        <v>388338.60297999962</v>
      </c>
      <c r="Z17" s="38">
        <v>390830.63664999959</v>
      </c>
      <c r="AA17" s="38">
        <v>397456.35014499963</v>
      </c>
      <c r="AB17" s="38">
        <v>403730.24644499988</v>
      </c>
      <c r="AC17" s="38">
        <v>405626.18485999992</v>
      </c>
      <c r="AD17" s="38">
        <v>416102.28983500012</v>
      </c>
      <c r="AE17" s="38">
        <v>416552.67848000018</v>
      </c>
      <c r="AF17" s="38">
        <v>417144.51770000026</v>
      </c>
    </row>
    <row r="18" spans="1:32" ht="25.15" customHeight="1">
      <c r="A18" s="35" t="s">
        <v>49</v>
      </c>
      <c r="B18" s="36" t="s">
        <v>10</v>
      </c>
      <c r="C18" s="37">
        <v>67399.401850000067</v>
      </c>
      <c r="D18" s="38">
        <v>79917.385350000055</v>
      </c>
      <c r="E18" s="38">
        <v>95745.857350000035</v>
      </c>
      <c r="F18" s="38">
        <v>105091.39135000003</v>
      </c>
      <c r="G18" s="38">
        <v>122256.44309999999</v>
      </c>
      <c r="H18" s="38">
        <v>136203.17919999996</v>
      </c>
      <c r="I18" s="38">
        <v>151337.05069999993</v>
      </c>
      <c r="J18" s="38">
        <v>165039.62419999996</v>
      </c>
      <c r="K18" s="38">
        <v>176881.51030000002</v>
      </c>
      <c r="L18" s="38">
        <v>189384.31930000003</v>
      </c>
      <c r="M18" s="38">
        <v>197930.01030000005</v>
      </c>
      <c r="N18" s="38">
        <v>203402.62030000004</v>
      </c>
      <c r="O18" s="38">
        <v>216473.00455000007</v>
      </c>
      <c r="P18" s="38">
        <v>224471.43455000009</v>
      </c>
      <c r="Q18" s="38">
        <v>235475.59035000004</v>
      </c>
      <c r="R18" s="38">
        <v>248132.05339999998</v>
      </c>
      <c r="S18" s="38">
        <v>266633.68489999993</v>
      </c>
      <c r="T18" s="38">
        <v>292374.28715000005</v>
      </c>
      <c r="U18" s="38">
        <v>314065.50065000018</v>
      </c>
      <c r="V18" s="38">
        <v>331152.72190000012</v>
      </c>
      <c r="W18" s="38">
        <v>340912.37290000007</v>
      </c>
      <c r="X18" s="38">
        <v>364304.30520000006</v>
      </c>
      <c r="Y18" s="38">
        <v>381122.05669999996</v>
      </c>
      <c r="Z18" s="38">
        <v>393133.73403333302</v>
      </c>
      <c r="AA18" s="38">
        <v>408421.9611999995</v>
      </c>
      <c r="AB18" s="38">
        <v>424911.70690833282</v>
      </c>
      <c r="AC18" s="38">
        <v>440035.0541583327</v>
      </c>
      <c r="AD18" s="38">
        <v>455794.0661083326</v>
      </c>
      <c r="AE18" s="38">
        <v>464171.0427749994</v>
      </c>
      <c r="AF18" s="38">
        <v>473340.35677499941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1683.6479999999999</v>
      </c>
      <c r="Q19" s="38">
        <v>1683.6479999999999</v>
      </c>
      <c r="R19" s="38">
        <v>3956.5727999999999</v>
      </c>
      <c r="S19" s="38">
        <v>11474.061120000002</v>
      </c>
      <c r="T19" s="38">
        <v>16966.962720000003</v>
      </c>
      <c r="U19" s="38">
        <v>27784.401119999995</v>
      </c>
      <c r="V19" s="38">
        <v>34506.365759999993</v>
      </c>
      <c r="W19" s="38">
        <v>39599.400959999992</v>
      </c>
      <c r="X19" s="38">
        <v>47975.549760000016</v>
      </c>
      <c r="Y19" s="38">
        <v>49764.42576000002</v>
      </c>
      <c r="Z19" s="38">
        <v>50395.793760000022</v>
      </c>
      <c r="AA19" s="38">
        <v>56583.200160000037</v>
      </c>
      <c r="AB19" s="38">
        <v>58898.21616000004</v>
      </c>
      <c r="AC19" s="38">
        <v>66356.075280000048</v>
      </c>
      <c r="AD19" s="38">
        <v>73553.670480000073</v>
      </c>
      <c r="AE19" s="38">
        <v>79636.19964000005</v>
      </c>
      <c r="AF19" s="38">
        <v>79636.19964000005</v>
      </c>
    </row>
    <row r="20" spans="1:32" ht="25.15" customHeight="1">
      <c r="A20" s="35">
        <v>15</v>
      </c>
      <c r="B20" s="36" t="s">
        <v>11</v>
      </c>
      <c r="C20" s="37">
        <v>116427.97838999992</v>
      </c>
      <c r="D20" s="38">
        <v>128024.42198999989</v>
      </c>
      <c r="E20" s="38">
        <v>139610.35067999986</v>
      </c>
      <c r="F20" s="38">
        <v>150422.06663999986</v>
      </c>
      <c r="G20" s="38">
        <v>155589.39383999992</v>
      </c>
      <c r="H20" s="38">
        <v>161207.36003999988</v>
      </c>
      <c r="I20" s="38">
        <v>162323.44262999986</v>
      </c>
      <c r="J20" s="38">
        <v>167858.79167999991</v>
      </c>
      <c r="K20" s="38">
        <v>166254.51683999985</v>
      </c>
      <c r="L20" s="38">
        <v>168663.93335999985</v>
      </c>
      <c r="M20" s="38">
        <v>171113.90738999989</v>
      </c>
      <c r="N20" s="38">
        <v>172339.64546999987</v>
      </c>
      <c r="O20" s="38">
        <v>172540.93088999993</v>
      </c>
      <c r="P20" s="38">
        <v>172848.86753999998</v>
      </c>
      <c r="Q20" s="38">
        <v>164554.72145999994</v>
      </c>
      <c r="R20" s="38">
        <v>164126.61440999992</v>
      </c>
      <c r="S20" s="38">
        <v>164119.10375999994</v>
      </c>
      <c r="T20" s="38">
        <v>164500.64477999997</v>
      </c>
      <c r="U20" s="38">
        <v>166596.11613000001</v>
      </c>
      <c r="V20" s="38">
        <v>164823.60273000001</v>
      </c>
      <c r="W20" s="38">
        <v>165259.22043000004</v>
      </c>
      <c r="X20" s="38">
        <v>168593.94903000011</v>
      </c>
      <c r="Y20" s="38">
        <v>167961.55230000004</v>
      </c>
      <c r="Z20" s="38">
        <v>168307.04219999997</v>
      </c>
      <c r="AA20" s="38">
        <v>169357.60019999996</v>
      </c>
      <c r="AB20" s="38">
        <v>167607.61874999994</v>
      </c>
      <c r="AC20" s="38">
        <v>168058.25774999996</v>
      </c>
      <c r="AD20" s="38">
        <v>169383.49094999992</v>
      </c>
      <c r="AE20" s="38">
        <v>175623.4322699999</v>
      </c>
      <c r="AF20" s="38">
        <v>175102.19315999988</v>
      </c>
    </row>
    <row r="21" spans="1:32" ht="25.15" customHeight="1">
      <c r="A21" s="35" t="s">
        <v>51</v>
      </c>
      <c r="B21" s="36" t="s">
        <v>12</v>
      </c>
      <c r="C21" s="37">
        <v>89744.440499999997</v>
      </c>
      <c r="D21" s="38">
        <v>117511.32799999999</v>
      </c>
      <c r="E21" s="38">
        <v>142445.96849999996</v>
      </c>
      <c r="F21" s="38">
        <v>157782.00349999999</v>
      </c>
      <c r="G21" s="38">
        <v>195823.98550000007</v>
      </c>
      <c r="H21" s="38">
        <v>294371.10450000007</v>
      </c>
      <c r="I21" s="38">
        <v>350801.1540000001</v>
      </c>
      <c r="J21" s="38">
        <v>404962.37100000022</v>
      </c>
      <c r="K21" s="38">
        <v>434549.46425000025</v>
      </c>
      <c r="L21" s="38">
        <v>473075.56175000011</v>
      </c>
      <c r="M21" s="38">
        <v>508513.64850000013</v>
      </c>
      <c r="N21" s="38">
        <v>516884.09850000014</v>
      </c>
      <c r="O21" s="38">
        <v>549380.29025000008</v>
      </c>
      <c r="P21" s="38">
        <v>586606.76525000017</v>
      </c>
      <c r="Q21" s="38">
        <v>633874.35374999989</v>
      </c>
      <c r="R21" s="38">
        <v>651810.90644999966</v>
      </c>
      <c r="S21" s="38">
        <v>735082.07657499914</v>
      </c>
      <c r="T21" s="38">
        <v>833934.88832499878</v>
      </c>
      <c r="U21" s="38">
        <v>947340.29032499867</v>
      </c>
      <c r="V21" s="38">
        <v>1047474.8578249988</v>
      </c>
      <c r="W21" s="38">
        <v>1103506.2095749991</v>
      </c>
      <c r="X21" s="38">
        <v>1242470.7316999997</v>
      </c>
      <c r="Y21" s="38">
        <v>1339969.3416999995</v>
      </c>
      <c r="Z21" s="38">
        <v>1446398.3897000004</v>
      </c>
      <c r="AA21" s="38">
        <v>1556714.8019500014</v>
      </c>
      <c r="AB21" s="38">
        <v>1666068.4900750024</v>
      </c>
      <c r="AC21" s="38">
        <v>1763853.8247000035</v>
      </c>
      <c r="AD21" s="38">
        <v>1866692.5125750047</v>
      </c>
      <c r="AE21" s="38">
        <v>1890709.0958250053</v>
      </c>
      <c r="AF21" s="38">
        <v>1975488.6602000063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2617.2384000000002</v>
      </c>
      <c r="R22" s="38">
        <v>2617.2384000000002</v>
      </c>
      <c r="S22" s="38">
        <v>11343.578399999999</v>
      </c>
      <c r="T22" s="38">
        <v>17919.664799999999</v>
      </c>
      <c r="U22" s="38">
        <v>23418.0648</v>
      </c>
      <c r="V22" s="38">
        <v>24825.655200000001</v>
      </c>
      <c r="W22" s="38">
        <v>24825.655200000001</v>
      </c>
      <c r="X22" s="38">
        <v>45252.211199999998</v>
      </c>
      <c r="Y22" s="38">
        <v>48243.340799999998</v>
      </c>
      <c r="Z22" s="38">
        <v>51432.412799999998</v>
      </c>
      <c r="AA22" s="38">
        <v>62626.238799999992</v>
      </c>
      <c r="AB22" s="38">
        <v>63945.854799999994</v>
      </c>
      <c r="AC22" s="38">
        <v>69744.467439999993</v>
      </c>
      <c r="AD22" s="38">
        <v>72055.9948</v>
      </c>
      <c r="AE22" s="38">
        <v>75855.389200000005</v>
      </c>
      <c r="AF22" s="38">
        <v>80094.655599999998</v>
      </c>
    </row>
    <row r="23" spans="1:32" ht="25.15" customHeight="1">
      <c r="A23" s="35">
        <v>17</v>
      </c>
      <c r="B23" s="36" t="s">
        <v>13</v>
      </c>
      <c r="C23" s="37">
        <v>398819.86900000001</v>
      </c>
      <c r="D23" s="38">
        <v>439034.5014999999</v>
      </c>
      <c r="E23" s="38">
        <v>469529.37324999989</v>
      </c>
      <c r="F23" s="38">
        <v>498384.03099999996</v>
      </c>
      <c r="G23" s="38">
        <v>571986.06849999994</v>
      </c>
      <c r="H23" s="38">
        <v>602231.59600000014</v>
      </c>
      <c r="I23" s="38">
        <v>629196.46225000033</v>
      </c>
      <c r="J23" s="38">
        <v>647795.81725000055</v>
      </c>
      <c r="K23" s="38">
        <v>648104.40700000024</v>
      </c>
      <c r="L23" s="38">
        <v>662564.04100000008</v>
      </c>
      <c r="M23" s="38">
        <v>696670.32250000036</v>
      </c>
      <c r="N23" s="38">
        <v>739823.90500000026</v>
      </c>
      <c r="O23" s="38">
        <v>765273.81250000023</v>
      </c>
      <c r="P23" s="38">
        <v>754626.41650000017</v>
      </c>
      <c r="Q23" s="38">
        <v>751813.42150000017</v>
      </c>
      <c r="R23" s="38">
        <v>751288.60900000005</v>
      </c>
      <c r="S23" s="38">
        <v>756148.37274999986</v>
      </c>
      <c r="T23" s="38">
        <v>772616.2892499998</v>
      </c>
      <c r="U23" s="38">
        <v>758026.50174999982</v>
      </c>
      <c r="V23" s="38">
        <v>761175.37674999994</v>
      </c>
      <c r="W23" s="38">
        <v>786949.96824999969</v>
      </c>
      <c r="X23" s="38">
        <v>787006.64799999958</v>
      </c>
      <c r="Y23" s="38">
        <v>788758.47212499939</v>
      </c>
      <c r="Z23" s="38">
        <v>785693.56712499924</v>
      </c>
      <c r="AA23" s="38">
        <v>803946.07937499916</v>
      </c>
      <c r="AB23" s="38">
        <v>796790.55249999941</v>
      </c>
      <c r="AC23" s="38">
        <v>783940.80999999947</v>
      </c>
      <c r="AD23" s="38">
        <v>770701.30674999941</v>
      </c>
      <c r="AE23" s="38">
        <v>750225.45549999946</v>
      </c>
      <c r="AF23" s="38">
        <v>762366.11799999943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959.36399999999992</v>
      </c>
      <c r="I24" s="38">
        <v>6002.8775999999998</v>
      </c>
      <c r="J24" s="38">
        <v>25299.799199999998</v>
      </c>
      <c r="K24" s="38">
        <v>50983.343999999997</v>
      </c>
      <c r="L24" s="38">
        <v>50348.519136000003</v>
      </c>
      <c r="M24" s="38">
        <v>51756.855639428577</v>
      </c>
      <c r="N24" s="38">
        <v>47474.276657142866</v>
      </c>
      <c r="O24" s="38">
        <v>38853.169971428571</v>
      </c>
      <c r="P24" s="38">
        <v>32888.553085714288</v>
      </c>
      <c r="Q24" s="38">
        <v>34417.986428571428</v>
      </c>
      <c r="R24" s="38">
        <v>35241.483514285719</v>
      </c>
      <c r="S24" s="38">
        <v>67315.992657142866</v>
      </c>
      <c r="T24" s="38">
        <v>293788.12694285717</v>
      </c>
      <c r="U24" s="38">
        <v>684616.37250708556</v>
      </c>
      <c r="V24" s="38">
        <v>949852.74183441792</v>
      </c>
      <c r="W24" s="38">
        <v>765542.41036448244</v>
      </c>
      <c r="X24" s="38">
        <v>1083274.220512002</v>
      </c>
      <c r="Y24" s="38">
        <v>1390247.694129765</v>
      </c>
      <c r="Z24" s="38">
        <v>1505820.7046912378</v>
      </c>
      <c r="AA24" s="38">
        <v>1479229.7405406814</v>
      </c>
      <c r="AB24" s="38">
        <v>1053331.0696052134</v>
      </c>
      <c r="AC24" s="38">
        <v>1092094.7474975102</v>
      </c>
      <c r="AD24" s="38">
        <v>1347565.2001441561</v>
      </c>
      <c r="AE24" s="38">
        <v>1304545.9524130374</v>
      </c>
      <c r="AF24" s="38">
        <v>1646216.8578188249</v>
      </c>
    </row>
    <row r="25" spans="1:32" ht="14.1" customHeight="1">
      <c r="A25" s="35">
        <v>19</v>
      </c>
      <c r="B25" s="36" t="s">
        <v>15</v>
      </c>
      <c r="C25" s="37">
        <v>316771.37578400003</v>
      </c>
      <c r="D25" s="38">
        <v>311999.43055200006</v>
      </c>
      <c r="E25" s="38">
        <v>378802.25084400002</v>
      </c>
      <c r="F25" s="38">
        <v>425100.13500000001</v>
      </c>
      <c r="G25" s="38">
        <v>463773.197766</v>
      </c>
      <c r="H25" s="38">
        <v>489859.93511199998</v>
      </c>
      <c r="I25" s="38">
        <v>667330.93379199994</v>
      </c>
      <c r="J25" s="38">
        <v>481869.52983200003</v>
      </c>
      <c r="K25" s="38">
        <v>437572.24043199996</v>
      </c>
      <c r="L25" s="38">
        <v>417409.17268399999</v>
      </c>
      <c r="M25" s="38">
        <v>558897.24196800007</v>
      </c>
      <c r="N25" s="38">
        <v>598522.089438</v>
      </c>
      <c r="O25" s="38">
        <v>712089.51290600002</v>
      </c>
      <c r="P25" s="38">
        <v>804168.54874600004</v>
      </c>
      <c r="Q25" s="38">
        <v>844651.70968000009</v>
      </c>
      <c r="R25" s="38">
        <v>876931.9410949999</v>
      </c>
      <c r="S25" s="38">
        <v>965155.27461499989</v>
      </c>
      <c r="T25" s="38">
        <v>1128338.8101250001</v>
      </c>
      <c r="U25" s="38">
        <v>1170585.4702000001</v>
      </c>
      <c r="V25" s="38">
        <v>1270338.7245999998</v>
      </c>
      <c r="W25" s="38">
        <v>1477609.1518144</v>
      </c>
      <c r="X25" s="38">
        <v>1475720.89537</v>
      </c>
      <c r="Y25" s="38">
        <v>1539632.592431</v>
      </c>
      <c r="Z25" s="38">
        <v>1716337.1264</v>
      </c>
      <c r="AA25" s="38">
        <v>1745624.8563363999</v>
      </c>
      <c r="AB25" s="38">
        <v>1740270.8666117694</v>
      </c>
      <c r="AC25" s="38">
        <v>1978137.4190827496</v>
      </c>
      <c r="AD25" s="38">
        <v>2103838.5330110453</v>
      </c>
      <c r="AE25" s="38">
        <v>1951199.0900085887</v>
      </c>
      <c r="AF25" s="38">
        <v>1889974.9893202512</v>
      </c>
    </row>
    <row r="26" spans="1:32" ht="14.1" customHeight="1">
      <c r="A26" s="39">
        <v>20</v>
      </c>
      <c r="B26" s="40" t="s">
        <v>16</v>
      </c>
      <c r="C26" s="41">
        <v>619038.23999999976</v>
      </c>
      <c r="D26" s="42">
        <v>624468.39999999979</v>
      </c>
      <c r="E26" s="42">
        <v>627183.47999999986</v>
      </c>
      <c r="F26" s="42">
        <v>627183.47999999986</v>
      </c>
      <c r="G26" s="42">
        <v>610892.99999999988</v>
      </c>
      <c r="H26" s="42">
        <v>619128.87999999989</v>
      </c>
      <c r="I26" s="42">
        <v>626470.71999999986</v>
      </c>
      <c r="J26" s="42">
        <v>643041.35999999987</v>
      </c>
      <c r="K26" s="42">
        <v>668016.79999999993</v>
      </c>
      <c r="L26" s="42">
        <v>717077.75999999978</v>
      </c>
      <c r="M26" s="42">
        <v>778679.99999999988</v>
      </c>
      <c r="N26" s="42">
        <v>814458.07999999984</v>
      </c>
      <c r="O26" s="42">
        <v>843281.59999999974</v>
      </c>
      <c r="P26" s="42">
        <v>840142.15999999992</v>
      </c>
      <c r="Q26" s="42">
        <v>886170.79999999981</v>
      </c>
      <c r="R26" s="42">
        <v>918033.43799999985</v>
      </c>
      <c r="S26" s="42">
        <v>1014919.5639999997</v>
      </c>
      <c r="T26" s="42">
        <v>989250.52611999994</v>
      </c>
      <c r="U26" s="42">
        <v>996905.42843999981</v>
      </c>
      <c r="V26" s="42">
        <v>990195.85187999997</v>
      </c>
      <c r="W26" s="42">
        <v>1016635.8818399998</v>
      </c>
      <c r="X26" s="42">
        <v>1007627.0486399999</v>
      </c>
      <c r="Y26" s="42">
        <v>1037257.2687599998</v>
      </c>
      <c r="Z26" s="42">
        <v>1078655.8280399998</v>
      </c>
      <c r="AA26" s="42">
        <v>1085026.54284</v>
      </c>
      <c r="AB26" s="42">
        <v>1105610.6890799999</v>
      </c>
      <c r="AC26" s="42">
        <v>1139964.5056799997</v>
      </c>
      <c r="AD26" s="42">
        <v>1140254.1869999999</v>
      </c>
      <c r="AE26" s="42">
        <v>1148970.49608</v>
      </c>
      <c r="AF26" s="42">
        <v>1153998.84072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3299128.1237605275</v>
      </c>
      <c r="D28" s="50">
        <v>3237932.124587981</v>
      </c>
      <c r="E28" s="50">
        <v>3159271.3409364531</v>
      </c>
      <c r="F28" s="50">
        <v>3064288.0105147953</v>
      </c>
      <c r="G28" s="50">
        <v>2980271.8311024485</v>
      </c>
      <c r="H28" s="50">
        <v>2862746.4168695575</v>
      </c>
      <c r="I28" s="50">
        <v>2814313.9661925719</v>
      </c>
      <c r="J28" s="50">
        <v>2748914.0327551169</v>
      </c>
      <c r="K28" s="50">
        <v>2669193.0975820757</v>
      </c>
      <c r="L28" s="50">
        <v>2593905.3137836074</v>
      </c>
      <c r="M28" s="50">
        <v>2508562.526365493</v>
      </c>
      <c r="N28" s="50">
        <v>2432043.2571238345</v>
      </c>
      <c r="O28" s="50">
        <v>2418854.6542667197</v>
      </c>
      <c r="P28" s="50">
        <v>2416649.2714211387</v>
      </c>
      <c r="Q28" s="50">
        <v>2403719.7990792077</v>
      </c>
      <c r="R28" s="50">
        <v>2403126.4757557553</v>
      </c>
      <c r="S28" s="50">
        <v>2440405.7469401099</v>
      </c>
      <c r="T28" s="50">
        <v>2467328.9871000764</v>
      </c>
      <c r="U28" s="50">
        <v>2504148.1652129609</v>
      </c>
      <c r="V28" s="50">
        <v>2554058.5541720148</v>
      </c>
      <c r="W28" s="50">
        <v>2561207.5604453981</v>
      </c>
      <c r="X28" s="50">
        <v>2570181.5538465576</v>
      </c>
      <c r="Y28" s="50">
        <v>2609506.9236561307</v>
      </c>
      <c r="Z28" s="50">
        <v>2658098.8749986202</v>
      </c>
      <c r="AA28" s="50">
        <v>2686502.8410468278</v>
      </c>
      <c r="AB28" s="50">
        <v>2707844.9649961246</v>
      </c>
      <c r="AC28" s="50">
        <v>2665580.5495164334</v>
      </c>
      <c r="AD28" s="50">
        <v>2611216.7524938444</v>
      </c>
      <c r="AE28" s="50">
        <v>2557368.4754036902</v>
      </c>
      <c r="AF28" s="50">
        <v>2495575.2808980099</v>
      </c>
    </row>
    <row r="29" spans="1:32" ht="15.95" customHeight="1">
      <c r="A29" s="51" t="s">
        <v>19</v>
      </c>
      <c r="B29" s="52" t="s">
        <v>20</v>
      </c>
      <c r="C29" s="37">
        <v>3517437.0242242799</v>
      </c>
      <c r="D29" s="38">
        <v>3535206.0575644802</v>
      </c>
      <c r="E29" s="38">
        <v>3511482.5914941751</v>
      </c>
      <c r="F29" s="38">
        <v>3471653.1954323198</v>
      </c>
      <c r="G29" s="38">
        <v>3422927.07484368</v>
      </c>
      <c r="H29" s="38">
        <v>3333772.9927559914</v>
      </c>
      <c r="I29" s="38">
        <v>3279134.271732992</v>
      </c>
      <c r="J29" s="38">
        <v>3215994.9923537197</v>
      </c>
      <c r="K29" s="38">
        <v>3133066.6993107595</v>
      </c>
      <c r="L29" s="38">
        <v>3041394.8536468796</v>
      </c>
      <c r="M29" s="38">
        <v>2959599.634529023</v>
      </c>
      <c r="N29" s="38">
        <v>2907024.0747699197</v>
      </c>
      <c r="O29" s="38">
        <v>2859870.9049660806</v>
      </c>
      <c r="P29" s="38">
        <v>2805895.0655221199</v>
      </c>
      <c r="Q29" s="38">
        <v>2759516.1977872322</v>
      </c>
      <c r="R29" s="38">
        <v>2760355.9092561835</v>
      </c>
      <c r="S29" s="38">
        <v>2793926.5845249598</v>
      </c>
      <c r="T29" s="38">
        <v>2743937.9785720231</v>
      </c>
      <c r="U29" s="38">
        <v>2738536.9822267913</v>
      </c>
      <c r="V29" s="38">
        <v>2713397.1836124794</v>
      </c>
      <c r="W29" s="38">
        <v>2600178.3433279204</v>
      </c>
      <c r="X29" s="38">
        <v>2425060.3118536714</v>
      </c>
      <c r="Y29" s="38">
        <v>2317631.5993402475</v>
      </c>
      <c r="Z29" s="38">
        <v>2225818.2735409392</v>
      </c>
      <c r="AA29" s="38">
        <v>2113037.4887013775</v>
      </c>
      <c r="AB29" s="38">
        <v>2088335.1387498379</v>
      </c>
      <c r="AC29" s="38">
        <v>2052235.2637871453</v>
      </c>
      <c r="AD29" s="38">
        <v>2024675.3831698312</v>
      </c>
      <c r="AE29" s="38">
        <v>2014723.9368936089</v>
      </c>
      <c r="AF29" s="38">
        <v>2007317.4976668113</v>
      </c>
    </row>
    <row r="30" spans="1:32" ht="15.95" customHeight="1">
      <c r="A30" s="51" t="s">
        <v>21</v>
      </c>
      <c r="B30" s="52" t="s">
        <v>22</v>
      </c>
      <c r="C30" s="37">
        <v>1060076.5414400008</v>
      </c>
      <c r="D30" s="38">
        <v>1193525.4689099998</v>
      </c>
      <c r="E30" s="38">
        <v>1306938.21245</v>
      </c>
      <c r="F30" s="38">
        <v>1404892.2136299997</v>
      </c>
      <c r="G30" s="38">
        <v>1572085.6465699999</v>
      </c>
      <c r="H30" s="38">
        <v>1758560.8871600002</v>
      </c>
      <c r="I30" s="38">
        <v>1900352.6964300002</v>
      </c>
      <c r="J30" s="38">
        <v>2036888.2374000007</v>
      </c>
      <c r="K30" s="38">
        <v>2127977.0816200017</v>
      </c>
      <c r="L30" s="38">
        <v>2219367.6356860013</v>
      </c>
      <c r="M30" s="38">
        <v>2322304.4367194297</v>
      </c>
      <c r="N30" s="38">
        <v>2420029.7705771429</v>
      </c>
      <c r="O30" s="38">
        <v>2514002.512606428</v>
      </c>
      <c r="P30" s="38">
        <v>2572096.962210713</v>
      </c>
      <c r="Q30" s="38">
        <v>2649899.4189635697</v>
      </c>
      <c r="R30" s="38">
        <v>2732729.2899342827</v>
      </c>
      <c r="S30" s="38">
        <v>2961873.8221821375</v>
      </c>
      <c r="T30" s="38">
        <v>3420747.7870778493</v>
      </c>
      <c r="U30" s="38">
        <v>3988598.3945620772</v>
      </c>
      <c r="V30" s="38">
        <v>4412734.9709844086</v>
      </c>
      <c r="W30" s="38">
        <v>4371588.0864244718</v>
      </c>
      <c r="X30" s="38">
        <v>4927044.8889669897</v>
      </c>
      <c r="Y30" s="38">
        <v>5411787.5281247497</v>
      </c>
      <c r="Z30" s="38">
        <v>5696522.4023220539</v>
      </c>
      <c r="AA30" s="38">
        <v>5903709.1148281638</v>
      </c>
      <c r="AB30" s="38">
        <v>5683786.0704910308</v>
      </c>
      <c r="AC30" s="38">
        <v>5910373.7771058278</v>
      </c>
      <c r="AD30" s="38">
        <v>6369262.3471824741</v>
      </c>
      <c r="AE30" s="38">
        <v>6410859.3216605224</v>
      </c>
      <c r="AF30" s="38">
        <v>6896392.3706163131</v>
      </c>
    </row>
    <row r="31" spans="1:32" ht="15.95" customHeight="1">
      <c r="A31" s="53" t="s">
        <v>23</v>
      </c>
      <c r="B31" s="54" t="s">
        <v>24</v>
      </c>
      <c r="C31" s="41">
        <v>935809.61578399979</v>
      </c>
      <c r="D31" s="42">
        <v>936467.83055199985</v>
      </c>
      <c r="E31" s="42">
        <v>1005985.7308439999</v>
      </c>
      <c r="F31" s="42">
        <v>1052283.6149999998</v>
      </c>
      <c r="G31" s="42">
        <v>1074666.1977659999</v>
      </c>
      <c r="H31" s="42">
        <v>1108988.8151119999</v>
      </c>
      <c r="I31" s="42">
        <v>1293801.6537919999</v>
      </c>
      <c r="J31" s="42">
        <v>1124910.8898319998</v>
      </c>
      <c r="K31" s="42">
        <v>1105589.0404319998</v>
      </c>
      <c r="L31" s="42">
        <v>1134486.9326839997</v>
      </c>
      <c r="M31" s="42">
        <v>1337577.2419679998</v>
      </c>
      <c r="N31" s="42">
        <v>1412980.1694379998</v>
      </c>
      <c r="O31" s="42">
        <v>1555371.1129059996</v>
      </c>
      <c r="P31" s="42">
        <v>1644310.708746</v>
      </c>
      <c r="Q31" s="42">
        <v>1730822.5096799999</v>
      </c>
      <c r="R31" s="42">
        <v>1794965.3790949997</v>
      </c>
      <c r="S31" s="42">
        <v>1980074.8386149995</v>
      </c>
      <c r="T31" s="42">
        <v>2117589.3362449999</v>
      </c>
      <c r="U31" s="42">
        <v>2167490.8986399998</v>
      </c>
      <c r="V31" s="42">
        <v>2260534.5764799998</v>
      </c>
      <c r="W31" s="42">
        <v>2494245.0336543997</v>
      </c>
      <c r="X31" s="42">
        <v>2483347.9440099997</v>
      </c>
      <c r="Y31" s="42">
        <v>2576889.8611909999</v>
      </c>
      <c r="Z31" s="42">
        <v>2794992.9544399995</v>
      </c>
      <c r="AA31" s="42">
        <v>2830651.3991764002</v>
      </c>
      <c r="AB31" s="42">
        <v>2845881.5556917693</v>
      </c>
      <c r="AC31" s="42">
        <v>3118101.9247627491</v>
      </c>
      <c r="AD31" s="42">
        <v>3244092.7200110452</v>
      </c>
      <c r="AE31" s="42">
        <v>3100169.5860885885</v>
      </c>
      <c r="AF31" s="42">
        <v>3043973.8300402509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8812451.3052088078</v>
      </c>
      <c r="D33" s="57">
        <v>8903131.4816144612</v>
      </c>
      <c r="E33" s="57">
        <v>8983677.8757246286</v>
      </c>
      <c r="F33" s="57">
        <v>8993117.0345771145</v>
      </c>
      <c r="G33" s="57">
        <v>9049950.7502821274</v>
      </c>
      <c r="H33" s="57">
        <v>9064069.1118975487</v>
      </c>
      <c r="I33" s="57">
        <v>9287602.5881475639</v>
      </c>
      <c r="J33" s="57">
        <v>9126708.1523408368</v>
      </c>
      <c r="K33" s="57">
        <v>9035825.9189448375</v>
      </c>
      <c r="L33" s="57">
        <v>8989154.7358004861</v>
      </c>
      <c r="M33" s="57">
        <v>9128043.8395819459</v>
      </c>
      <c r="N33" s="57">
        <v>9172077.2719088979</v>
      </c>
      <c r="O33" s="57">
        <v>9348099.1847452279</v>
      </c>
      <c r="P33" s="57">
        <v>9438952.0078999717</v>
      </c>
      <c r="Q33" s="57">
        <v>9543957.9255100098</v>
      </c>
      <c r="R33" s="57">
        <v>9691177.0540412217</v>
      </c>
      <c r="S33" s="57">
        <v>10176280.992262207</v>
      </c>
      <c r="T33" s="57">
        <v>10749604.08899495</v>
      </c>
      <c r="U33" s="57">
        <v>11398774.440641828</v>
      </c>
      <c r="V33" s="57">
        <v>11940725.285248902</v>
      </c>
      <c r="W33" s="57">
        <v>12027219.02385219</v>
      </c>
      <c r="X33" s="57">
        <v>12405634.698677219</v>
      </c>
      <c r="Y33" s="57">
        <v>12915815.912312128</v>
      </c>
      <c r="Z33" s="57">
        <v>13375432.505301613</v>
      </c>
      <c r="AA33" s="57">
        <v>13533900.84375277</v>
      </c>
      <c r="AB33" s="58">
        <v>13325847.729928764</v>
      </c>
      <c r="AC33" s="58">
        <v>13746291.515172154</v>
      </c>
      <c r="AD33" s="58">
        <v>14249247.202857193</v>
      </c>
      <c r="AE33" s="58">
        <v>14083121.32004641</v>
      </c>
      <c r="AF33" s="58">
        <v>14443258.979221385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95" customHeight="1">
      <c r="A35" s="47" t="s">
        <v>25</v>
      </c>
      <c r="B35" s="60" t="s">
        <v>45</v>
      </c>
      <c r="C35" s="50">
        <v>8193413.0652088076</v>
      </c>
      <c r="D35" s="50">
        <v>8278663.0816144617</v>
      </c>
      <c r="E35" s="50">
        <v>8356494.3957246291</v>
      </c>
      <c r="F35" s="50">
        <v>8365933.554577115</v>
      </c>
      <c r="G35" s="50">
        <v>8439057.7502821274</v>
      </c>
      <c r="H35" s="50">
        <v>8444940.2318975478</v>
      </c>
      <c r="I35" s="50">
        <v>8661131.8681475632</v>
      </c>
      <c r="J35" s="50">
        <v>8483666.7923408374</v>
      </c>
      <c r="K35" s="50">
        <v>8367809.1189448377</v>
      </c>
      <c r="L35" s="50">
        <v>8272076.9758004863</v>
      </c>
      <c r="M35" s="50">
        <v>8349363.8395819459</v>
      </c>
      <c r="N35" s="50">
        <v>8357619.1919088978</v>
      </c>
      <c r="O35" s="50">
        <v>8504817.5847452283</v>
      </c>
      <c r="P35" s="50">
        <v>8598809.8478999715</v>
      </c>
      <c r="Q35" s="50">
        <v>8657787.1255100109</v>
      </c>
      <c r="R35" s="50">
        <v>8773143.6160412226</v>
      </c>
      <c r="S35" s="50">
        <v>9161361.4282622077</v>
      </c>
      <c r="T35" s="50">
        <v>9760353.5628749505</v>
      </c>
      <c r="U35" s="50">
        <v>10401869.012201829</v>
      </c>
      <c r="V35" s="50">
        <v>10950529.433368903</v>
      </c>
      <c r="W35" s="50">
        <v>11010583.14201219</v>
      </c>
      <c r="X35" s="50">
        <v>11398007.65003722</v>
      </c>
      <c r="Y35" s="50">
        <v>11878558.643552128</v>
      </c>
      <c r="Z35" s="50">
        <v>12296776.677261613</v>
      </c>
      <c r="AA35" s="50">
        <v>12448874.30091277</v>
      </c>
      <c r="AB35" s="61">
        <v>12220237.040848764</v>
      </c>
      <c r="AC35" s="61">
        <v>12606327.009492153</v>
      </c>
      <c r="AD35" s="61">
        <v>13108993.015857194</v>
      </c>
      <c r="AE35" s="61">
        <v>12934150.82396641</v>
      </c>
      <c r="AF35" s="61">
        <v>13289260.138501385</v>
      </c>
    </row>
    <row r="36" spans="1:32">
      <c r="P36" s="62"/>
    </row>
    <row r="39" spans="1:32">
      <c r="Y39" s="62"/>
      <c r="Z39" s="62"/>
      <c r="AA39" s="62"/>
    </row>
    <row r="40" spans="1:32">
      <c r="Y40" s="62"/>
      <c r="Z40" s="62"/>
      <c r="AA40" s="62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5" orientation="landscape" r:id="rId1"/>
  <headerFooter scaleWithDoc="0" alignWithMargins="0">
    <oddHeader>&amp;C&amp;"Arial,Fett"&amp;12Endenergie&amp;"Arial,Standard"
&amp;10(in MWh, witterungsbereinigt)&amp;R&amp;"Arial,Standard"Tabelle E&amp;LSchweizerische Holzenergiestatistik EJ2019</oddHeader>
    <oddFooter>&amp;RJuni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F40"/>
  <sheetViews>
    <sheetView zoomScale="75" zoomScaleNormal="75" zoomScaleSheetLayoutView="75" workbookViewId="0">
      <selection activeCell="C24" sqref="C24:AF24"/>
    </sheetView>
  </sheetViews>
  <sheetFormatPr baseColWidth="10" defaultColWidth="11.42578125" defaultRowHeight="12"/>
  <cols>
    <col min="1" max="1" width="5.28515625" style="30" customWidth="1"/>
    <col min="2" max="2" width="32.85546875" style="30" bestFit="1" customWidth="1"/>
    <col min="3" max="32" width="8.28515625" style="30" customWidth="1"/>
    <col min="33" max="16384" width="11.42578125" style="30"/>
  </cols>
  <sheetData>
    <row r="1" spans="1:32" ht="18.75" customHeight="1">
      <c r="A1" s="1" t="s">
        <v>0</v>
      </c>
      <c r="B1" s="1" t="s">
        <v>1</v>
      </c>
      <c r="C1" s="29">
        <v>1990</v>
      </c>
      <c r="D1" s="2">
        <v>1991</v>
      </c>
      <c r="E1" s="2">
        <v>1992</v>
      </c>
      <c r="F1" s="2">
        <v>1993</v>
      </c>
      <c r="G1" s="2">
        <v>1994</v>
      </c>
      <c r="H1" s="2">
        <v>1995</v>
      </c>
      <c r="I1" s="2">
        <v>1996</v>
      </c>
      <c r="J1" s="2">
        <v>1997</v>
      </c>
      <c r="K1" s="2">
        <v>1998</v>
      </c>
      <c r="L1" s="2">
        <v>1999</v>
      </c>
      <c r="M1" s="2">
        <v>2000</v>
      </c>
      <c r="N1" s="2">
        <v>2001</v>
      </c>
      <c r="O1" s="2">
        <v>2002</v>
      </c>
      <c r="P1" s="2">
        <v>2003</v>
      </c>
      <c r="Q1" s="2">
        <v>2004</v>
      </c>
      <c r="R1" s="2">
        <v>2005</v>
      </c>
      <c r="S1" s="2">
        <v>2006</v>
      </c>
      <c r="T1" s="2">
        <v>2007</v>
      </c>
      <c r="U1" s="2">
        <v>2008</v>
      </c>
      <c r="V1" s="2">
        <v>2009</v>
      </c>
      <c r="W1" s="2">
        <v>2010</v>
      </c>
      <c r="X1" s="2">
        <v>2011</v>
      </c>
      <c r="Y1" s="2">
        <v>2012</v>
      </c>
      <c r="Z1" s="2">
        <v>2013</v>
      </c>
      <c r="AA1" s="2">
        <v>2014</v>
      </c>
      <c r="AB1" s="2">
        <v>2015</v>
      </c>
      <c r="AC1" s="2">
        <v>2016</v>
      </c>
      <c r="AD1" s="2">
        <v>2017</v>
      </c>
      <c r="AE1" s="2">
        <v>2018</v>
      </c>
      <c r="AF1" s="2">
        <v>2019</v>
      </c>
    </row>
    <row r="2" spans="1:32" ht="14.1" customHeight="1">
      <c r="A2" s="31">
        <v>1</v>
      </c>
      <c r="B2" s="32" t="s">
        <v>2</v>
      </c>
      <c r="C2" s="33">
        <v>0</v>
      </c>
      <c r="D2" s="34">
        <v>0</v>
      </c>
      <c r="E2" s="34">
        <v>0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34">
        <v>0</v>
      </c>
      <c r="Q2" s="34">
        <v>0</v>
      </c>
      <c r="R2" s="34">
        <v>0</v>
      </c>
      <c r="S2" s="34">
        <v>0</v>
      </c>
      <c r="T2" s="34">
        <v>0</v>
      </c>
      <c r="U2" s="34">
        <v>0</v>
      </c>
      <c r="V2" s="34">
        <v>0</v>
      </c>
      <c r="W2" s="34">
        <v>0</v>
      </c>
      <c r="X2" s="34">
        <v>0</v>
      </c>
      <c r="Y2" s="34">
        <v>0</v>
      </c>
      <c r="Z2" s="34">
        <v>0</v>
      </c>
      <c r="AA2" s="34">
        <v>0</v>
      </c>
      <c r="AB2" s="34">
        <v>0</v>
      </c>
      <c r="AC2" s="34">
        <v>0</v>
      </c>
      <c r="AD2" s="34">
        <v>0</v>
      </c>
      <c r="AE2" s="34">
        <v>0</v>
      </c>
      <c r="AF2" s="34">
        <v>0</v>
      </c>
    </row>
    <row r="3" spans="1:32" ht="14.1" customHeight="1">
      <c r="A3" s="35">
        <v>2</v>
      </c>
      <c r="B3" s="36" t="s">
        <v>3</v>
      </c>
      <c r="C3" s="37">
        <v>29963.737225421999</v>
      </c>
      <c r="D3" s="38">
        <v>37183.021251515995</v>
      </c>
      <c r="E3" s="38">
        <v>43962.6860970696</v>
      </c>
      <c r="F3" s="38">
        <v>49825.660844231985</v>
      </c>
      <c r="G3" s="38">
        <v>55178.878554651572</v>
      </c>
      <c r="H3" s="38">
        <v>60753.261220285174</v>
      </c>
      <c r="I3" s="38">
        <v>67558.019292581972</v>
      </c>
      <c r="J3" s="38">
        <v>74429.62359569098</v>
      </c>
      <c r="K3" s="38">
        <v>81312.494961515971</v>
      </c>
      <c r="L3" s="38">
        <v>87176.448954856765</v>
      </c>
      <c r="M3" s="38">
        <v>92604.695107549778</v>
      </c>
      <c r="N3" s="38">
        <v>95877.981585916292</v>
      </c>
      <c r="O3" s="38">
        <v>98896.252293970421</v>
      </c>
      <c r="P3" s="38">
        <v>101354.60986066885</v>
      </c>
      <c r="Q3" s="38">
        <v>103459.61845838657</v>
      </c>
      <c r="R3" s="38">
        <v>105392.56776394749</v>
      </c>
      <c r="S3" s="38">
        <v>111394.69179514197</v>
      </c>
      <c r="T3" s="38">
        <v>116757.67014020438</v>
      </c>
      <c r="U3" s="38">
        <v>122646.05322442198</v>
      </c>
      <c r="V3" s="38">
        <v>128655.80698094598</v>
      </c>
      <c r="W3" s="38">
        <v>128628.59573630977</v>
      </c>
      <c r="X3" s="38">
        <v>126167.53325938944</v>
      </c>
      <c r="Y3" s="38">
        <v>124118.48310615936</v>
      </c>
      <c r="Z3" s="38">
        <v>122959.471923456</v>
      </c>
      <c r="AA3" s="38">
        <v>120418.8814566528</v>
      </c>
      <c r="AB3" s="38">
        <v>116020.84003967317</v>
      </c>
      <c r="AC3" s="38">
        <v>110024.56476696127</v>
      </c>
      <c r="AD3" s="38">
        <v>104038.24546467017</v>
      </c>
      <c r="AE3" s="38">
        <v>98018.542869720754</v>
      </c>
      <c r="AF3" s="38">
        <v>93061.023146683874</v>
      </c>
    </row>
    <row r="4" spans="1:32" ht="14.1" customHeight="1">
      <c r="A4" s="35">
        <v>3</v>
      </c>
      <c r="B4" s="36" t="s">
        <v>4</v>
      </c>
      <c r="C4" s="37">
        <v>165904.30916923497</v>
      </c>
      <c r="D4" s="38">
        <v>184061.04308927996</v>
      </c>
      <c r="E4" s="38">
        <v>200862.14241676801</v>
      </c>
      <c r="F4" s="38">
        <v>213372.76614653994</v>
      </c>
      <c r="G4" s="38">
        <v>230237.411829327</v>
      </c>
      <c r="H4" s="38">
        <v>246456.06007181248</v>
      </c>
      <c r="I4" s="38">
        <v>261398.84589789601</v>
      </c>
      <c r="J4" s="38">
        <v>280556.91765465005</v>
      </c>
      <c r="K4" s="38">
        <v>301505.99146190257</v>
      </c>
      <c r="L4" s="38">
        <v>316879.10717740201</v>
      </c>
      <c r="M4" s="38">
        <v>324754.20390197396</v>
      </c>
      <c r="N4" s="38">
        <v>318597.38825818669</v>
      </c>
      <c r="O4" s="38">
        <v>332919.01272740454</v>
      </c>
      <c r="P4" s="38">
        <v>350399.71993181395</v>
      </c>
      <c r="Q4" s="38">
        <v>365836.5031925771</v>
      </c>
      <c r="R4" s="38">
        <v>385648.13626161189</v>
      </c>
      <c r="S4" s="38">
        <v>415972.04091461742</v>
      </c>
      <c r="T4" s="38">
        <v>443529.44967317639</v>
      </c>
      <c r="U4" s="38">
        <v>471498.4367516744</v>
      </c>
      <c r="V4" s="38">
        <v>498531.2473658229</v>
      </c>
      <c r="W4" s="38">
        <v>514884.64346329926</v>
      </c>
      <c r="X4" s="38">
        <v>516401.0139864576</v>
      </c>
      <c r="Y4" s="38">
        <v>519151.58623648318</v>
      </c>
      <c r="Z4" s="38">
        <v>526161.49331468798</v>
      </c>
      <c r="AA4" s="38">
        <v>524967.3118055294</v>
      </c>
      <c r="AB4" s="38">
        <v>523722.91047186079</v>
      </c>
      <c r="AC4" s="38">
        <v>521952.23279390205</v>
      </c>
      <c r="AD4" s="38">
        <v>515809.81623641087</v>
      </c>
      <c r="AE4" s="38">
        <v>505536.32294227474</v>
      </c>
      <c r="AF4" s="38">
        <v>491179.59208334854</v>
      </c>
    </row>
    <row r="5" spans="1:32" ht="14.1" customHeight="1">
      <c r="A5" s="35" t="s">
        <v>36</v>
      </c>
      <c r="B5" s="36" t="s">
        <v>5</v>
      </c>
      <c r="C5" s="37">
        <v>325951.04973637452</v>
      </c>
      <c r="D5" s="38">
        <v>320300.06537564303</v>
      </c>
      <c r="E5" s="38">
        <v>313526.68902492226</v>
      </c>
      <c r="F5" s="38">
        <v>307218.32062825898</v>
      </c>
      <c r="G5" s="38">
        <v>299518.13003904128</v>
      </c>
      <c r="H5" s="38">
        <v>270525.26274001598</v>
      </c>
      <c r="I5" s="38">
        <v>266888.36231253465</v>
      </c>
      <c r="J5" s="38">
        <v>257054.81807906798</v>
      </c>
      <c r="K5" s="38">
        <v>236704.43582868803</v>
      </c>
      <c r="L5" s="38">
        <v>217397.37609299552</v>
      </c>
      <c r="M5" s="38">
        <v>197653.36936074949</v>
      </c>
      <c r="N5" s="38">
        <v>163489.53606055753</v>
      </c>
      <c r="O5" s="38">
        <v>144370.95046825838</v>
      </c>
      <c r="P5" s="38">
        <v>131859.60604574115</v>
      </c>
      <c r="Q5" s="38">
        <v>120466.46305846419</v>
      </c>
      <c r="R5" s="38">
        <v>109390.09768028527</v>
      </c>
      <c r="S5" s="38">
        <v>99030.519035572754</v>
      </c>
      <c r="T5" s="38">
        <v>87220.145333421067</v>
      </c>
      <c r="U5" s="38">
        <v>72955.00248812839</v>
      </c>
      <c r="V5" s="38">
        <v>61084.465951751539</v>
      </c>
      <c r="W5" s="38">
        <v>48898.514061993948</v>
      </c>
      <c r="X5" s="38">
        <v>44432.533884125078</v>
      </c>
      <c r="Y5" s="38">
        <v>40632.118292802807</v>
      </c>
      <c r="Z5" s="38">
        <v>36398.763820544089</v>
      </c>
      <c r="AA5" s="38">
        <v>31884.357097310793</v>
      </c>
      <c r="AB5" s="38">
        <v>27893.944780757996</v>
      </c>
      <c r="AC5" s="38">
        <v>24016.592190023995</v>
      </c>
      <c r="AD5" s="38">
        <v>19534.890762429</v>
      </c>
      <c r="AE5" s="38">
        <v>19080.929793959996</v>
      </c>
      <c r="AF5" s="38">
        <v>18803.664810810005</v>
      </c>
    </row>
    <row r="6" spans="1:32" ht="14.1" customHeight="1">
      <c r="A6" s="35" t="s">
        <v>35</v>
      </c>
      <c r="B6" s="36" t="s">
        <v>107</v>
      </c>
      <c r="C6" s="37">
        <v>0</v>
      </c>
      <c r="D6" s="38">
        <v>0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516.67918847999999</v>
      </c>
      <c r="L6" s="38">
        <v>862.79897088000018</v>
      </c>
      <c r="M6" s="38">
        <v>1590.2944985088</v>
      </c>
      <c r="N6" s="38">
        <v>2673.9822388838402</v>
      </c>
      <c r="O6" s="38">
        <v>4612.8459173068804</v>
      </c>
      <c r="P6" s="38">
        <v>6191.9670199910415</v>
      </c>
      <c r="Q6" s="38">
        <v>8162.2286696448009</v>
      </c>
      <c r="R6" s="38">
        <v>10532.091831091204</v>
      </c>
      <c r="S6" s="38">
        <v>15076.500122419204</v>
      </c>
      <c r="T6" s="38">
        <v>19067.353232179204</v>
      </c>
      <c r="U6" s="38">
        <v>23417.133861888004</v>
      </c>
      <c r="V6" s="38">
        <v>27688.640209920006</v>
      </c>
      <c r="W6" s="38">
        <v>31987.813861785606</v>
      </c>
      <c r="X6" s="38">
        <v>35613.889914470405</v>
      </c>
      <c r="Y6" s="38">
        <v>39329.236594851849</v>
      </c>
      <c r="Z6" s="38">
        <v>42581.436778414085</v>
      </c>
      <c r="AA6" s="38">
        <v>45612.580791582724</v>
      </c>
      <c r="AB6" s="38">
        <v>48335.371970457607</v>
      </c>
      <c r="AC6" s="38">
        <v>49787.380912066568</v>
      </c>
      <c r="AD6" s="38">
        <v>50482.939254559591</v>
      </c>
      <c r="AE6" s="38">
        <v>51536.957614044521</v>
      </c>
      <c r="AF6" s="38">
        <v>50776.619696757632</v>
      </c>
    </row>
    <row r="7" spans="1:32" ht="14.1" customHeight="1">
      <c r="A7" s="35">
        <v>5</v>
      </c>
      <c r="B7" s="36" t="s">
        <v>6</v>
      </c>
      <c r="C7" s="37">
        <v>743627.16145280295</v>
      </c>
      <c r="D7" s="38">
        <v>713061.0020383792</v>
      </c>
      <c r="E7" s="38">
        <v>681957.24027035409</v>
      </c>
      <c r="F7" s="38">
        <v>650356.59899950714</v>
      </c>
      <c r="G7" s="38">
        <v>619404.87047177379</v>
      </c>
      <c r="H7" s="38">
        <v>592348.73661468795</v>
      </c>
      <c r="I7" s="38">
        <v>573424.41021451645</v>
      </c>
      <c r="J7" s="38">
        <v>556474.71516289364</v>
      </c>
      <c r="K7" s="38">
        <v>538385.93980192824</v>
      </c>
      <c r="L7" s="38">
        <v>526973.22525725933</v>
      </c>
      <c r="M7" s="38">
        <v>511786.22648776911</v>
      </c>
      <c r="N7" s="38">
        <v>515990.37522824819</v>
      </c>
      <c r="O7" s="38">
        <v>519275.04766127409</v>
      </c>
      <c r="P7" s="38">
        <v>520815.69211167732</v>
      </c>
      <c r="Q7" s="38">
        <v>519902.80462823238</v>
      </c>
      <c r="R7" s="38">
        <v>518112.51011892263</v>
      </c>
      <c r="S7" s="38">
        <v>532688.1334845809</v>
      </c>
      <c r="T7" s="38">
        <v>544159.90858969581</v>
      </c>
      <c r="U7" s="38">
        <v>561399.46060355683</v>
      </c>
      <c r="V7" s="38">
        <v>585946.04571604193</v>
      </c>
      <c r="W7" s="38">
        <v>611803.94127848651</v>
      </c>
      <c r="X7" s="38">
        <v>645449.4429766289</v>
      </c>
      <c r="Y7" s="38">
        <v>683613.37536499894</v>
      </c>
      <c r="Z7" s="38">
        <v>724223.77411446522</v>
      </c>
      <c r="AA7" s="38">
        <v>765443.26926780085</v>
      </c>
      <c r="AB7" s="38">
        <v>802634.24652658624</v>
      </c>
      <c r="AC7" s="38">
        <v>799645.94429992035</v>
      </c>
      <c r="AD7" s="38">
        <v>793573.11048095301</v>
      </c>
      <c r="AE7" s="38">
        <v>787900.39821783791</v>
      </c>
      <c r="AF7" s="38">
        <v>780648.11325883726</v>
      </c>
    </row>
    <row r="8" spans="1:32" ht="14.1" customHeight="1">
      <c r="A8" s="35">
        <v>6</v>
      </c>
      <c r="B8" s="36" t="s">
        <v>7</v>
      </c>
      <c r="C8" s="37">
        <v>571190.19774956093</v>
      </c>
      <c r="D8" s="38">
        <v>544040.76621765865</v>
      </c>
      <c r="E8" s="38">
        <v>511587.10852123203</v>
      </c>
      <c r="F8" s="38">
        <v>476557.24253115256</v>
      </c>
      <c r="G8" s="38">
        <v>444254.59195703408</v>
      </c>
      <c r="H8" s="38">
        <v>409536.40202637401</v>
      </c>
      <c r="I8" s="38">
        <v>383394.10303645564</v>
      </c>
      <c r="J8" s="38">
        <v>349179.03123361425</v>
      </c>
      <c r="K8" s="38">
        <v>314883.82717067015</v>
      </c>
      <c r="L8" s="38">
        <v>283911.46793892852</v>
      </c>
      <c r="M8" s="38">
        <v>258992.94917277337</v>
      </c>
      <c r="N8" s="38">
        <v>251069.43929487234</v>
      </c>
      <c r="O8" s="38">
        <v>242872.25162792375</v>
      </c>
      <c r="P8" s="38">
        <v>234741.14331709858</v>
      </c>
      <c r="Q8" s="38">
        <v>224713.31926614654</v>
      </c>
      <c r="R8" s="38">
        <v>217144.23729649532</v>
      </c>
      <c r="S8" s="38">
        <v>198085.58097313315</v>
      </c>
      <c r="T8" s="38">
        <v>180379.01386037515</v>
      </c>
      <c r="U8" s="38">
        <v>164196.99658964336</v>
      </c>
      <c r="V8" s="38">
        <v>150004.72377434248</v>
      </c>
      <c r="W8" s="38">
        <v>131911.17611026211</v>
      </c>
      <c r="X8" s="38">
        <v>119357.18663232443</v>
      </c>
      <c r="Y8" s="38">
        <v>116559.90015672507</v>
      </c>
      <c r="Z8" s="38">
        <v>110749.58458238398</v>
      </c>
      <c r="AA8" s="38">
        <v>104007.86018244385</v>
      </c>
      <c r="AB8" s="38">
        <v>98878.674319140235</v>
      </c>
      <c r="AC8" s="38">
        <v>90903.700710221194</v>
      </c>
      <c r="AD8" s="38">
        <v>84420.745459395112</v>
      </c>
      <c r="AE8" s="38">
        <v>78981.735974574316</v>
      </c>
      <c r="AF8" s="38">
        <v>74563.644824527553</v>
      </c>
    </row>
    <row r="9" spans="1:32" ht="14.1" customHeight="1">
      <c r="A9" s="35">
        <v>7</v>
      </c>
      <c r="B9" s="36" t="s">
        <v>8</v>
      </c>
      <c r="C9" s="37">
        <v>942206.80300109962</v>
      </c>
      <c r="D9" s="38">
        <v>921621.15514292964</v>
      </c>
      <c r="E9" s="38">
        <v>896833.51161669963</v>
      </c>
      <c r="F9" s="38">
        <v>871945.5918799598</v>
      </c>
      <c r="G9" s="38">
        <v>846409.98674402072</v>
      </c>
      <c r="H9" s="38">
        <v>815869.81869414367</v>
      </c>
      <c r="I9" s="38">
        <v>785125.53462426772</v>
      </c>
      <c r="J9" s="38">
        <v>755191.56392803474</v>
      </c>
      <c r="K9" s="38">
        <v>724099.25928073481</v>
      </c>
      <c r="L9" s="38">
        <v>694641.98742773989</v>
      </c>
      <c r="M9" s="38">
        <v>664075.33873325982</v>
      </c>
      <c r="N9" s="38">
        <v>634569.13833495986</v>
      </c>
      <c r="O9" s="38">
        <v>603065.50782031985</v>
      </c>
      <c r="P9" s="38">
        <v>571935.39359633997</v>
      </c>
      <c r="Q9" s="38">
        <v>539835.97883453988</v>
      </c>
      <c r="R9" s="38">
        <v>507636.8998146099</v>
      </c>
      <c r="S9" s="38">
        <v>468677.84105939989</v>
      </c>
      <c r="T9" s="38">
        <v>418637.06673294993</v>
      </c>
      <c r="U9" s="38">
        <v>380118.77914409991</v>
      </c>
      <c r="V9" s="38">
        <v>343969.03625109984</v>
      </c>
      <c r="W9" s="38">
        <v>284916.77220239997</v>
      </c>
      <c r="X9" s="38">
        <v>233294.16297665396</v>
      </c>
      <c r="Y9" s="38">
        <v>189891.39986972997</v>
      </c>
      <c r="Z9" s="38">
        <v>148930.26879483197</v>
      </c>
      <c r="AA9" s="38">
        <v>116272.61513950799</v>
      </c>
      <c r="AB9" s="38">
        <v>109701.45712011149</v>
      </c>
      <c r="AC9" s="38">
        <v>103273.48666136249</v>
      </c>
      <c r="AD9" s="38">
        <v>97426.038816102024</v>
      </c>
      <c r="AE9" s="38">
        <v>92949.008239707953</v>
      </c>
      <c r="AF9" s="38">
        <v>88252.995147465117</v>
      </c>
    </row>
    <row r="10" spans="1:32" ht="14.1" customHeight="1">
      <c r="A10" s="35">
        <v>8</v>
      </c>
      <c r="B10" s="36" t="s">
        <v>39</v>
      </c>
      <c r="C10" s="37">
        <v>852343.18200486014</v>
      </c>
      <c r="D10" s="38">
        <v>874736.92779019196</v>
      </c>
      <c r="E10" s="38">
        <v>883468.00737816957</v>
      </c>
      <c r="F10" s="38">
        <v>890095.44623875187</v>
      </c>
      <c r="G10" s="38">
        <v>895365.35279096384</v>
      </c>
      <c r="H10" s="38">
        <v>887606.03983369179</v>
      </c>
      <c r="I10" s="38">
        <v>897676.12242476142</v>
      </c>
      <c r="J10" s="38">
        <v>902921.18308641587</v>
      </c>
      <c r="K10" s="38">
        <v>901590.22576693189</v>
      </c>
      <c r="L10" s="38">
        <v>895581.84331535036</v>
      </c>
      <c r="M10" s="38">
        <v>899331.18699417356</v>
      </c>
      <c r="N10" s="38">
        <v>910945.19398724637</v>
      </c>
      <c r="O10" s="38">
        <v>912872.59456838877</v>
      </c>
      <c r="P10" s="38">
        <v>902212.70300366392</v>
      </c>
      <c r="Q10" s="38">
        <v>892245.7105177464</v>
      </c>
      <c r="R10" s="38">
        <v>878529.3863859335</v>
      </c>
      <c r="S10" s="38">
        <v>867745.70296590216</v>
      </c>
      <c r="T10" s="38">
        <v>853911.98254686443</v>
      </c>
      <c r="U10" s="38">
        <v>847999.4415980326</v>
      </c>
      <c r="V10" s="38">
        <v>835819.62527277588</v>
      </c>
      <c r="W10" s="38">
        <v>787584.45723291347</v>
      </c>
      <c r="X10" s="38">
        <v>721503.84669118817</v>
      </c>
      <c r="Y10" s="38">
        <v>678722.95596581523</v>
      </c>
      <c r="Z10" s="38">
        <v>639046.92996522668</v>
      </c>
      <c r="AA10" s="38">
        <v>584976.42037316808</v>
      </c>
      <c r="AB10" s="38">
        <v>568886.26231110515</v>
      </c>
      <c r="AC10" s="38">
        <v>548775.66659259796</v>
      </c>
      <c r="AD10" s="38">
        <v>531938.75068927393</v>
      </c>
      <c r="AE10" s="38">
        <v>518667.66968089965</v>
      </c>
      <c r="AF10" s="38">
        <v>510886.97234271513</v>
      </c>
    </row>
    <row r="11" spans="1:32" ht="14.1" customHeight="1">
      <c r="A11" s="35">
        <v>9</v>
      </c>
      <c r="B11" s="36" t="s">
        <v>40</v>
      </c>
      <c r="C11" s="37">
        <v>14683.514639999996</v>
      </c>
      <c r="D11" s="38">
        <v>15988.418831999998</v>
      </c>
      <c r="E11" s="38">
        <v>18164.373312</v>
      </c>
      <c r="F11" s="38">
        <v>21222.074015999999</v>
      </c>
      <c r="G11" s="38">
        <v>25038.517680000001</v>
      </c>
      <c r="H11" s="38">
        <v>29585.961719999996</v>
      </c>
      <c r="I11" s="38">
        <v>33637.047480000008</v>
      </c>
      <c r="J11" s="38">
        <v>37046.711327999998</v>
      </c>
      <c r="K11" s="38">
        <v>40066.307760000003</v>
      </c>
      <c r="L11" s="38">
        <v>42982.287311999993</v>
      </c>
      <c r="M11" s="38">
        <v>46819.454351999979</v>
      </c>
      <c r="N11" s="38">
        <v>52767.063263999975</v>
      </c>
      <c r="O11" s="38">
        <v>56939.14679999998</v>
      </c>
      <c r="P11" s="38">
        <v>60035.620271999978</v>
      </c>
      <c r="Q11" s="38">
        <v>63388.12771199998</v>
      </c>
      <c r="R11" s="38">
        <v>66339.53755199998</v>
      </c>
      <c r="S11" s="38">
        <v>68856.424991999986</v>
      </c>
      <c r="T11" s="38">
        <v>70935.447551999983</v>
      </c>
      <c r="U11" s="38">
        <v>73689.651071999993</v>
      </c>
      <c r="V11" s="38">
        <v>75267.301631999988</v>
      </c>
      <c r="W11" s="38">
        <v>76514.046671999997</v>
      </c>
      <c r="X11" s="38">
        <v>76915.773444705876</v>
      </c>
      <c r="Y11" s="38">
        <v>77056.157604705862</v>
      </c>
      <c r="Z11" s="38">
        <v>75806.73858070586</v>
      </c>
      <c r="AA11" s="38">
        <v>74029.20771670586</v>
      </c>
      <c r="AB11" s="38">
        <v>71109.551436705864</v>
      </c>
      <c r="AC11" s="38">
        <v>68095.971468705859</v>
      </c>
      <c r="AD11" s="38">
        <v>66508.627716705858</v>
      </c>
      <c r="AE11" s="38">
        <v>65345.444676705862</v>
      </c>
      <c r="AF11" s="38">
        <v>63499.058724705872</v>
      </c>
    </row>
    <row r="12" spans="1:32" ht="14.1" customHeight="1">
      <c r="A12" s="35">
        <v>10</v>
      </c>
      <c r="B12" s="36" t="s">
        <v>9</v>
      </c>
      <c r="C12" s="37">
        <v>226953.34379827202</v>
      </c>
      <c r="D12" s="38">
        <v>226451.86445452677</v>
      </c>
      <c r="E12" s="38">
        <v>222920.02555893359</v>
      </c>
      <c r="F12" s="38">
        <v>217032.89497868158</v>
      </c>
      <c r="G12" s="38">
        <v>209326.04723867471</v>
      </c>
      <c r="H12" s="38">
        <v>199030.53109069008</v>
      </c>
      <c r="I12" s="38">
        <v>186463.17481247996</v>
      </c>
      <c r="J12" s="38">
        <v>173080.51774093075</v>
      </c>
      <c r="K12" s="38">
        <v>157312.95474562203</v>
      </c>
      <c r="L12" s="38">
        <v>139173.25120890839</v>
      </c>
      <c r="M12" s="38">
        <v>118947.54677436898</v>
      </c>
      <c r="N12" s="38">
        <v>96807.422396754002</v>
      </c>
      <c r="O12" s="38">
        <v>81412.108583005815</v>
      </c>
      <c r="P12" s="38">
        <v>70146.274227913789</v>
      </c>
      <c r="Q12" s="38">
        <v>61152.531581489391</v>
      </c>
      <c r="R12" s="38">
        <v>54917.414990627389</v>
      </c>
      <c r="S12" s="38">
        <v>49748.858256286781</v>
      </c>
      <c r="T12" s="38">
        <v>45400.293973967397</v>
      </c>
      <c r="U12" s="38">
        <v>41216.427761444997</v>
      </c>
      <c r="V12" s="38">
        <v>35823.829339026001</v>
      </c>
      <c r="W12" s="38">
        <v>31053.362098028403</v>
      </c>
      <c r="X12" s="38">
        <v>27179.272095337437</v>
      </c>
      <c r="Y12" s="38">
        <v>24161.472052473604</v>
      </c>
      <c r="Z12" s="38">
        <v>21366.380188552321</v>
      </c>
      <c r="AA12" s="38">
        <v>18590.905386545761</v>
      </c>
      <c r="AB12" s="38">
        <v>16397.11685883348</v>
      </c>
      <c r="AC12" s="38">
        <v>14515.309765529999</v>
      </c>
      <c r="AD12" s="38">
        <v>11834.258477626439</v>
      </c>
      <c r="AE12" s="38">
        <v>9613.1723603039991</v>
      </c>
      <c r="AF12" s="38">
        <v>8049.5216440847998</v>
      </c>
    </row>
    <row r="13" spans="1:32">
      <c r="A13" s="35" t="s">
        <v>38</v>
      </c>
      <c r="B13" s="36" t="s">
        <v>41</v>
      </c>
      <c r="C13" s="37">
        <v>41461.916698800014</v>
      </c>
      <c r="D13" s="38">
        <v>51361.360826400007</v>
      </c>
      <c r="E13" s="38">
        <v>59203.571106384014</v>
      </c>
      <c r="F13" s="38">
        <v>64367.927292240012</v>
      </c>
      <c r="G13" s="38">
        <v>70385.221460645989</v>
      </c>
      <c r="H13" s="38">
        <v>73899.358978283984</v>
      </c>
      <c r="I13" s="38">
        <v>81132.882814655997</v>
      </c>
      <c r="J13" s="38">
        <v>89401.708902869985</v>
      </c>
      <c r="K13" s="38">
        <v>95188.610367629968</v>
      </c>
      <c r="L13" s="38">
        <v>101581.37726615997</v>
      </c>
      <c r="M13" s="38">
        <v>105827.52986801996</v>
      </c>
      <c r="N13" s="38">
        <v>113932.58299631996</v>
      </c>
      <c r="O13" s="38">
        <v>123192.83646845998</v>
      </c>
      <c r="P13" s="38">
        <v>130712.14579499999</v>
      </c>
      <c r="Q13" s="38">
        <v>133306.01798688</v>
      </c>
      <c r="R13" s="38">
        <v>140532.71855237999</v>
      </c>
      <c r="S13" s="38">
        <v>149681.23078787996</v>
      </c>
      <c r="T13" s="38">
        <v>155911.17244107599</v>
      </c>
      <c r="U13" s="38">
        <v>166400.65249644598</v>
      </c>
      <c r="V13" s="38">
        <v>174607.62564653999</v>
      </c>
      <c r="W13" s="38">
        <v>186351.98526734399</v>
      </c>
      <c r="X13" s="38">
        <v>180200.21206884563</v>
      </c>
      <c r="Y13" s="38">
        <v>176839.38139808964</v>
      </c>
      <c r="Z13" s="38">
        <v>177628.95461787671</v>
      </c>
      <c r="AA13" s="38">
        <v>174842.61383676706</v>
      </c>
      <c r="AB13" s="38">
        <v>170602.30283455059</v>
      </c>
      <c r="AC13" s="38">
        <v>163185.74248076466</v>
      </c>
      <c r="AD13" s="38">
        <v>156098.79109862467</v>
      </c>
      <c r="AE13" s="38">
        <v>150370.35218767056</v>
      </c>
      <c r="AF13" s="38">
        <v>142353.77906469174</v>
      </c>
    </row>
    <row r="14" spans="1:32" ht="13.5" customHeight="1">
      <c r="A14" s="35" t="s">
        <v>37</v>
      </c>
      <c r="B14" s="36" t="s">
        <v>42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2132.3268096000006</v>
      </c>
      <c r="L14" s="38">
        <v>5546.5648128000012</v>
      </c>
      <c r="M14" s="38">
        <v>13581.707673600002</v>
      </c>
      <c r="N14" s="38">
        <v>31532.809420800004</v>
      </c>
      <c r="O14" s="38">
        <v>53781.83774208001</v>
      </c>
      <c r="P14" s="38">
        <v>79361.900789759995</v>
      </c>
      <c r="Q14" s="38">
        <v>112895.09830656</v>
      </c>
      <c r="R14" s="38">
        <v>177747.92269824</v>
      </c>
      <c r="S14" s="38">
        <v>269471.60358912003</v>
      </c>
      <c r="T14" s="38">
        <v>311851.16651519999</v>
      </c>
      <c r="U14" s="38">
        <v>361690.99886592</v>
      </c>
      <c r="V14" s="38">
        <v>405544.21862400003</v>
      </c>
      <c r="W14" s="38">
        <v>447263.64094464009</v>
      </c>
      <c r="X14" s="38">
        <v>470391.37726464006</v>
      </c>
      <c r="Y14" s="38">
        <v>504162.7412889601</v>
      </c>
      <c r="Z14" s="38">
        <v>538901.32869119989</v>
      </c>
      <c r="AA14" s="38">
        <v>569285.69524223998</v>
      </c>
      <c r="AB14" s="38">
        <v>591129.76269311993</v>
      </c>
      <c r="AC14" s="38">
        <v>610533.98138879996</v>
      </c>
      <c r="AD14" s="38">
        <v>630764.73176063993</v>
      </c>
      <c r="AE14" s="38">
        <v>655750.04405760008</v>
      </c>
      <c r="AF14" s="38">
        <v>678275.99769600027</v>
      </c>
    </row>
    <row r="15" spans="1:32" ht="25.15" customHeight="1">
      <c r="A15" s="35" t="s">
        <v>47</v>
      </c>
      <c r="B15" s="36" t="s">
        <v>43</v>
      </c>
      <c r="C15" s="37">
        <v>93925.51882312489</v>
      </c>
      <c r="D15" s="38">
        <v>107614.66839749989</v>
      </c>
      <c r="E15" s="38">
        <v>120235.63290749989</v>
      </c>
      <c r="F15" s="38">
        <v>135579.62595374984</v>
      </c>
      <c r="G15" s="38">
        <v>152748.72953999988</v>
      </c>
      <c r="H15" s="38">
        <v>172714.05904499989</v>
      </c>
      <c r="I15" s="38">
        <v>190709.89325437474</v>
      </c>
      <c r="J15" s="38">
        <v>206291.34275062478</v>
      </c>
      <c r="K15" s="38">
        <v>225693.39603937374</v>
      </c>
      <c r="L15" s="38">
        <v>242155.80235687378</v>
      </c>
      <c r="M15" s="38">
        <v>258762.47778562264</v>
      </c>
      <c r="N15" s="38">
        <v>288907.67323687411</v>
      </c>
      <c r="O15" s="38">
        <v>312610.44170812541</v>
      </c>
      <c r="P15" s="38">
        <v>333207.33267937507</v>
      </c>
      <c r="Q15" s="38">
        <v>353776.55711062468</v>
      </c>
      <c r="R15" s="38">
        <v>381461.64243000047</v>
      </c>
      <c r="S15" s="38">
        <v>427644.25295625202</v>
      </c>
      <c r="T15" s="38">
        <v>457395.65177625022</v>
      </c>
      <c r="U15" s="38">
        <v>477868.97948624979</v>
      </c>
      <c r="V15" s="38">
        <v>491407.55763687502</v>
      </c>
      <c r="W15" s="38">
        <v>519397.40014937572</v>
      </c>
      <c r="X15" s="38">
        <v>543482.32249437552</v>
      </c>
      <c r="Y15" s="38">
        <v>579579.88689562411</v>
      </c>
      <c r="Z15" s="38">
        <v>609215.82306749769</v>
      </c>
      <c r="AA15" s="38">
        <v>636843.3560362471</v>
      </c>
      <c r="AB15" s="38">
        <v>672291.24257624662</v>
      </c>
      <c r="AC15" s="38">
        <v>703489.71781687182</v>
      </c>
      <c r="AD15" s="38">
        <v>728565.86052937165</v>
      </c>
      <c r="AE15" s="38">
        <v>750102.67287999659</v>
      </c>
      <c r="AF15" s="38">
        <v>761555.56679124641</v>
      </c>
    </row>
    <row r="16" spans="1:32" ht="13.5" customHeight="1">
      <c r="A16" s="35" t="s">
        <v>48</v>
      </c>
      <c r="B16" s="36" t="s">
        <v>53</v>
      </c>
      <c r="C16" s="37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490.89715200000001</v>
      </c>
      <c r="N16" s="38">
        <v>1585.0567584</v>
      </c>
      <c r="O16" s="38">
        <v>2368.9086623999997</v>
      </c>
      <c r="P16" s="38">
        <v>3103.8248063999995</v>
      </c>
      <c r="Q16" s="38">
        <v>7035.4007424000047</v>
      </c>
      <c r="R16" s="38">
        <v>18289.96573439999</v>
      </c>
      <c r="S16" s="38">
        <v>31552.1486888</v>
      </c>
      <c r="T16" s="38">
        <v>51010.879069999915</v>
      </c>
      <c r="U16" s="38">
        <v>62749.039338799914</v>
      </c>
      <c r="V16" s="38">
        <v>75428.686974000011</v>
      </c>
      <c r="W16" s="38">
        <v>85723.002226000084</v>
      </c>
      <c r="X16" s="38">
        <v>97725.688686000227</v>
      </c>
      <c r="Y16" s="38">
        <v>110504.97832600033</v>
      </c>
      <c r="Z16" s="38">
        <v>121407.16919000045</v>
      </c>
      <c r="AA16" s="38">
        <v>148981.48940200076</v>
      </c>
      <c r="AB16" s="38">
        <v>180987.0434860005</v>
      </c>
      <c r="AC16" s="38">
        <v>211260.67014200045</v>
      </c>
      <c r="AD16" s="38">
        <v>251875.22489400013</v>
      </c>
      <c r="AE16" s="38">
        <v>278330.24498200003</v>
      </c>
      <c r="AF16" s="38">
        <v>295524.25496600068</v>
      </c>
    </row>
    <row r="17" spans="1:32" ht="25.15" customHeight="1">
      <c r="A17" s="35">
        <v>13</v>
      </c>
      <c r="B17" s="36" t="s">
        <v>44</v>
      </c>
      <c r="C17" s="37">
        <v>172421.69537932539</v>
      </c>
      <c r="D17" s="38">
        <v>188874.7956527255</v>
      </c>
      <c r="E17" s="38">
        <v>198795.06871560053</v>
      </c>
      <c r="F17" s="38">
        <v>208541.18858160067</v>
      </c>
      <c r="G17" s="38">
        <v>216511.01719065051</v>
      </c>
      <c r="H17" s="38">
        <v>224825.80244355038</v>
      </c>
      <c r="I17" s="38">
        <v>235246.61902035042</v>
      </c>
      <c r="J17" s="38">
        <v>239257.43755672537</v>
      </c>
      <c r="K17" s="38">
        <v>240253.27839555033</v>
      </c>
      <c r="L17" s="38">
        <v>242902.66769370029</v>
      </c>
      <c r="M17" s="38">
        <v>243659.31686197515</v>
      </c>
      <c r="N17" s="38">
        <v>247513.27922842515</v>
      </c>
      <c r="O17" s="38">
        <v>248535.00927780007</v>
      </c>
      <c r="P17" s="38">
        <v>249789.16765740013</v>
      </c>
      <c r="Q17" s="38">
        <v>247950.59433532506</v>
      </c>
      <c r="R17" s="38">
        <v>250689.07120845013</v>
      </c>
      <c r="S17" s="38">
        <v>253082.68532085008</v>
      </c>
      <c r="T17" s="38">
        <v>269334.52382579993</v>
      </c>
      <c r="U17" s="38">
        <v>269608.75267859991</v>
      </c>
      <c r="V17" s="38">
        <v>270739.04541839979</v>
      </c>
      <c r="W17" s="38">
        <v>272072.67398564966</v>
      </c>
      <c r="X17" s="38">
        <v>272976.46054274956</v>
      </c>
      <c r="Y17" s="38">
        <v>274225.72823742451</v>
      </c>
      <c r="Z17" s="38">
        <v>276839.12650077423</v>
      </c>
      <c r="AA17" s="38">
        <v>282438.17803842388</v>
      </c>
      <c r="AB17" s="38">
        <v>287718.35025112372</v>
      </c>
      <c r="AC17" s="38">
        <v>289422.8447011736</v>
      </c>
      <c r="AD17" s="38">
        <v>298039.07489892293</v>
      </c>
      <c r="AE17" s="38">
        <v>299007.53065607307</v>
      </c>
      <c r="AF17" s="38">
        <v>299727.54287364846</v>
      </c>
    </row>
    <row r="18" spans="1:32" ht="25.15" customHeight="1">
      <c r="A18" s="35" t="s">
        <v>49</v>
      </c>
      <c r="B18" s="36" t="s">
        <v>10</v>
      </c>
      <c r="C18" s="37">
        <v>48070.101232999987</v>
      </c>
      <c r="D18" s="38">
        <v>57521.178775500004</v>
      </c>
      <c r="E18" s="38">
        <v>69550.81749549997</v>
      </c>
      <c r="F18" s="38">
        <v>76700.151005499996</v>
      </c>
      <c r="G18" s="38">
        <v>89961.442703000008</v>
      </c>
      <c r="H18" s="38">
        <v>100770.16318050001</v>
      </c>
      <c r="I18" s="38">
        <v>112629.3090505</v>
      </c>
      <c r="J18" s="38">
        <v>123478.81099675008</v>
      </c>
      <c r="K18" s="38">
        <v>133084.77808725007</v>
      </c>
      <c r="L18" s="38">
        <v>143024.51124225018</v>
      </c>
      <c r="M18" s="38">
        <v>150205.73322975027</v>
      </c>
      <c r="N18" s="38">
        <v>154611.18427975033</v>
      </c>
      <c r="O18" s="38">
        <v>165217.13917225032</v>
      </c>
      <c r="P18" s="38">
        <v>171767.43237225022</v>
      </c>
      <c r="Q18" s="38">
        <v>181214.86216075017</v>
      </c>
      <c r="R18" s="38">
        <v>191984.90601950011</v>
      </c>
      <c r="S18" s="38">
        <v>207588.05382700011</v>
      </c>
      <c r="T18" s="38">
        <v>229374.39920450017</v>
      </c>
      <c r="U18" s="38">
        <v>247771.82594450001</v>
      </c>
      <c r="V18" s="38">
        <v>262210.52790074999</v>
      </c>
      <c r="W18" s="38">
        <v>270825.64223824983</v>
      </c>
      <c r="X18" s="38">
        <v>290981.8889807497</v>
      </c>
      <c r="Y18" s="38">
        <v>305527.45490574942</v>
      </c>
      <c r="Z18" s="38">
        <v>316253.91082908254</v>
      </c>
      <c r="AA18" s="38">
        <v>329313.94378574908</v>
      </c>
      <c r="AB18" s="38">
        <v>343476.7251978321</v>
      </c>
      <c r="AC18" s="38">
        <v>356651.61280283192</v>
      </c>
      <c r="AD18" s="38">
        <v>370565.82897033187</v>
      </c>
      <c r="AE18" s="38">
        <v>378044.60495449859</v>
      </c>
      <c r="AF18" s="38">
        <v>386083.68425824848</v>
      </c>
    </row>
    <row r="19" spans="1:32" ht="13.5" customHeight="1">
      <c r="A19" s="35" t="s">
        <v>50</v>
      </c>
      <c r="B19" s="36" t="s">
        <v>54</v>
      </c>
      <c r="C19" s="37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1372.1731199999999</v>
      </c>
      <c r="Q19" s="38">
        <v>1372.1731199999999</v>
      </c>
      <c r="R19" s="38">
        <v>3247.33608</v>
      </c>
      <c r="S19" s="38">
        <v>9486.8513856000009</v>
      </c>
      <c r="T19" s="38">
        <v>14073.424221599997</v>
      </c>
      <c r="U19" s="38">
        <v>23160.072477599999</v>
      </c>
      <c r="V19" s="38">
        <v>28840.1325984</v>
      </c>
      <c r="W19" s="38">
        <v>33169.212518400003</v>
      </c>
      <c r="X19" s="38">
        <v>40288.938998400001</v>
      </c>
      <c r="Y19" s="38">
        <v>41809.483598400002</v>
      </c>
      <c r="Z19" s="38">
        <v>42346.1463984</v>
      </c>
      <c r="AA19" s="38">
        <v>47605.441838399987</v>
      </c>
      <c r="AB19" s="38">
        <v>49573.205438399986</v>
      </c>
      <c r="AC19" s="38">
        <v>55912.385690399977</v>
      </c>
      <c r="AD19" s="38">
        <v>62030.341610399963</v>
      </c>
      <c r="AE19" s="38">
        <v>67200.491396399972</v>
      </c>
      <c r="AF19" s="38">
        <v>67200.491396399972</v>
      </c>
    </row>
    <row r="20" spans="1:32" ht="25.15" customHeight="1">
      <c r="A20" s="35">
        <v>15</v>
      </c>
      <c r="B20" s="36" t="s">
        <v>11</v>
      </c>
      <c r="C20" s="37">
        <v>78583.777798049996</v>
      </c>
      <c r="D20" s="38">
        <v>86759.270536049968</v>
      </c>
      <c r="E20" s="38">
        <v>95020.204428450001</v>
      </c>
      <c r="F20" s="38">
        <v>102750.58133985003</v>
      </c>
      <c r="G20" s="38">
        <v>106471.05692385003</v>
      </c>
      <c r="H20" s="38">
        <v>110607.92294385005</v>
      </c>
      <c r="I20" s="38">
        <v>111570.22497510008</v>
      </c>
      <c r="J20" s="38">
        <v>115691.09331060006</v>
      </c>
      <c r="K20" s="38">
        <v>114732.28373160004</v>
      </c>
      <c r="L20" s="38">
        <v>116624.48685000004</v>
      </c>
      <c r="M20" s="38">
        <v>118807.17937845008</v>
      </c>
      <c r="N20" s="38">
        <v>119930.87776755006</v>
      </c>
      <c r="O20" s="38">
        <v>120331.30056165006</v>
      </c>
      <c r="P20" s="38">
        <v>120799.81490865003</v>
      </c>
      <c r="Q20" s="38">
        <v>115116.75105945003</v>
      </c>
      <c r="R20" s="38">
        <v>115140.18428745003</v>
      </c>
      <c r="S20" s="38">
        <v>115384.61839170003</v>
      </c>
      <c r="T20" s="38">
        <v>115892.27824650002</v>
      </c>
      <c r="U20" s="38">
        <v>117698.43935850005</v>
      </c>
      <c r="V20" s="38">
        <v>116494.93280250004</v>
      </c>
      <c r="W20" s="38">
        <v>117068.22071700003</v>
      </c>
      <c r="X20" s="38">
        <v>119779.94089950001</v>
      </c>
      <c r="Y20" s="38">
        <v>119894.10277949998</v>
      </c>
      <c r="Z20" s="38">
        <v>120641.26224149998</v>
      </c>
      <c r="AA20" s="38">
        <v>121804.66659149996</v>
      </c>
      <c r="AB20" s="38">
        <v>120785.28362024997</v>
      </c>
      <c r="AC20" s="38">
        <v>121287.74610524994</v>
      </c>
      <c r="AD20" s="38">
        <v>122719.78494674993</v>
      </c>
      <c r="AE20" s="38">
        <v>127844.97693374992</v>
      </c>
      <c r="AF20" s="38">
        <v>127590.9066655499</v>
      </c>
    </row>
    <row r="21" spans="1:32" ht="25.15" customHeight="1">
      <c r="A21" s="35" t="s">
        <v>51</v>
      </c>
      <c r="B21" s="36" t="s">
        <v>12</v>
      </c>
      <c r="C21" s="37">
        <v>63251.734349374972</v>
      </c>
      <c r="D21" s="38">
        <v>84215.734411874975</v>
      </c>
      <c r="E21" s="38">
        <v>103166.06119187499</v>
      </c>
      <c r="F21" s="38">
        <v>114898.12796687501</v>
      </c>
      <c r="G21" s="38">
        <v>144190.45410687497</v>
      </c>
      <c r="H21" s="38">
        <v>220717.23204437495</v>
      </c>
      <c r="I21" s="38">
        <v>265128.72510437504</v>
      </c>
      <c r="J21" s="38">
        <v>307645.28044937481</v>
      </c>
      <c r="K21" s="38">
        <v>332063.69975625002</v>
      </c>
      <c r="L21" s="38">
        <v>362771.2462687504</v>
      </c>
      <c r="M21" s="38">
        <v>391488.20921375044</v>
      </c>
      <c r="N21" s="38">
        <v>398428.52377625066</v>
      </c>
      <c r="O21" s="38">
        <v>424954.8542937506</v>
      </c>
      <c r="P21" s="38">
        <v>455533.42979375052</v>
      </c>
      <c r="Q21" s="38">
        <v>495194.21766375063</v>
      </c>
      <c r="R21" s="38">
        <v>510375.15214125055</v>
      </c>
      <c r="S21" s="38">
        <v>579748.82619500079</v>
      </c>
      <c r="T21" s="38">
        <v>662817.38125625043</v>
      </c>
      <c r="U21" s="38">
        <v>758201.27293625055</v>
      </c>
      <c r="V21" s="38">
        <v>843255.53247375053</v>
      </c>
      <c r="W21" s="38">
        <v>891939.71684125077</v>
      </c>
      <c r="X21" s="38">
        <v>1010497.5407725013</v>
      </c>
      <c r="Y21" s="38">
        <v>1093751.8843350015</v>
      </c>
      <c r="Z21" s="38">
        <v>1188972.7578300012</v>
      </c>
      <c r="AA21" s="38">
        <v>1283428.4180025011</v>
      </c>
      <c r="AB21" s="38">
        <v>1376426.0449087515</v>
      </c>
      <c r="AC21" s="38">
        <v>1460604.663595001</v>
      </c>
      <c r="AD21" s="38">
        <v>1550814.2991962517</v>
      </c>
      <c r="AE21" s="38">
        <v>1572684.3906812514</v>
      </c>
      <c r="AF21" s="38">
        <v>1645299.1764000009</v>
      </c>
    </row>
    <row r="22" spans="1:32" ht="13.5" customHeight="1">
      <c r="A22" s="35" t="s">
        <v>52</v>
      </c>
      <c r="B22" s="36" t="s">
        <v>55</v>
      </c>
      <c r="C22" s="37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2146.1354879999999</v>
      </c>
      <c r="R22" s="38">
        <v>2146.1354879999999</v>
      </c>
      <c r="S22" s="38">
        <v>9388.9976879999995</v>
      </c>
      <c r="T22" s="38">
        <v>14880.029832</v>
      </c>
      <c r="U22" s="38">
        <v>19498.685831999999</v>
      </c>
      <c r="V22" s="38">
        <v>20688.099719999998</v>
      </c>
      <c r="W22" s="38">
        <v>20724.389159999999</v>
      </c>
      <c r="X22" s="38">
        <v>38086.961759999998</v>
      </c>
      <c r="Y22" s="38">
        <v>40629.421920000001</v>
      </c>
      <c r="Z22" s="38">
        <v>43340.133119999999</v>
      </c>
      <c r="AA22" s="38">
        <v>52854.885220000004</v>
      </c>
      <c r="AB22" s="38">
        <v>53976.558820000006</v>
      </c>
      <c r="AC22" s="38">
        <v>58905.37956400001</v>
      </c>
      <c r="AD22" s="38">
        <v>60870.177820000012</v>
      </c>
      <c r="AE22" s="38">
        <v>64099.663060000014</v>
      </c>
      <c r="AF22" s="38">
        <v>67703.039500000014</v>
      </c>
    </row>
    <row r="23" spans="1:32" ht="25.15" customHeight="1">
      <c r="A23" s="35">
        <v>17</v>
      </c>
      <c r="B23" s="36" t="s">
        <v>13</v>
      </c>
      <c r="C23" s="37">
        <v>258921.98404749998</v>
      </c>
      <c r="D23" s="38">
        <v>287552.92006000003</v>
      </c>
      <c r="E23" s="38">
        <v>309204.27900249994</v>
      </c>
      <c r="F23" s="38">
        <v>329835.35929374996</v>
      </c>
      <c r="G23" s="38">
        <v>382828.82629375003</v>
      </c>
      <c r="H23" s="38">
        <v>404902.73160624993</v>
      </c>
      <c r="I23" s="38">
        <v>425335.80247374991</v>
      </c>
      <c r="J23" s="38">
        <v>439006.32839874987</v>
      </c>
      <c r="K23" s="38">
        <v>443043.98386374995</v>
      </c>
      <c r="L23" s="38">
        <v>454809.25148124999</v>
      </c>
      <c r="M23" s="38">
        <v>481526.67213625001</v>
      </c>
      <c r="N23" s="38">
        <v>514107.62692375015</v>
      </c>
      <c r="O23" s="38">
        <v>536690.58869875013</v>
      </c>
      <c r="P23" s="38">
        <v>530612.33627874998</v>
      </c>
      <c r="Q23" s="38">
        <v>529461.10757875</v>
      </c>
      <c r="R23" s="38">
        <v>529449.03689124994</v>
      </c>
      <c r="S23" s="38">
        <v>534463.20047875005</v>
      </c>
      <c r="T23" s="38">
        <v>549476.11980625009</v>
      </c>
      <c r="U23" s="38">
        <v>540934.79636874993</v>
      </c>
      <c r="V23" s="38">
        <v>544117.78418124991</v>
      </c>
      <c r="W23" s="38">
        <v>566086.88327124994</v>
      </c>
      <c r="X23" s="38">
        <v>567651.13940874988</v>
      </c>
      <c r="Y23" s="38">
        <v>573661.92193374992</v>
      </c>
      <c r="Z23" s="38">
        <v>572184.4697837499</v>
      </c>
      <c r="AA23" s="38">
        <v>588078.06880374986</v>
      </c>
      <c r="AB23" s="38">
        <v>586602.87917874998</v>
      </c>
      <c r="AC23" s="38">
        <v>577996.25740375009</v>
      </c>
      <c r="AD23" s="38">
        <v>568872.32211625006</v>
      </c>
      <c r="AE23" s="38">
        <v>555001.93592874997</v>
      </c>
      <c r="AF23" s="38">
        <v>564714.46592874988</v>
      </c>
    </row>
    <row r="24" spans="1:32" ht="14.1" customHeight="1">
      <c r="A24" s="35">
        <v>18</v>
      </c>
      <c r="B24" s="36" t="s">
        <v>14</v>
      </c>
      <c r="C24" s="37">
        <v>0</v>
      </c>
      <c r="D24" s="38">
        <v>0</v>
      </c>
      <c r="E24" s="38">
        <v>0</v>
      </c>
      <c r="F24" s="38">
        <v>0</v>
      </c>
      <c r="G24" s="38">
        <v>0</v>
      </c>
      <c r="H24" s="38">
        <v>767.49119999999994</v>
      </c>
      <c r="I24" s="38">
        <v>4802.3020800000004</v>
      </c>
      <c r="J24" s="38">
        <v>20239.839359999998</v>
      </c>
      <c r="K24" s="38">
        <v>37560</v>
      </c>
      <c r="L24" s="38">
        <v>41730</v>
      </c>
      <c r="M24" s="38">
        <v>44584.3</v>
      </c>
      <c r="N24" s="38">
        <v>37432</v>
      </c>
      <c r="O24" s="38">
        <v>29298</v>
      </c>
      <c r="P24" s="38">
        <v>20587.480000000003</v>
      </c>
      <c r="Q24" s="38">
        <v>21641.631999999998</v>
      </c>
      <c r="R24" s="38">
        <v>23302.644</v>
      </c>
      <c r="S24" s="38">
        <v>50319.678</v>
      </c>
      <c r="T24" s="38">
        <v>138849.951</v>
      </c>
      <c r="U24" s="38">
        <v>246190</v>
      </c>
      <c r="V24" s="38">
        <v>357687.35187499993</v>
      </c>
      <c r="W24" s="38">
        <v>446928.23395387665</v>
      </c>
      <c r="X24" s="38">
        <v>503604.91723456688</v>
      </c>
      <c r="Y24" s="38">
        <v>626007.63273076725</v>
      </c>
      <c r="Z24" s="38">
        <v>706227.15147897333</v>
      </c>
      <c r="AA24" s="38">
        <v>683875.75847602985</v>
      </c>
      <c r="AB24" s="38">
        <v>682181.58546643786</v>
      </c>
      <c r="AC24" s="38">
        <v>705596.9807034171</v>
      </c>
      <c r="AD24" s="38">
        <v>843332.25076353597</v>
      </c>
      <c r="AE24" s="38">
        <v>819687.13709733088</v>
      </c>
      <c r="AF24" s="38">
        <v>1078443.0126521618</v>
      </c>
    </row>
    <row r="25" spans="1:32" ht="14.1" customHeight="1">
      <c r="A25" s="35">
        <v>19</v>
      </c>
      <c r="B25" s="36" t="s">
        <v>15</v>
      </c>
      <c r="C25" s="37">
        <v>186682.19265671435</v>
      </c>
      <c r="D25" s="38">
        <v>184950.81314761116</v>
      </c>
      <c r="E25" s="38">
        <v>221466.92237740103</v>
      </c>
      <c r="F25" s="38">
        <v>246126.17275253523</v>
      </c>
      <c r="G25" s="38">
        <v>294353.65498347499</v>
      </c>
      <c r="H25" s="38">
        <v>351403.02040484722</v>
      </c>
      <c r="I25" s="38">
        <v>502698.02332997601</v>
      </c>
      <c r="J25" s="38">
        <v>360456.9905863785</v>
      </c>
      <c r="K25" s="38">
        <v>325870.75798208179</v>
      </c>
      <c r="L25" s="38">
        <v>299332.70541225496</v>
      </c>
      <c r="M25" s="38">
        <v>417730.68737033533</v>
      </c>
      <c r="N25" s="38">
        <v>432608.14073064504</v>
      </c>
      <c r="O25" s="38">
        <v>471570.50563753088</v>
      </c>
      <c r="P25" s="38">
        <v>506109.11598997493</v>
      </c>
      <c r="Q25" s="38">
        <v>523357.93163302052</v>
      </c>
      <c r="R25" s="38">
        <v>540443.67591908039</v>
      </c>
      <c r="S25" s="38">
        <v>590303.11611122021</v>
      </c>
      <c r="T25" s="38">
        <v>708624.7862530878</v>
      </c>
      <c r="U25" s="38">
        <v>730249.66485000215</v>
      </c>
      <c r="V25" s="38">
        <v>812853.84657603875</v>
      </c>
      <c r="W25" s="38">
        <v>945822.33680744574</v>
      </c>
      <c r="X25" s="38">
        <v>1002537.2088622744</v>
      </c>
      <c r="Y25" s="38">
        <v>1052257.2462321494</v>
      </c>
      <c r="Z25" s="38">
        <v>1161058.5661352777</v>
      </c>
      <c r="AA25" s="38">
        <v>1173198.2423820791</v>
      </c>
      <c r="AB25" s="38">
        <v>1195186.6669884564</v>
      </c>
      <c r="AC25" s="38">
        <v>1373318.2756617754</v>
      </c>
      <c r="AD25" s="38">
        <v>1494094.7155412848</v>
      </c>
      <c r="AE25" s="38">
        <v>1410851.9493992247</v>
      </c>
      <c r="AF25" s="38">
        <v>1389197.5310169412</v>
      </c>
    </row>
    <row r="26" spans="1:32" ht="14.1" customHeight="1">
      <c r="A26" s="39">
        <v>20</v>
      </c>
      <c r="B26" s="40" t="s">
        <v>16</v>
      </c>
      <c r="C26" s="41">
        <v>196322.15905213263</v>
      </c>
      <c r="D26" s="42">
        <v>211682.54312156854</v>
      </c>
      <c r="E26" s="42">
        <v>224797.60231679489</v>
      </c>
      <c r="F26" s="42">
        <v>227599.29612831678</v>
      </c>
      <c r="G26" s="42">
        <v>228236.90954891621</v>
      </c>
      <c r="H26" s="42">
        <v>243136.08606727375</v>
      </c>
      <c r="I26" s="42">
        <v>253216.45285782512</v>
      </c>
      <c r="J26" s="42">
        <v>255944.52560707636</v>
      </c>
      <c r="K26" s="42">
        <v>255221.88340573409</v>
      </c>
      <c r="L26" s="42">
        <v>276263.74399784365</v>
      </c>
      <c r="M26" s="42">
        <v>302859.75106507388</v>
      </c>
      <c r="N26" s="42">
        <v>312303.66817374795</v>
      </c>
      <c r="O26" s="42">
        <v>322503.64962546626</v>
      </c>
      <c r="P26" s="42">
        <v>338232.99086008297</v>
      </c>
      <c r="Q26" s="42">
        <v>365831.44687206054</v>
      </c>
      <c r="R26" s="42">
        <v>380616.61291179544</v>
      </c>
      <c r="S26" s="42">
        <v>413520.16528882959</v>
      </c>
      <c r="T26" s="42">
        <v>403061.53865135676</v>
      </c>
      <c r="U26" s="42">
        <v>409069.80990328651</v>
      </c>
      <c r="V26" s="42">
        <v>433424.82789903111</v>
      </c>
      <c r="W26" s="42">
        <v>466477.39538818836</v>
      </c>
      <c r="X26" s="42">
        <v>444053.33340307319</v>
      </c>
      <c r="Y26" s="42">
        <v>453707.42101300048</v>
      </c>
      <c r="Z26" s="42">
        <v>493850.00659069832</v>
      </c>
      <c r="AA26" s="42">
        <v>492946.40818197507</v>
      </c>
      <c r="AB26" s="42">
        <v>546007.2495042705</v>
      </c>
      <c r="AC26" s="42">
        <v>542963.35133539909</v>
      </c>
      <c r="AD26" s="42">
        <v>545491.91724076052</v>
      </c>
      <c r="AE26" s="42">
        <v>546005.29018167465</v>
      </c>
      <c r="AF26" s="42">
        <v>569575.49337250635</v>
      </c>
    </row>
    <row r="27" spans="1:32" ht="3.2" customHeight="1">
      <c r="A27" s="43"/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</row>
    <row r="28" spans="1:32" ht="15.95" customHeight="1">
      <c r="A28" s="47" t="s">
        <v>17</v>
      </c>
      <c r="B28" s="48" t="s">
        <v>18</v>
      </c>
      <c r="C28" s="49">
        <v>1836636.4553333954</v>
      </c>
      <c r="D28" s="50">
        <v>1798645.8979724767</v>
      </c>
      <c r="E28" s="50">
        <v>1751895.8663303461</v>
      </c>
      <c r="F28" s="50">
        <v>1697330.5891496907</v>
      </c>
      <c r="G28" s="50">
        <v>1648593.8828518279</v>
      </c>
      <c r="H28" s="50">
        <v>1579619.7226731754</v>
      </c>
      <c r="I28" s="50">
        <v>1552663.7407539848</v>
      </c>
      <c r="J28" s="50">
        <v>1517695.105725917</v>
      </c>
      <c r="K28" s="50">
        <v>1473309.3684131848</v>
      </c>
      <c r="L28" s="50">
        <v>1433200.4243923221</v>
      </c>
      <c r="M28" s="50">
        <v>1387381.7385293245</v>
      </c>
      <c r="N28" s="50">
        <v>1347698.702666665</v>
      </c>
      <c r="O28" s="50">
        <v>1342946.3606961381</v>
      </c>
      <c r="P28" s="50">
        <v>1345362.7382869907</v>
      </c>
      <c r="Q28" s="50">
        <v>1342540.9372734516</v>
      </c>
      <c r="R28" s="50">
        <v>1346219.6409523538</v>
      </c>
      <c r="S28" s="50">
        <v>1372247.4663254654</v>
      </c>
      <c r="T28" s="50">
        <v>1391113.540829052</v>
      </c>
      <c r="U28" s="50">
        <v>1416113.083519313</v>
      </c>
      <c r="V28" s="50">
        <v>1451910.9299988251</v>
      </c>
      <c r="W28" s="50">
        <v>1468114.684512137</v>
      </c>
      <c r="X28" s="50">
        <v>1487421.600653396</v>
      </c>
      <c r="Y28" s="50">
        <v>1523404.6997520211</v>
      </c>
      <c r="Z28" s="50">
        <v>1563074.5245339514</v>
      </c>
      <c r="AA28" s="50">
        <v>1592334.2606013205</v>
      </c>
      <c r="AB28" s="50">
        <v>1617485.9881084759</v>
      </c>
      <c r="AC28" s="50">
        <v>1596330.4156730953</v>
      </c>
      <c r="AD28" s="50">
        <v>1567859.7476584176</v>
      </c>
      <c r="AE28" s="50">
        <v>1541054.8874124121</v>
      </c>
      <c r="AF28" s="50">
        <v>1509032.6578209652</v>
      </c>
    </row>
    <row r="29" spans="1:32" ht="15.95" customHeight="1">
      <c r="A29" s="51" t="s">
        <v>19</v>
      </c>
      <c r="B29" s="52" t="s">
        <v>20</v>
      </c>
      <c r="C29" s="37">
        <v>2077648.7601430318</v>
      </c>
      <c r="D29" s="38">
        <v>2090159.7270460485</v>
      </c>
      <c r="E29" s="38">
        <v>2080589.4889721868</v>
      </c>
      <c r="F29" s="38">
        <v>2064663.9344056332</v>
      </c>
      <c r="G29" s="38">
        <v>2046525.1259143052</v>
      </c>
      <c r="H29" s="38">
        <v>2005991.7103168096</v>
      </c>
      <c r="I29" s="38">
        <v>1984034.762156165</v>
      </c>
      <c r="J29" s="38">
        <v>1957641.6849862514</v>
      </c>
      <c r="K29" s="38">
        <v>1920389.6847305188</v>
      </c>
      <c r="L29" s="38">
        <v>1879507.3113429586</v>
      </c>
      <c r="M29" s="38">
        <v>1848582.7643954223</v>
      </c>
      <c r="N29" s="38">
        <v>1840554.2104000803</v>
      </c>
      <c r="O29" s="38">
        <v>1831264.0319822545</v>
      </c>
      <c r="P29" s="38">
        <v>1814404.0376846779</v>
      </c>
      <c r="Q29" s="38">
        <v>1802823.4649392155</v>
      </c>
      <c r="R29" s="38">
        <v>1825703.879993791</v>
      </c>
      <c r="S29" s="38">
        <v>1874181.6616505887</v>
      </c>
      <c r="T29" s="38">
        <v>1856647.1297620577</v>
      </c>
      <c r="U29" s="38">
        <v>1871115.9509379435</v>
      </c>
      <c r="V29" s="38">
        <v>1871031.6367654416</v>
      </c>
      <c r="W29" s="38">
        <v>1813684.2644173261</v>
      </c>
      <c r="X29" s="38">
        <v>1709484.6445413714</v>
      </c>
      <c r="Y29" s="38">
        <v>1650834.1081797746</v>
      </c>
      <c r="Z29" s="38">
        <v>1601680.6008383934</v>
      </c>
      <c r="AA29" s="38">
        <v>1537997.4576949347</v>
      </c>
      <c r="AB29" s="38">
        <v>1527826.4532544264</v>
      </c>
      <c r="AC29" s="38">
        <v>1508380.1583577609</v>
      </c>
      <c r="AD29" s="38">
        <v>1494571.1985589731</v>
      </c>
      <c r="AE29" s="38">
        <v>1492695.6912028883</v>
      </c>
      <c r="AF29" s="38">
        <v>1491318.3246196629</v>
      </c>
    </row>
    <row r="30" spans="1:32" ht="15.95" customHeight="1">
      <c r="A30" s="51" t="s">
        <v>21</v>
      </c>
      <c r="B30" s="52" t="s">
        <v>22</v>
      </c>
      <c r="C30" s="37">
        <v>715174.81163037522</v>
      </c>
      <c r="D30" s="38">
        <v>812538.56783365039</v>
      </c>
      <c r="E30" s="38">
        <v>895972.06374142529</v>
      </c>
      <c r="F30" s="38">
        <v>968305.03414132562</v>
      </c>
      <c r="G30" s="38">
        <v>1092711.5267581255</v>
      </c>
      <c r="H30" s="38">
        <v>1235305.4024635251</v>
      </c>
      <c r="I30" s="38">
        <v>1345422.8759584504</v>
      </c>
      <c r="J30" s="38">
        <v>1451610.1328228251</v>
      </c>
      <c r="K30" s="38">
        <v>1526431.4198737741</v>
      </c>
      <c r="L30" s="38">
        <v>1604017.9658928246</v>
      </c>
      <c r="M30" s="38">
        <v>1689524.7857577985</v>
      </c>
      <c r="N30" s="38">
        <v>1762516.2219710005</v>
      </c>
      <c r="O30" s="38">
        <v>1840006.2423747266</v>
      </c>
      <c r="P30" s="38">
        <v>1886772.991616576</v>
      </c>
      <c r="Q30" s="38">
        <v>1954909.4312590507</v>
      </c>
      <c r="R30" s="38">
        <v>2026086.0742803013</v>
      </c>
      <c r="S30" s="38">
        <v>2218659.3129319535</v>
      </c>
      <c r="T30" s="38">
        <v>2503104.6382391504</v>
      </c>
      <c r="U30" s="38">
        <v>2763681.8644212503</v>
      </c>
      <c r="V30" s="38">
        <v>3010869.6515809251</v>
      </c>
      <c r="W30" s="38">
        <v>3223935.3750610529</v>
      </c>
      <c r="X30" s="38">
        <v>3485075.799777593</v>
      </c>
      <c r="Y30" s="38">
        <v>3765592.495662217</v>
      </c>
      <c r="Z30" s="38">
        <v>3997427.9504399793</v>
      </c>
      <c r="AA30" s="38">
        <v>4175224.206194602</v>
      </c>
      <c r="AB30" s="38">
        <v>4354018.9189437917</v>
      </c>
      <c r="AC30" s="38">
        <v>4541128.2585246954</v>
      </c>
      <c r="AD30" s="38">
        <v>4857685.1657458134</v>
      </c>
      <c r="AE30" s="38">
        <v>4912003.6485700505</v>
      </c>
      <c r="AF30" s="38">
        <v>5293842.1414320059</v>
      </c>
    </row>
    <row r="31" spans="1:32" ht="15.95" customHeight="1">
      <c r="A31" s="53" t="s">
        <v>23</v>
      </c>
      <c r="B31" s="54" t="s">
        <v>24</v>
      </c>
      <c r="C31" s="41">
        <v>383004.35170884698</v>
      </c>
      <c r="D31" s="42">
        <v>396633.35626917973</v>
      </c>
      <c r="E31" s="42">
        <v>446264.52469419595</v>
      </c>
      <c r="F31" s="42">
        <v>473725.46888085199</v>
      </c>
      <c r="G31" s="42">
        <v>522590.5645323912</v>
      </c>
      <c r="H31" s="42">
        <v>594539.10647212097</v>
      </c>
      <c r="I31" s="42">
        <v>755914.4761878011</v>
      </c>
      <c r="J31" s="42">
        <v>616401.51619345485</v>
      </c>
      <c r="K31" s="42">
        <v>581092.64138781582</v>
      </c>
      <c r="L31" s="42">
        <v>575596.4494100986</v>
      </c>
      <c r="M31" s="42">
        <v>720590.43843540922</v>
      </c>
      <c r="N31" s="42">
        <v>744911.80890439299</v>
      </c>
      <c r="O31" s="42">
        <v>794074.15526299714</v>
      </c>
      <c r="P31" s="42">
        <v>844342.10685005784</v>
      </c>
      <c r="Q31" s="42">
        <v>889189.37850508105</v>
      </c>
      <c r="R31" s="42">
        <v>921060.28883087588</v>
      </c>
      <c r="S31" s="42">
        <v>1003823.2814000498</v>
      </c>
      <c r="T31" s="42">
        <v>1111686.3249044446</v>
      </c>
      <c r="U31" s="42">
        <v>1139319.4747532886</v>
      </c>
      <c r="V31" s="42">
        <v>1246278.6744750699</v>
      </c>
      <c r="W31" s="42">
        <v>1412299.7321956342</v>
      </c>
      <c r="X31" s="42">
        <v>1446590.5422653477</v>
      </c>
      <c r="Y31" s="42">
        <v>1505964.6672451498</v>
      </c>
      <c r="Z31" s="42">
        <v>1654908.5727259761</v>
      </c>
      <c r="AA31" s="42">
        <v>1666144.6505640543</v>
      </c>
      <c r="AB31" s="42">
        <v>1741193.9164927269</v>
      </c>
      <c r="AC31" s="42">
        <v>1916281.6269971745</v>
      </c>
      <c r="AD31" s="42">
        <v>2039586.6327820453</v>
      </c>
      <c r="AE31" s="42">
        <v>1956857.2395808995</v>
      </c>
      <c r="AF31" s="42">
        <v>1958773.0243894476</v>
      </c>
    </row>
    <row r="32" spans="1:32" ht="3.2" customHeight="1">
      <c r="A32" s="43"/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</row>
    <row r="33" spans="1:32" ht="15.95" customHeight="1">
      <c r="A33" s="55" t="s">
        <v>25</v>
      </c>
      <c r="B33" s="56" t="s">
        <v>26</v>
      </c>
      <c r="C33" s="57">
        <v>5012464.37881565</v>
      </c>
      <c r="D33" s="57">
        <v>5097977.5491213547</v>
      </c>
      <c r="E33" s="57">
        <v>5174721.9437381541</v>
      </c>
      <c r="F33" s="57">
        <v>5204025.0265775016</v>
      </c>
      <c r="G33" s="57">
        <v>5310421.1000566492</v>
      </c>
      <c r="H33" s="57">
        <v>5415455.9419256309</v>
      </c>
      <c r="I33" s="57">
        <v>5638035.8550564013</v>
      </c>
      <c r="J33" s="57">
        <v>5543348.4397284482</v>
      </c>
      <c r="K33" s="57">
        <v>5501223.114405293</v>
      </c>
      <c r="L33" s="57">
        <v>5492322.1510382034</v>
      </c>
      <c r="M33" s="57">
        <v>5646079.7271179548</v>
      </c>
      <c r="N33" s="57">
        <v>5695680.9439421389</v>
      </c>
      <c r="O33" s="57">
        <v>5808290.7903161161</v>
      </c>
      <c r="P33" s="57">
        <v>5890881.8744383026</v>
      </c>
      <c r="Q33" s="57">
        <v>5989463.2119767992</v>
      </c>
      <c r="R33" s="57">
        <v>6119069.8840573225</v>
      </c>
      <c r="S33" s="57">
        <v>6468911.7223080574</v>
      </c>
      <c r="T33" s="57">
        <v>6862551.633734704</v>
      </c>
      <c r="U33" s="57">
        <v>7190230.3736317959</v>
      </c>
      <c r="V33" s="57">
        <v>7580090.8928202614</v>
      </c>
      <c r="W33" s="57">
        <v>7918034.0561861508</v>
      </c>
      <c r="X33" s="57">
        <v>8128572.5872377083</v>
      </c>
      <c r="Y33" s="57">
        <v>8445795.9708391633</v>
      </c>
      <c r="Z33" s="57">
        <v>8817091.6485383008</v>
      </c>
      <c r="AA33" s="57">
        <v>8971700.5750549119</v>
      </c>
      <c r="AB33" s="58">
        <v>9240525.2767994218</v>
      </c>
      <c r="AC33" s="58">
        <v>9562120.4595527258</v>
      </c>
      <c r="AD33" s="58">
        <v>9959702.7447452489</v>
      </c>
      <c r="AE33" s="58">
        <v>9902611.4667662494</v>
      </c>
      <c r="AF33" s="58">
        <v>10252966.148262082</v>
      </c>
    </row>
    <row r="34" spans="1:32" ht="3.2" customHeight="1">
      <c r="A34" s="3"/>
      <c r="B34" s="2"/>
      <c r="C34" s="5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95" customHeight="1">
      <c r="A35" s="47" t="s">
        <v>25</v>
      </c>
      <c r="B35" s="60" t="s">
        <v>45</v>
      </c>
      <c r="C35" s="50">
        <v>4816142.2197635174</v>
      </c>
      <c r="D35" s="50">
        <v>4886295.0059997858</v>
      </c>
      <c r="E35" s="50">
        <v>4949924.3414213592</v>
      </c>
      <c r="F35" s="50">
        <v>4976425.7304491848</v>
      </c>
      <c r="G35" s="50">
        <v>5082184.1905077333</v>
      </c>
      <c r="H35" s="50">
        <v>5172319.8558583576</v>
      </c>
      <c r="I35" s="50">
        <v>5384819.4021985764</v>
      </c>
      <c r="J35" s="50">
        <v>5287403.9141213717</v>
      </c>
      <c r="K35" s="50">
        <v>5246001.2309995592</v>
      </c>
      <c r="L35" s="50">
        <v>5216058.4070403595</v>
      </c>
      <c r="M35" s="50">
        <v>5343219.9760528812</v>
      </c>
      <c r="N35" s="50">
        <v>5383377.2757683909</v>
      </c>
      <c r="O35" s="50">
        <v>5485787.1406906499</v>
      </c>
      <c r="P35" s="50">
        <v>5552648.8835782195</v>
      </c>
      <c r="Q35" s="50">
        <v>5623631.765104739</v>
      </c>
      <c r="R35" s="50">
        <v>5738453.2711455273</v>
      </c>
      <c r="S35" s="50">
        <v>6055391.5570192281</v>
      </c>
      <c r="T35" s="50">
        <v>6459490.0950833475</v>
      </c>
      <c r="U35" s="50">
        <v>6781160.5637285095</v>
      </c>
      <c r="V35" s="50">
        <v>7146666.0649212301</v>
      </c>
      <c r="W35" s="50">
        <v>7451556.660797962</v>
      </c>
      <c r="X35" s="50">
        <v>7684519.253834635</v>
      </c>
      <c r="Y35" s="50">
        <v>7992088.5498261629</v>
      </c>
      <c r="Z35" s="50">
        <v>8323241.6419476029</v>
      </c>
      <c r="AA35" s="50">
        <v>8478754.1668729372</v>
      </c>
      <c r="AB35" s="61">
        <v>8694518.0272951517</v>
      </c>
      <c r="AC35" s="61">
        <v>9019157.1082173269</v>
      </c>
      <c r="AD35" s="61">
        <v>9414210.8275044877</v>
      </c>
      <c r="AE35" s="61">
        <v>9356606.1765845753</v>
      </c>
      <c r="AF35" s="61">
        <v>9683390.6548895761</v>
      </c>
    </row>
    <row r="36" spans="1:32">
      <c r="P36" s="62"/>
    </row>
    <row r="39" spans="1:32">
      <c r="Y39" s="62"/>
      <c r="Z39" s="62"/>
      <c r="AA39" s="62"/>
    </row>
    <row r="40" spans="1:32">
      <c r="Y40" s="62"/>
      <c r="Z40" s="62"/>
      <c r="AA40" s="62"/>
    </row>
  </sheetData>
  <phoneticPr fontId="0" type="noConversion"/>
  <printOptions horizontalCentered="1" verticalCentered="1"/>
  <pageMargins left="0.59055118110236227" right="0.59055118110236227" top="0.94488188976377963" bottom="0.47244094488188981" header="0.51181102362204722" footer="0.43307086614173229"/>
  <pageSetup paperSize="9" scale="47" orientation="landscape" r:id="rId1"/>
  <headerFooter scaleWithDoc="0" alignWithMargins="0">
    <oddHeader>&amp;C&amp;"Arial,Fett"&amp;12Nutzenergie total&amp;"Arial,Standard"
&amp;10(in MWh, witterungsbereinigt)&amp;R&amp;"Arial,Standard"Tabelle F&amp;LSchweizerische Holzenergiestatistik EJ2019</oddHeader>
    <oddFooter>&amp;RJuni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26</vt:i4>
      </vt:variant>
    </vt:vector>
  </HeadingPairs>
  <TitlesOfParts>
    <vt:vector size="47" baseType="lpstr">
      <vt:lpstr>Titelblatt</vt:lpstr>
      <vt:lpstr>Info </vt:lpstr>
      <vt:lpstr>Tabellenübersicht</vt:lpstr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M</vt:lpstr>
      <vt:lpstr>N</vt:lpstr>
      <vt:lpstr>O</vt:lpstr>
      <vt:lpstr>P</vt:lpstr>
      <vt:lpstr>Q</vt:lpstr>
      <vt:lpstr>R</vt:lpstr>
      <vt:lpstr>A!Druckbereich</vt:lpstr>
      <vt:lpstr>B!Druckbereich</vt:lpstr>
      <vt:lpstr>'C'!Druckbereich</vt:lpstr>
      <vt:lpstr>D!Druckbereich</vt:lpstr>
      <vt:lpstr>E!Druckbereich</vt:lpstr>
      <vt:lpstr>F!Druckbereich</vt:lpstr>
      <vt:lpstr>G!Druckbereich</vt:lpstr>
      <vt:lpstr>H!Druckbereich</vt:lpstr>
      <vt:lpstr>I!Druckbereich</vt:lpstr>
      <vt:lpstr>'Info '!Druckbereich</vt:lpstr>
      <vt:lpstr>J!Druckbereich</vt:lpstr>
      <vt:lpstr>K!Druckbereich</vt:lpstr>
      <vt:lpstr>L!Druckbereich</vt:lpstr>
      <vt:lpstr>M!Druckbereich</vt:lpstr>
      <vt:lpstr>N!Druckbereich</vt:lpstr>
      <vt:lpstr>O!Druckbereich</vt:lpstr>
      <vt:lpstr>P!Druckbereich</vt:lpstr>
      <vt:lpstr>Q!Druckbereich</vt:lpstr>
      <vt:lpstr>'R'!Druckbereich</vt:lpstr>
      <vt:lpstr>A!Drucktitel</vt:lpstr>
      <vt:lpstr>B!Drucktitel</vt:lpstr>
      <vt:lpstr>D!Drucktitel</vt:lpstr>
      <vt:lpstr>E!Drucktitel</vt:lpstr>
      <vt:lpstr>J!Drucktitel</vt:lpstr>
      <vt:lpstr>N!Drucktitel</vt:lpstr>
      <vt:lpstr>O!Drucktitel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Holzenergiestatistik</dc:title>
  <dc:creator>Basler &amp; Hofmann, A. Primas</dc:creator>
  <cp:lastModifiedBy>Lechthaler-Felber Giulia BFE</cp:lastModifiedBy>
  <cp:lastPrinted>2020-08-05T09:45:54Z</cp:lastPrinted>
  <dcterms:created xsi:type="dcterms:W3CDTF">1999-02-03T10:14:47Z</dcterms:created>
  <dcterms:modified xsi:type="dcterms:W3CDTF">2020-08-27T12:17:10Z</dcterms:modified>
</cp:coreProperties>
</file>