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34822\AppData\Local\rubicon\Acta Nova Client\Data\192092795\"/>
    </mc:Choice>
  </mc:AlternateContent>
  <bookViews>
    <workbookView xWindow="0" yWindow="0" windowWidth="28800" windowHeight="11835"/>
  </bookViews>
  <sheets>
    <sheet name="Simulation" sheetId="3" r:id="rId1"/>
    <sheet name="Basisdat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M5" i="3"/>
  <c r="J4" i="3" l="1"/>
  <c r="K5" i="3" l="1"/>
  <c r="K4" i="3"/>
  <c r="F5" i="3" l="1"/>
  <c r="J5" i="3" l="1"/>
  <c r="H5" i="3"/>
  <c r="H4" i="3"/>
  <c r="F4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<sst xmlns="http://schemas.openxmlformats.org/spreadsheetml/2006/main" count="113" uniqueCount="60">
  <si>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</si>
  <si>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</si>
  <si>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</si>
  <si>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</si>
  <si>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</si>
  <si>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</si>
  <si>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</si>
  <si>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</si>
  <si>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</si>
  <si>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</si>
  <si>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</si>
  <si>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</si>
  <si>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</si>
  <si>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</si>
  <si>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</si>
  <si>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</si>
  <si>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</si>
  <si>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</si>
  <si>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</si>
  <si>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</si>
  <si>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</si>
  <si>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</si>
  <si>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</si>
  <si>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</si>
  <si>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</si>
  <si>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</si>
  <si>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</si>
  <si>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</si>
  <si>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</si>
  <si>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</si>
  <si>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</si>
  <si>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</si>
  <si>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</si>
  <si>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</si>
  <si>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</si>
  <si>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</si>
  <si>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</si>
  <si>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</si>
  <si>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/100 km</t>
    </r>
  </si>
  <si>
    <t>Einheit Zweittreibstoff</t>
  </si>
  <si>
    <t xml:space="preserve"> </t>
  </si>
  <si>
    <t>Einheit 
Zweittreibstoff</t>
  </si>
  <si>
    <t>kWh/100 km</t>
  </si>
  <si>
    <t>Messverfahren</t>
  </si>
  <si>
    <t>Faktoren CO2-Emissionen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</si>
  <si>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</si>
  <si>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</si>
  <si>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</si>
  <si>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</si>
  <si>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</si>
  <si>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</si>
  <si>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</si>
  <si>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</si>
  <si>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</si>
  <si>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</si>
  <si>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</si>
  <si>
    <r>
      <t xml:space="preserve">Energieeffizienzverordnung – Berechnung Werte 2021 </t>
    </r>
    <r>
      <rPr>
        <b/>
        <sz val="12"/>
        <rFont val="Arial"/>
        <family val="2"/>
      </rPr>
      <t>(Angaben ohne Gewähr)</t>
    </r>
  </si>
  <si>
    <t>EEK 2021 - WLTP</t>
  </si>
  <si>
    <t>EEK 2021 - NEFZ</t>
  </si>
  <si>
    <t>Energieeffizienz-kategorie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</si>
</sst>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7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0" xfId="0" applyFont="1" applyBorder="1"/>
    <xf numFmtId="0" fontId="0" fillId="0" borderId="25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10" xfId="0" applyFont="1" applyBorder="1"/>
    <xf numFmtId="0" fontId="0" fillId="0" borderId="12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Border="1"/>
    <xf numFmtId="0" fontId="4" fillId="0" borderId="29" xfId="0" applyFont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2" xfId="0" applyFont="1" applyFill="1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Fill="1" applyBorder="1"/>
    <xf numFmtId="0" fontId="0" fillId="0" borderId="31" xfId="0" applyFont="1" applyBorder="1"/>
    <xf numFmtId="0" fontId="0" fillId="0" borderId="30" xfId="0" applyFont="1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ont="1" applyFill="1" applyAlignment="1">
      <alignment vertical="center"/>
    </xf>
    <xf numFmtId="0" fontId="0" fillId="11" borderId="0" xfId="0" applyFont="1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164" fontId="22" fillId="2" borderId="19" xfId="0" applyNumberFormat="1" applyFont="1" applyFill="1" applyBorder="1" applyAlignment="1" applyProtection="1">
      <alignment horizontal="center" vertical="center" wrapText="1"/>
    </xf>
    <xf numFmtId="164" fontId="19" fillId="2" borderId="19" xfId="0" applyNumberFormat="1" applyFont="1" applyFill="1" applyBorder="1" applyAlignment="1" applyProtection="1">
      <alignment horizontal="center" vertical="center" wrapText="1"/>
    </xf>
    <xf numFmtId="164" fontId="22" fillId="2" borderId="8" xfId="0" applyNumberFormat="1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/>
    </xf>
    <xf numFmtId="1" fontId="20" fillId="0" borderId="35" xfId="0" applyNumberFormat="1" applyFont="1" applyBorder="1" applyAlignment="1" applyProtection="1">
      <alignment horizontal="center" vertical="center" wrapText="1"/>
    </xf>
    <xf numFmtId="2" fontId="20" fillId="0" borderId="2" xfId="0" applyNumberFormat="1" applyFont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/>
    </xf>
    <xf numFmtId="164" fontId="23" fillId="0" borderId="11" xfId="0" applyNumberFormat="1" applyFont="1" applyBorder="1" applyAlignment="1" applyProtection="1">
      <alignment horizontal="center" vertical="center"/>
    </xf>
    <xf numFmtId="1" fontId="20" fillId="0" borderId="11" xfId="0" applyNumberFormat="1" applyFont="1" applyBorder="1" applyAlignment="1" applyProtection="1">
      <alignment horizontal="center" vertical="center" wrapText="1"/>
    </xf>
    <xf numFmtId="2" fontId="20" fillId="0" borderId="11" xfId="0" applyNumberFormat="1" applyFont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164" fontId="23" fillId="0" borderId="29" xfId="0" applyNumberFormat="1" applyFont="1" applyBorder="1" applyAlignment="1" applyProtection="1">
      <alignment horizontal="center" vertical="center"/>
    </xf>
    <xf numFmtId="164" fontId="23" fillId="0" borderId="21" xfId="0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 applyProtection="1">
      <alignment horizontal="center" vertical="center"/>
    </xf>
    <xf numFmtId="3" fontId="20" fillId="0" borderId="11" xfId="0" applyNumberFormat="1" applyFont="1" applyBorder="1" applyAlignment="1" applyProtection="1">
      <alignment horizontal="center" vertical="center"/>
    </xf>
    <xf numFmtId="0" fontId="0" fillId="11" borderId="0" xfId="0" applyFont="1" applyFill="1" applyProtection="1"/>
    <xf numFmtId="164" fontId="3" fillId="11" borderId="0" xfId="0" applyNumberFormat="1" applyFont="1" applyFill="1" applyProtection="1"/>
    <xf numFmtId="0" fontId="0" fillId="12" borderId="0" xfId="0" applyFont="1" applyFill="1" applyProtection="1"/>
    <xf numFmtId="0" fontId="3" fillId="11" borderId="0" xfId="0" applyFont="1" applyFill="1" applyProtection="1"/>
    <xf numFmtId="0" fontId="0" fillId="11" borderId="0" xfId="0" applyFont="1" applyFill="1" applyAlignment="1" applyProtection="1">
      <alignment vertical="center"/>
    </xf>
    <xf numFmtId="181" fontId="0" fillId="11" borderId="0" xfId="0" applyNumberFormat="1" applyFont="1" applyFill="1" applyProtection="1"/>
    <xf numFmtId="182" fontId="0" fillId="11" borderId="0" xfId="0" applyNumberFormat="1" applyFont="1" applyFill="1" applyProtection="1"/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32">
    <cellStyle name="2x indented GHG Textfiels" xfId="57"/>
    <cellStyle name="5x indented GHG Textfiels" xfId="58"/>
    <cellStyle name="Boden" xfId="59"/>
    <cellStyle name="Bold GHG Numbers (0.00)" xfId="60"/>
    <cellStyle name="comment" xfId="61"/>
    <cellStyle name="dt" xfId="62"/>
    <cellStyle name="EcoTitel" xfId="63"/>
    <cellStyle name="Euro" xfId="64"/>
    <cellStyle name="Headline" xfId="65"/>
    <cellStyle name="kg" xfId="66"/>
    <cellStyle name="Komma 2" xfId="55"/>
    <cellStyle name="Komma 2 2" xfId="127"/>
    <cellStyle name="Komma 3" xfId="87"/>
    <cellStyle name="Komma 3 2" xfId="128"/>
    <cellStyle name="Komma 4" xfId="88"/>
    <cellStyle name="Komma 4 2" xfId="129"/>
    <cellStyle name="Komma 5" xfId="89"/>
    <cellStyle name="Komma 5 2" xfId="130"/>
    <cellStyle name="Komma 6" xfId="90"/>
    <cellStyle name="Komma 6 2" xfId="131"/>
    <cellStyle name="l" xfId="67"/>
    <cellStyle name="Luft" xfId="68"/>
    <cellStyle name="m2" xfId="69"/>
    <cellStyle name="m2a" xfId="70"/>
    <cellStyle name="m3" xfId="71"/>
    <cellStyle name="Niels" xfId="72"/>
    <cellStyle name="NielsProz" xfId="73"/>
    <cellStyle name="Normal GHG Numbers (0.00)" xfId="74"/>
    <cellStyle name="Normal GHG Textfiels Bold" xfId="75"/>
    <cellStyle name="Normal GHG whole table" xfId="76"/>
    <cellStyle name="Prozent 2" xfId="3"/>
    <cellStyle name="Prozent 2 2" xfId="11"/>
    <cellStyle name="Prozent 2 2 2" xfId="21"/>
    <cellStyle name="Prozent 2 2 2 2" xfId="29"/>
    <cellStyle name="Prozent 2 2 2 2 2" xfId="103"/>
    <cellStyle name="Prozent 2 2 2 3" xfId="37"/>
    <cellStyle name="Prozent 2 2 2 3 2" xfId="110"/>
    <cellStyle name="Prozent 2 2 2 4" xfId="42"/>
    <cellStyle name="Prozent 2 2 2 4 2" xfId="115"/>
    <cellStyle name="Prozent 2 2 2 5" xfId="47"/>
    <cellStyle name="Prozent 2 2 2 5 2" xfId="120"/>
    <cellStyle name="Prozent 2 2 2 6" xfId="52"/>
    <cellStyle name="Prozent 2 2 2 6 2" xfId="125"/>
    <cellStyle name="Prozent 2 2 2 7" xfId="95"/>
    <cellStyle name="Prozent 2 2 3" xfId="22"/>
    <cellStyle name="Prozent 2 3" xfId="16"/>
    <cellStyle name="Prozent 2 4" xfId="10"/>
    <cellStyle name="Prozent 2 5" xfId="56"/>
    <cellStyle name="Prozent 3" xfId="4"/>
    <cellStyle name="Prozent 3 2" xfId="19"/>
    <cellStyle name="Prozent 3 2 2" xfId="27"/>
    <cellStyle name="Prozent 3 2 2 2" xfId="101"/>
    <cellStyle name="Prozent 3 2 3" xfId="35"/>
    <cellStyle name="Prozent 3 2 3 2" xfId="108"/>
    <cellStyle name="Prozent 3 2 4" xfId="40"/>
    <cellStyle name="Prozent 3 2 4 2" xfId="113"/>
    <cellStyle name="Prozent 3 2 5" xfId="45"/>
    <cellStyle name="Prozent 3 2 5 2" xfId="118"/>
    <cellStyle name="Prozent 3 2 6" xfId="50"/>
    <cellStyle name="Prozent 3 2 6 2" xfId="123"/>
    <cellStyle name="Prozent 3 2 7" xfId="93"/>
    <cellStyle name="Prozent 4" xfId="96"/>
    <cellStyle name="prozent+" xfId="77"/>
    <cellStyle name="Prüfung" xfId="78"/>
    <cellStyle name="Standard" xfId="0" builtinId="0"/>
    <cellStyle name="Standard 10" xfId="43"/>
    <cellStyle name="Standard 10 2" xfId="116"/>
    <cellStyle name="Standard 11" xfId="48"/>
    <cellStyle name="Standard 11 2" xfId="121"/>
    <cellStyle name="Standard 12" xfId="53"/>
    <cellStyle name="Standard 12 2" xfId="126"/>
    <cellStyle name="Standard 13" xfId="91"/>
    <cellStyle name="Standard 2" xfId="2"/>
    <cellStyle name="Standard 2 2" xfId="5"/>
    <cellStyle name="Standard 2 2 2" xfId="13"/>
    <cellStyle name="Standard 2 2 2 2" xfId="24"/>
    <cellStyle name="Standard 2 2 3" xfId="1"/>
    <cellStyle name="Standard 2 3" xfId="7"/>
    <cellStyle name="Standard 2 3 2" xfId="20"/>
    <cellStyle name="Standard 2 3 2 2" xfId="32"/>
    <cellStyle name="Standard 2 3 2 2 2" xfId="105"/>
    <cellStyle name="Standard 2 3 2 3" xfId="98"/>
    <cellStyle name="Standard 2 3 3" xfId="28"/>
    <cellStyle name="Standard 2 3 3 2" xfId="102"/>
    <cellStyle name="Standard 2 3 4" xfId="30"/>
    <cellStyle name="Standard 2 3 5" xfId="36"/>
    <cellStyle name="Standard 2 3 5 2" xfId="109"/>
    <cellStyle name="Standard 2 3 6" xfId="41"/>
    <cellStyle name="Standard 2 3 6 2" xfId="114"/>
    <cellStyle name="Standard 2 3 7" xfId="46"/>
    <cellStyle name="Standard 2 3 7 2" xfId="119"/>
    <cellStyle name="Standard 2 3 8" xfId="51"/>
    <cellStyle name="Standard 2 3 8 2" xfId="124"/>
    <cellStyle name="Standard 2 3 9" xfId="94"/>
    <cellStyle name="Standard 2 4" xfId="15"/>
    <cellStyle name="Standard 2 5" xfId="9"/>
    <cellStyle name="Standard 3" xfId="6"/>
    <cellStyle name="Standard 3 2" xfId="12"/>
    <cellStyle name="Standard 3 2 2" xfId="23"/>
    <cellStyle name="Standard 3 3" xfId="17"/>
    <cellStyle name="Standard 3 4" xfId="54"/>
    <cellStyle name="Standard 4" xfId="18"/>
    <cellStyle name="Standard 4 2" xfId="26"/>
    <cellStyle name="Standard 4 2 2" xfId="100"/>
    <cellStyle name="Standard 4 3" xfId="34"/>
    <cellStyle name="Standard 4 3 2" xfId="107"/>
    <cellStyle name="Standard 4 4" xfId="39"/>
    <cellStyle name="Standard 4 4 2" xfId="112"/>
    <cellStyle name="Standard 4 5" xfId="44"/>
    <cellStyle name="Standard 4 5 2" xfId="117"/>
    <cellStyle name="Standard 4 6" xfId="49"/>
    <cellStyle name="Standard 4 6 2" xfId="122"/>
    <cellStyle name="Standard 4 7" xfId="92"/>
    <cellStyle name="Standard 5" xfId="14"/>
    <cellStyle name="Standard 6" xfId="8"/>
    <cellStyle name="Standard 6 2" xfId="31"/>
    <cellStyle name="Standard 6 2 2" xfId="104"/>
    <cellStyle name="Standard 6 3" xfId="97"/>
    <cellStyle name="Standard 7" xfId="25"/>
    <cellStyle name="Standard 7 2" xfId="99"/>
    <cellStyle name="Standard 8" xfId="33"/>
    <cellStyle name="Standard 8 2" xfId="106"/>
    <cellStyle name="Standard 9" xfId="38"/>
    <cellStyle name="Standard 9 2" xfId="111"/>
    <cellStyle name="text" xfId="79"/>
    <cellStyle name="Text-Manual" xfId="80"/>
    <cellStyle name="unit" xfId="81"/>
    <cellStyle name="Wasser" xfId="82"/>
    <cellStyle name="wissenschaft" xfId="83"/>
    <cellStyle name="wissenschaft+" xfId="84"/>
    <cellStyle name="wissenschaft-Eingabe" xfId="85"/>
    <cellStyle name="zkh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37"/>
  <sheetViews>
    <sheetView tabSelected="1" zoomScale="85" zoomScaleNormal="85" zoomScalePageLayoutView="130" workbookViewId="0">
      <selection activeCell="G4" sqref="G4"/>
    </sheetView>
  </sheetViews>
  <sheetFormatPr baseColWidth="10" defaultColWidth="11.42578125" defaultRowHeight="12.75"/>
  <cols>
    <col min="1" max="1" width="2.85546875" style="51" customWidth="1"/>
    <col min="2" max="2" width="19.7109375" style="51" customWidth="1"/>
    <col min="3" max="3" width="27.28515625" style="51" customWidth="1"/>
    <col min="4" max="4" width="21.85546875" style="51" customWidth="1"/>
    <col min="5" max="14" width="23.140625" style="51" customWidth="1"/>
    <col min="15" max="16384" width="11.42578125" style="51"/>
  </cols>
  <sheetData>
    <row r="1" spans="1:15" ht="13.5" thickBo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50" customFormat="1" ht="39.75" customHeight="1" thickBot="1">
      <c r="A2" s="86"/>
      <c r="B2" s="89" t="s">
        <v>56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6"/>
    </row>
    <row r="3" spans="1:15" ht="102" customHeight="1" thickBot="1">
      <c r="A3" s="82"/>
      <c r="B3" s="62" t="s">
        <v>50</v>
      </c>
      <c r="C3" s="68" t="s">
        <v>51</v>
      </c>
      <c r="D3" s="68" t="s">
        <v>52</v>
      </c>
      <c r="E3" s="68" t="s">
        <v>53</v>
      </c>
      <c r="F3" s="63" t="s">
        <v>35</v>
      </c>
      <c r="G3" s="64" t="s">
        <v>54</v>
      </c>
      <c r="H3" s="65" t="s">
        <v>37</v>
      </c>
      <c r="I3" s="66" t="s">
        <v>55</v>
      </c>
      <c r="J3" s="67" t="s">
        <v>41</v>
      </c>
      <c r="K3" s="68" t="s">
        <v>47</v>
      </c>
      <c r="L3" s="68" t="s">
        <v>33</v>
      </c>
      <c r="M3" s="68" t="s">
        <v>34</v>
      </c>
      <c r="N3" s="69" t="s">
        <v>59</v>
      </c>
      <c r="O3" s="82"/>
    </row>
    <row r="4" spans="1:15" s="50" customFormat="1" ht="58.5" customHeight="1">
      <c r="A4" s="86"/>
      <c r="B4" s="54" t="s">
        <v>45</v>
      </c>
      <c r="C4" s="55"/>
      <c r="D4" s="55"/>
      <c r="E4" s="56" t="s">
        <v>0</v>
      </c>
      <c r="F4" s="80" t="str">
        <f>+VLOOKUP(E4,Basisdaten!$A$3:$B$11,2,FALSE)</f>
        <v>Benzin / Hybrid</v>
      </c>
      <c r="G4" s="60"/>
      <c r="H4" s="78" t="str">
        <f>+VLOOKUP(E4,Basisdaten!$A$3:$E$11,4,FALSE)</f>
        <v>l/100 km</v>
      </c>
      <c r="I4" s="52"/>
      <c r="J4" s="70" t="str">
        <f>+VLOOKUP(E4,Basisdaten!$A$3:$E$11,5,FALSE)</f>
        <v xml:space="preserve"> </v>
      </c>
      <c r="K4" s="71">
        <f>IF(E4="R (od. C plug-in)",(G4*Basisdaten!$J$3)+(I4*Basisdaten!$J$8),IF(E4="F plug-in",(G4*Basisdaten!$J$4)+(I4*Basisdaten!$J$8),VLOOKUP(E4,Basisdaten!$G$2:$J$9,4,FALSE)*G4))</f>
        <v>0</v>
      </c>
      <c r="L4" s="72">
        <f>IF(E4="R (od. C plug-in)",(G4*Basisdaten!$H$3)+(I4*Basisdaten!$H$8),IF(E4="F plug-in",(G4*Basisdaten!$H$4)+(I4*Basisdaten!$H$8),VLOOKUP(E4,Basisdaten!$G$2:$H$9,2,FALSE)*G4))</f>
        <v>0</v>
      </c>
      <c r="M4" s="72">
        <f>ROUND(IF(E4="R (od. C plug-in)",(G4*Basisdaten!$I$3)+(I4*Basisdaten!$I$8),IF(E4="F plug-in",(G4*Basisdaten!$I$4)+(I4*Basisdaten!$I$8),VLOOKUP(E4,Basisdaten!$G$2:$I$9,3,FALSE)*G4)),2)</f>
        <v>0</v>
      </c>
      <c r="N4" s="73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  <c r="O4" s="86"/>
    </row>
    <row r="5" spans="1:15" s="50" customFormat="1" ht="58.5" customHeight="1" thickBot="1">
      <c r="A5" s="86"/>
      <c r="B5" s="57" t="s">
        <v>45</v>
      </c>
      <c r="C5" s="58"/>
      <c r="D5" s="58"/>
      <c r="E5" s="59" t="s">
        <v>0</v>
      </c>
      <c r="F5" s="81" t="str">
        <f>+VLOOKUP(E5,Basisdaten!$A$3:$B$11,2,FALSE)</f>
        <v>Benzin / Hybrid</v>
      </c>
      <c r="G5" s="61"/>
      <c r="H5" s="79" t="str">
        <f>+VLOOKUP(E5,Basisdaten!$A$3:$E$11,4,FALSE)</f>
        <v>l/100 km</v>
      </c>
      <c r="I5" s="53"/>
      <c r="J5" s="74" t="str">
        <f>+VLOOKUP(E5,Basisdaten!$A$3:$E$11,5,FALSE)</f>
        <v xml:space="preserve"> </v>
      </c>
      <c r="K5" s="75">
        <f>IF(E5="R (od. C plug-in)",(G5*Basisdaten!$J$3)+(I5*Basisdaten!$J$8),IF(E5="F plug-in",(G5*Basisdaten!$J$4)+(I5*Basisdaten!$J$8),VLOOKUP(E5,Basisdaten!$G$2:$J$9,4,FALSE)*G5))</f>
        <v>0</v>
      </c>
      <c r="L5" s="76">
        <f>IF(E5="R (od. C plug-in)",(G5*Basisdaten!$H$3)+(I5*Basisdaten!$H$8),IF(E5="F plug-in",(G5*Basisdaten!$H$4)+(I5*Basisdaten!$H$8),VLOOKUP(E5,Basisdaten!$G$2:$H$9,2,FALSE)*G5))</f>
        <v>0</v>
      </c>
      <c r="M5" s="76">
        <f>ROUND(IF(E5="R (od. C plug-in)",(G5*Basisdaten!$I$3)+(I5*Basisdaten!$I$8),IF(E5="F plug-in",(G5*Basisdaten!$I$4)+(I5*Basisdaten!$I$8),VLOOKUP(E5,Basisdaten!$G$2:$I$9,3,FALSE)*G5)),2)</f>
        <v>0</v>
      </c>
      <c r="N5" s="77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  <c r="O5" s="86"/>
    </row>
    <row r="6" spans="1:15">
      <c r="A6" s="82"/>
      <c r="B6" s="82"/>
      <c r="C6" s="82"/>
      <c r="D6" s="82"/>
      <c r="E6" s="82"/>
      <c r="F6" s="82"/>
      <c r="G6" s="83"/>
      <c r="H6" s="83"/>
      <c r="I6" s="82"/>
      <c r="J6" s="82"/>
      <c r="K6" s="82"/>
      <c r="L6" s="82"/>
      <c r="M6" s="82"/>
      <c r="N6" s="82"/>
      <c r="O6" s="82"/>
    </row>
    <row r="7" spans="1:15">
      <c r="A7" s="82"/>
      <c r="B7" s="82"/>
      <c r="C7" s="82"/>
      <c r="D7" s="82"/>
      <c r="E7" s="82"/>
      <c r="F7" s="82"/>
      <c r="G7" s="83"/>
      <c r="H7" s="83"/>
      <c r="I7" s="82"/>
      <c r="J7" s="82"/>
      <c r="K7" s="82"/>
      <c r="L7" s="82"/>
      <c r="M7" s="82"/>
      <c r="N7" s="82"/>
      <c r="O7" s="82"/>
    </row>
    <row r="8" spans="1:15">
      <c r="A8" s="82"/>
      <c r="B8" s="82"/>
      <c r="C8" s="82"/>
      <c r="D8" s="82"/>
      <c r="E8" s="82"/>
      <c r="F8" s="82"/>
      <c r="G8" s="83"/>
      <c r="H8" s="83"/>
      <c r="I8" s="82"/>
      <c r="J8" s="82"/>
      <c r="K8" s="82"/>
      <c r="L8" s="82"/>
      <c r="M8" s="82"/>
      <c r="N8" s="82"/>
      <c r="O8" s="82"/>
    </row>
    <row r="9" spans="1:15">
      <c r="A9" s="82"/>
      <c r="B9" s="84"/>
      <c r="C9" s="82" t="s">
        <v>49</v>
      </c>
      <c r="D9" s="82"/>
      <c r="E9" s="82"/>
      <c r="F9" s="82"/>
      <c r="G9" s="83"/>
      <c r="H9" s="83"/>
      <c r="I9" s="82"/>
      <c r="J9" s="82"/>
      <c r="K9" s="82"/>
      <c r="L9" s="82"/>
      <c r="M9" s="82"/>
      <c r="N9" s="82"/>
      <c r="O9" s="82"/>
    </row>
    <row r="10" spans="1:15">
      <c r="A10" s="82"/>
      <c r="B10" s="82"/>
      <c r="C10" s="82"/>
      <c r="D10" s="82"/>
      <c r="E10" s="82"/>
      <c r="F10" s="82"/>
      <c r="G10" s="83"/>
      <c r="H10" s="83"/>
      <c r="I10" s="82"/>
      <c r="J10" s="82"/>
      <c r="K10" s="82"/>
      <c r="L10" s="82"/>
      <c r="M10" s="82"/>
      <c r="N10" s="82"/>
      <c r="O10" s="82"/>
    </row>
    <row r="11" spans="1:15">
      <c r="A11" s="82"/>
      <c r="B11" s="85" t="s">
        <v>48</v>
      </c>
      <c r="C11" s="82"/>
      <c r="D11" s="82"/>
      <c r="E11" s="82"/>
      <c r="F11" s="82"/>
      <c r="G11" s="83"/>
      <c r="H11" s="83"/>
      <c r="I11" s="82"/>
      <c r="J11" s="82"/>
      <c r="K11" s="82"/>
      <c r="L11" s="82"/>
      <c r="M11" s="88"/>
      <c r="N11" s="82"/>
      <c r="O11" s="82"/>
    </row>
    <row r="12" spans="1: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7"/>
      <c r="L13" s="82"/>
      <c r="M13" s="82"/>
      <c r="N13" s="82"/>
      <c r="O13" s="82"/>
    </row>
    <row r="14" spans="1:1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1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1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1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</sheetData>
  <sheetProtection password="DD98" sheet="1" objects="1" scenarios="1"/>
  <mergeCells count="1">
    <mergeCell ref="B2:N2"/>
  </mergeCells>
  <dataValidations count="1">
    <dataValidation allowBlank="1" showInputMessage="1" showErrorMessage="1" sqref="F5"/>
  </dataValidations>
  <pageMargins left="0.7" right="0.7" top="0.78740157499999996" bottom="0.78740157499999996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Basisdaten!$C$3:$C$11</xm:f>
          </x14:formula1>
          <xm:sqref>E4:E5</xm:sqref>
        </x14:dataValidation>
        <x14:dataValidation type="list" allowBlank="1" showInputMessage="1" showErrorMessage="1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H4" sqref="H4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18.14062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31" t="s">
        <v>32</v>
      </c>
      <c r="B2" s="30" t="s">
        <v>31</v>
      </c>
      <c r="C2" s="34" t="s">
        <v>32</v>
      </c>
      <c r="D2" s="41" t="s">
        <v>37</v>
      </c>
      <c r="E2" s="42" t="s">
        <v>39</v>
      </c>
      <c r="F2" s="18"/>
      <c r="G2" s="19" t="s">
        <v>26</v>
      </c>
      <c r="H2" s="19" t="s">
        <v>18</v>
      </c>
      <c r="I2" s="20" t="s">
        <v>19</v>
      </c>
      <c r="J2" s="20" t="s">
        <v>44</v>
      </c>
      <c r="K2" s="92" t="s">
        <v>57</v>
      </c>
      <c r="L2" s="93"/>
      <c r="M2" s="94"/>
    </row>
    <row r="3" spans="1:13" ht="13.5" customHeight="1">
      <c r="A3" s="27" t="s">
        <v>0</v>
      </c>
      <c r="B3" s="26" t="s">
        <v>27</v>
      </c>
      <c r="C3" s="35" t="s">
        <v>0</v>
      </c>
      <c r="D3" s="37" t="s">
        <v>36</v>
      </c>
      <c r="E3" s="38" t="s">
        <v>40</v>
      </c>
      <c r="F3" s="15" t="s">
        <v>20</v>
      </c>
      <c r="G3" s="21" t="s">
        <v>0</v>
      </c>
      <c r="H3" s="16">
        <v>1</v>
      </c>
      <c r="I3" s="17">
        <v>1</v>
      </c>
      <c r="J3" s="17">
        <v>5.14</v>
      </c>
      <c r="K3" s="3" t="s">
        <v>9</v>
      </c>
      <c r="L3" s="4" t="s">
        <v>16</v>
      </c>
      <c r="M3" s="5" t="s">
        <v>17</v>
      </c>
    </row>
    <row r="4" spans="1:13" ht="13.5" customHeight="1">
      <c r="A4" s="27" t="s">
        <v>1</v>
      </c>
      <c r="B4" s="26" t="s">
        <v>28</v>
      </c>
      <c r="C4" s="35" t="s">
        <v>1</v>
      </c>
      <c r="D4" s="37" t="s">
        <v>36</v>
      </c>
      <c r="E4" s="38" t="s">
        <v>40</v>
      </c>
      <c r="F4" s="11" t="s">
        <v>21</v>
      </c>
      <c r="G4" s="22" t="s">
        <v>1</v>
      </c>
      <c r="H4" s="1">
        <v>1.1399999999999999</v>
      </c>
      <c r="I4" s="7">
        <v>1.0900000000000001</v>
      </c>
      <c r="J4" s="7">
        <v>4.9000000000000004</v>
      </c>
      <c r="K4" s="6" t="s">
        <v>10</v>
      </c>
      <c r="L4" s="1">
        <v>6.21</v>
      </c>
      <c r="M4" s="2"/>
    </row>
    <row r="5" spans="1:13" ht="13.5" customHeight="1">
      <c r="A5" s="27" t="s">
        <v>2</v>
      </c>
      <c r="B5" s="26" t="s">
        <v>22</v>
      </c>
      <c r="C5" s="35" t="s">
        <v>2</v>
      </c>
      <c r="D5" s="37" t="s">
        <v>38</v>
      </c>
      <c r="E5" s="38" t="s">
        <v>40</v>
      </c>
      <c r="F5" s="11" t="s">
        <v>22</v>
      </c>
      <c r="G5" s="22" t="s">
        <v>2</v>
      </c>
      <c r="H5" s="1">
        <v>1.03</v>
      </c>
      <c r="I5" s="7">
        <v>0.78</v>
      </c>
      <c r="J5" s="7">
        <v>2.8</v>
      </c>
      <c r="K5" s="6" t="s">
        <v>11</v>
      </c>
      <c r="L5" s="1">
        <v>6.76</v>
      </c>
      <c r="M5" s="7">
        <v>6.21</v>
      </c>
    </row>
    <row r="6" spans="1:13" ht="13.5" customHeight="1">
      <c r="A6" s="27" t="s">
        <v>3</v>
      </c>
      <c r="B6" s="26" t="s">
        <v>23</v>
      </c>
      <c r="C6" s="35" t="s">
        <v>3</v>
      </c>
      <c r="D6" s="37" t="s">
        <v>36</v>
      </c>
      <c r="E6" s="38" t="s">
        <v>40</v>
      </c>
      <c r="F6" s="11" t="s">
        <v>23</v>
      </c>
      <c r="G6" s="22" t="s">
        <v>3</v>
      </c>
      <c r="H6" s="1">
        <v>0.8</v>
      </c>
      <c r="I6" s="7">
        <v>0.78</v>
      </c>
      <c r="J6" s="7">
        <v>3.86</v>
      </c>
      <c r="K6" s="6" t="s">
        <v>12</v>
      </c>
      <c r="L6" s="1">
        <v>7.2</v>
      </c>
      <c r="M6" s="7">
        <v>6.76</v>
      </c>
    </row>
    <row r="7" spans="1:13" ht="13.5" customHeight="1">
      <c r="A7" s="27" t="s">
        <v>4</v>
      </c>
      <c r="B7" s="26" t="s">
        <v>4</v>
      </c>
      <c r="C7" s="35" t="s">
        <v>4</v>
      </c>
      <c r="D7" s="37" t="s">
        <v>36</v>
      </c>
      <c r="E7" s="38" t="s">
        <v>40</v>
      </c>
      <c r="F7" s="11" t="s">
        <v>4</v>
      </c>
      <c r="G7" s="22" t="s">
        <v>4</v>
      </c>
      <c r="H7" s="1">
        <v>0.72</v>
      </c>
      <c r="I7" s="7">
        <v>1.67</v>
      </c>
      <c r="J7" s="7">
        <v>4.6500000000000004</v>
      </c>
      <c r="K7" s="6" t="s">
        <v>13</v>
      </c>
      <c r="L7" s="1">
        <v>7.8</v>
      </c>
      <c r="M7" s="7">
        <v>7.2</v>
      </c>
    </row>
    <row r="8" spans="1:13" ht="13.5" customHeight="1">
      <c r="A8" s="27" t="s">
        <v>5</v>
      </c>
      <c r="B8" s="26" t="s">
        <v>24</v>
      </c>
      <c r="C8" s="35" t="s">
        <v>5</v>
      </c>
      <c r="D8" s="37" t="s">
        <v>42</v>
      </c>
      <c r="E8" s="38" t="s">
        <v>40</v>
      </c>
      <c r="F8" s="11" t="s">
        <v>24</v>
      </c>
      <c r="G8" s="22" t="s">
        <v>5</v>
      </c>
      <c r="H8" s="1">
        <v>0.11</v>
      </c>
      <c r="I8" s="7">
        <v>0.17</v>
      </c>
      <c r="J8" s="7">
        <v>0.73</v>
      </c>
      <c r="K8" s="6" t="s">
        <v>5</v>
      </c>
      <c r="L8" s="1">
        <v>8.5</v>
      </c>
      <c r="M8" s="7">
        <v>7.8</v>
      </c>
    </row>
    <row r="9" spans="1:13" ht="13.5" customHeight="1" thickBot="1">
      <c r="A9" s="27" t="s">
        <v>6</v>
      </c>
      <c r="B9" s="26" t="s">
        <v>25</v>
      </c>
      <c r="C9" s="35" t="s">
        <v>6</v>
      </c>
      <c r="D9" s="37" t="s">
        <v>38</v>
      </c>
      <c r="E9" s="38" t="s">
        <v>40</v>
      </c>
      <c r="F9" s="12" t="s">
        <v>25</v>
      </c>
      <c r="G9" s="23" t="s">
        <v>6</v>
      </c>
      <c r="H9" s="13">
        <v>0.34</v>
      </c>
      <c r="I9" s="14">
        <v>0.62</v>
      </c>
      <c r="J9" s="14">
        <v>0.79</v>
      </c>
      <c r="K9" s="6" t="s">
        <v>14</v>
      </c>
      <c r="L9" s="1">
        <v>9.4</v>
      </c>
      <c r="M9" s="7">
        <v>8.5</v>
      </c>
    </row>
    <row r="10" spans="1:13" ht="13.5" thickBot="1">
      <c r="A10" s="27" t="s">
        <v>7</v>
      </c>
      <c r="B10" s="26" t="s">
        <v>30</v>
      </c>
      <c r="C10" s="35" t="s">
        <v>7</v>
      </c>
      <c r="D10" s="37" t="s">
        <v>36</v>
      </c>
      <c r="E10" s="38" t="s">
        <v>42</v>
      </c>
      <c r="F10" s="44"/>
      <c r="G10" s="45"/>
      <c r="H10" s="45"/>
      <c r="I10" s="45"/>
      <c r="J10" s="49"/>
      <c r="K10" s="8" t="s">
        <v>15</v>
      </c>
      <c r="L10" s="9"/>
      <c r="M10" s="10">
        <v>9.4</v>
      </c>
    </row>
    <row r="11" spans="1:13" ht="13.5" thickBot="1">
      <c r="A11" s="29" t="s">
        <v>8</v>
      </c>
      <c r="B11" s="28" t="s">
        <v>29</v>
      </c>
      <c r="C11" s="36" t="s">
        <v>8</v>
      </c>
      <c r="D11" s="39" t="s">
        <v>36</v>
      </c>
      <c r="E11" s="40" t="s">
        <v>42</v>
      </c>
      <c r="F11" s="25"/>
      <c r="G11" s="24"/>
      <c r="H11" s="24"/>
      <c r="I11" s="24"/>
      <c r="K11" s="33"/>
      <c r="L11" s="32"/>
      <c r="M11" s="43"/>
    </row>
    <row r="12" spans="1:13" ht="13.5" thickBot="1">
      <c r="F12" s="24"/>
      <c r="G12" s="24"/>
      <c r="H12" s="24"/>
      <c r="I12" s="24"/>
      <c r="K12" s="92" t="s">
        <v>58</v>
      </c>
      <c r="L12" s="93"/>
      <c r="M12" s="94"/>
    </row>
    <row r="13" spans="1:13">
      <c r="A13" s="46" t="s">
        <v>43</v>
      </c>
      <c r="K13" s="3" t="s">
        <v>9</v>
      </c>
      <c r="L13" s="4" t="s">
        <v>16</v>
      </c>
      <c r="M13" s="5" t="s">
        <v>17</v>
      </c>
    </row>
    <row r="14" spans="1:13">
      <c r="A14" s="47" t="s">
        <v>45</v>
      </c>
      <c r="K14" s="6" t="s">
        <v>10</v>
      </c>
      <c r="L14" s="1">
        <v>4.8</v>
      </c>
      <c r="M14" s="2"/>
    </row>
    <row r="15" spans="1:13" ht="13.5" thickBot="1">
      <c r="A15" s="48" t="s">
        <v>46</v>
      </c>
      <c r="K15" s="6" t="s">
        <v>11</v>
      </c>
      <c r="L15" s="1">
        <v>5.12</v>
      </c>
      <c r="M15" s="7">
        <v>4.8</v>
      </c>
    </row>
    <row r="16" spans="1:13">
      <c r="K16" s="6" t="s">
        <v>12</v>
      </c>
      <c r="L16" s="1">
        <v>5.56</v>
      </c>
      <c r="M16" s="7">
        <v>5.12</v>
      </c>
    </row>
    <row r="17" spans="11:13">
      <c r="K17" s="6" t="s">
        <v>13</v>
      </c>
      <c r="L17" s="1">
        <v>6</v>
      </c>
      <c r="M17" s="7">
        <v>5.56</v>
      </c>
    </row>
    <row r="18" spans="11:13">
      <c r="K18" s="6" t="s">
        <v>5</v>
      </c>
      <c r="L18" s="1">
        <v>6.65</v>
      </c>
      <c r="M18" s="7">
        <v>6</v>
      </c>
    </row>
    <row r="19" spans="11:13">
      <c r="K19" s="6" t="s">
        <v>14</v>
      </c>
      <c r="L19" s="1">
        <v>7.52</v>
      </c>
      <c r="M19" s="7">
        <v>6.65</v>
      </c>
    </row>
    <row r="20" spans="11:13" ht="13.5" thickBot="1">
      <c r="K20" s="8" t="s">
        <v>15</v>
      </c>
      <c r="L20" s="9"/>
      <c r="M20" s="10">
        <v>7.52</v>
      </c>
    </row>
  </sheetData>
  <sheetProtection password="DD98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Weiss Thomas BFE</cp:lastModifiedBy>
  <cp:lastPrinted>2019-11-29T10:56:16Z</cp:lastPrinted>
  <dcterms:created xsi:type="dcterms:W3CDTF">2018-10-17T10:07:52Z</dcterms:created>
  <dcterms:modified xsi:type="dcterms:W3CDTF">2020-07-24T09:38:01Z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</Properties>
</file>