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"/>
    </mc:Choice>
  </mc:AlternateContent>
  <bookViews>
    <workbookView xWindow="0" yWindow="-20" windowWidth="12650" windowHeight="9260"/>
  </bookViews>
  <sheets>
    <sheet name="2020" sheetId="1" r:id="rId1"/>
    <sheet name="Hilfstabelle" sheetId="2" r:id="rId2"/>
  </sheets>
  <definedNames>
    <definedName name="_xlnm.Print_Area" localSheetId="0">'2020'!$A$1:$P$157</definedName>
  </definedNames>
  <calcPr calcId="162913"/>
</workbook>
</file>

<file path=xl/calcChain.xml><?xml version="1.0" encoding="utf-8"?>
<calcChain xmlns="http://schemas.openxmlformats.org/spreadsheetml/2006/main">
  <c r="P101" i="1" l="1"/>
  <c r="P102" i="1"/>
  <c r="P103" i="1"/>
  <c r="P104" i="1"/>
  <c r="P105" i="1"/>
  <c r="M101" i="1"/>
  <c r="M102" i="1"/>
  <c r="M103" i="1"/>
  <c r="M104" i="1"/>
  <c r="M105" i="1"/>
  <c r="I101" i="1"/>
  <c r="I102" i="1"/>
  <c r="I103" i="1"/>
  <c r="I104" i="1"/>
  <c r="I105" i="1"/>
  <c r="G101" i="1"/>
  <c r="G102" i="1"/>
  <c r="G103" i="1"/>
  <c r="G104" i="1"/>
  <c r="G105" i="1"/>
  <c r="D101" i="1"/>
  <c r="D102" i="1"/>
  <c r="D103" i="1"/>
  <c r="D104" i="1"/>
  <c r="D105" i="1"/>
  <c r="L101" i="1"/>
  <c r="L102" i="1"/>
  <c r="L103" i="1"/>
  <c r="L104" i="1"/>
  <c r="L105" i="1"/>
  <c r="P96" i="1" l="1"/>
  <c r="P97" i="1"/>
  <c r="P98" i="1"/>
  <c r="P99" i="1"/>
  <c r="M96" i="1"/>
  <c r="M97" i="1"/>
  <c r="M98" i="1"/>
  <c r="M99" i="1"/>
  <c r="L96" i="1"/>
  <c r="L97" i="1"/>
  <c r="L98" i="1"/>
  <c r="L99" i="1"/>
  <c r="I96" i="1"/>
  <c r="I97" i="1"/>
  <c r="I98" i="1"/>
  <c r="I99" i="1"/>
  <c r="G96" i="1"/>
  <c r="G97" i="1"/>
  <c r="G98" i="1"/>
  <c r="G99" i="1"/>
  <c r="D96" i="1"/>
  <c r="D97" i="1"/>
  <c r="D98" i="1"/>
  <c r="D99" i="1"/>
  <c r="P91" i="1" l="1"/>
  <c r="P92" i="1"/>
  <c r="P93" i="1"/>
  <c r="P94" i="1"/>
  <c r="M91" i="1"/>
  <c r="M92" i="1"/>
  <c r="M93" i="1"/>
  <c r="M94" i="1"/>
  <c r="L91" i="1"/>
  <c r="L92" i="1"/>
  <c r="L93" i="1"/>
  <c r="L94" i="1"/>
  <c r="I91" i="1" l="1"/>
  <c r="I92" i="1"/>
  <c r="I93" i="1"/>
  <c r="I94" i="1"/>
  <c r="G91" i="1"/>
  <c r="G92" i="1"/>
  <c r="G93" i="1"/>
  <c r="G94" i="1"/>
  <c r="D91" i="1"/>
  <c r="D92" i="1"/>
  <c r="D93" i="1"/>
  <c r="D94" i="1"/>
  <c r="P85" i="1" l="1"/>
  <c r="P86" i="1"/>
  <c r="P87" i="1"/>
  <c r="P88" i="1"/>
  <c r="P89" i="1"/>
  <c r="M85" i="1"/>
  <c r="M86" i="1"/>
  <c r="M87" i="1"/>
  <c r="M88" i="1"/>
  <c r="M89" i="1"/>
  <c r="I85" i="1"/>
  <c r="I86" i="1"/>
  <c r="I87" i="1"/>
  <c r="I88" i="1"/>
  <c r="I89" i="1"/>
  <c r="G85" i="1"/>
  <c r="G86" i="1"/>
  <c r="G87" i="1"/>
  <c r="G88" i="1"/>
  <c r="G89" i="1"/>
  <c r="D85" i="1"/>
  <c r="D86" i="1"/>
  <c r="D87" i="1"/>
  <c r="D88" i="1"/>
  <c r="D89" i="1"/>
  <c r="L85" i="1" l="1"/>
  <c r="L86" i="1"/>
  <c r="L87" i="1"/>
  <c r="L88" i="1"/>
  <c r="L89" i="1"/>
  <c r="P80" i="1" l="1"/>
  <c r="P81" i="1"/>
  <c r="P82" i="1"/>
  <c r="P83" i="1"/>
  <c r="M80" i="1"/>
  <c r="M81" i="1"/>
  <c r="M83" i="1"/>
  <c r="I80" i="1"/>
  <c r="I81" i="1"/>
  <c r="I83" i="1"/>
  <c r="G80" i="1"/>
  <c r="G81" i="1"/>
  <c r="G82" i="1"/>
  <c r="I82" i="1" s="1"/>
  <c r="M82" i="1" s="1"/>
  <c r="G83" i="1"/>
  <c r="D80" i="1"/>
  <c r="D81" i="1"/>
  <c r="D82" i="1"/>
  <c r="D83" i="1"/>
  <c r="L80" i="1" l="1"/>
  <c r="L81" i="1"/>
  <c r="L82" i="1"/>
  <c r="L83" i="1"/>
  <c r="P75" i="1" l="1"/>
  <c r="P76" i="1"/>
  <c r="P77" i="1"/>
  <c r="P78" i="1"/>
  <c r="P74" i="1"/>
  <c r="L75" i="1"/>
  <c r="M75" i="1"/>
  <c r="L76" i="1"/>
  <c r="M76" i="1"/>
  <c r="L77" i="1"/>
  <c r="M77" i="1"/>
  <c r="L78" i="1"/>
  <c r="M78" i="1"/>
  <c r="M74" i="1"/>
  <c r="L74" i="1"/>
  <c r="I75" i="1" l="1"/>
  <c r="I76" i="1"/>
  <c r="I77" i="1"/>
  <c r="I78" i="1"/>
  <c r="I74" i="1"/>
  <c r="G75" i="1"/>
  <c r="G76" i="1"/>
  <c r="G77" i="1"/>
  <c r="G78" i="1"/>
  <c r="G74" i="1"/>
  <c r="D75" i="1"/>
  <c r="D76" i="1"/>
  <c r="D77" i="1"/>
  <c r="D78" i="1"/>
  <c r="D74" i="1"/>
  <c r="P49" i="1" l="1"/>
  <c r="P50" i="1"/>
  <c r="P51" i="1"/>
  <c r="P52" i="1"/>
  <c r="M49" i="1"/>
  <c r="M50" i="1"/>
  <c r="M51" i="1"/>
  <c r="M52" i="1"/>
  <c r="I49" i="1"/>
  <c r="I50" i="1"/>
  <c r="I51" i="1"/>
  <c r="I52" i="1"/>
  <c r="G49" i="1"/>
  <c r="G50" i="1"/>
  <c r="G51" i="1"/>
  <c r="G52" i="1"/>
  <c r="D49" i="1"/>
  <c r="D50" i="1"/>
  <c r="D51" i="1"/>
  <c r="D52" i="1"/>
  <c r="L49" i="1"/>
  <c r="L50" i="1"/>
  <c r="L51" i="1"/>
  <c r="L52" i="1"/>
  <c r="P44" i="1" l="1"/>
  <c r="P45" i="1"/>
  <c r="P46" i="1"/>
  <c r="P47" i="1"/>
  <c r="M44" i="1"/>
  <c r="M45" i="1"/>
  <c r="M47" i="1"/>
  <c r="I44" i="1"/>
  <c r="I45" i="1"/>
  <c r="I47" i="1"/>
  <c r="D44" i="1"/>
  <c r="G44" i="1" s="1"/>
  <c r="D45" i="1"/>
  <c r="D46" i="1"/>
  <c r="G46" i="1" s="1"/>
  <c r="I46" i="1" s="1"/>
  <c r="M46" i="1" s="1"/>
  <c r="D47" i="1"/>
  <c r="G45" i="1"/>
  <c r="G47" i="1"/>
  <c r="L44" i="1" l="1"/>
  <c r="L45" i="1"/>
  <c r="L46" i="1"/>
  <c r="L47" i="1"/>
  <c r="P38" i="1" l="1"/>
  <c r="P39" i="1"/>
  <c r="P40" i="1"/>
  <c r="P41" i="1"/>
  <c r="P42" i="1"/>
  <c r="M38" i="1"/>
  <c r="M39" i="1"/>
  <c r="M40" i="1"/>
  <c r="M41" i="1"/>
  <c r="M42" i="1"/>
  <c r="I38" i="1"/>
  <c r="I39" i="1"/>
  <c r="I40" i="1"/>
  <c r="I41" i="1"/>
  <c r="I42" i="1"/>
  <c r="D38" i="1"/>
  <c r="G38" i="1" s="1"/>
  <c r="D39" i="1"/>
  <c r="D40" i="1"/>
  <c r="G40" i="1" s="1"/>
  <c r="D41" i="1"/>
  <c r="D42" i="1"/>
  <c r="G42" i="1" s="1"/>
  <c r="G39" i="1"/>
  <c r="G41" i="1"/>
  <c r="L38" i="1" l="1"/>
  <c r="L39" i="1"/>
  <c r="L40" i="1"/>
  <c r="L41" i="1"/>
  <c r="L42" i="1"/>
  <c r="P33" i="1" l="1"/>
  <c r="P34" i="1"/>
  <c r="P35" i="1"/>
  <c r="P36" i="1"/>
  <c r="M33" i="1"/>
  <c r="M34" i="1"/>
  <c r="M35" i="1"/>
  <c r="M36" i="1"/>
  <c r="L33" i="1"/>
  <c r="L34" i="1"/>
  <c r="L35" i="1"/>
  <c r="L36" i="1"/>
  <c r="I33" i="1" l="1"/>
  <c r="I34" i="1"/>
  <c r="I35" i="1"/>
  <c r="I36" i="1"/>
  <c r="G33" i="1"/>
  <c r="G34" i="1"/>
  <c r="G35" i="1"/>
  <c r="G36" i="1"/>
  <c r="D33" i="1"/>
  <c r="D34" i="1"/>
  <c r="D35" i="1"/>
  <c r="D36" i="1"/>
  <c r="P28" i="1" l="1"/>
  <c r="P29" i="1"/>
  <c r="P30" i="1"/>
  <c r="P31" i="1"/>
  <c r="M28" i="1"/>
  <c r="M29" i="1"/>
  <c r="M30" i="1"/>
  <c r="M31" i="1"/>
  <c r="G28" i="1"/>
  <c r="G29" i="1"/>
  <c r="G30" i="1"/>
  <c r="G31" i="1"/>
  <c r="D28" i="1"/>
  <c r="D29" i="1"/>
  <c r="D30" i="1"/>
  <c r="D31" i="1"/>
  <c r="L28" i="1" l="1"/>
  <c r="L29" i="1"/>
  <c r="L30" i="1"/>
  <c r="L31" i="1"/>
  <c r="I28" i="1"/>
  <c r="I29" i="1"/>
  <c r="I30" i="1"/>
  <c r="I31" i="1"/>
  <c r="N54" i="2" l="1"/>
  <c r="O54" i="2"/>
  <c r="P54" i="2"/>
  <c r="Q54" i="2"/>
  <c r="M54" i="2"/>
  <c r="P23" i="1"/>
  <c r="P24" i="1"/>
  <c r="P25" i="1"/>
  <c r="P26" i="1"/>
  <c r="I26" i="1"/>
  <c r="M26" i="1"/>
  <c r="D23" i="1"/>
  <c r="D24" i="1"/>
  <c r="G24" i="1"/>
  <c r="I24" i="1"/>
  <c r="M24" i="1"/>
  <c r="D25" i="1"/>
  <c r="G25" i="1"/>
  <c r="I25" i="1"/>
  <c r="M25" i="1"/>
  <c r="D26" i="1"/>
  <c r="G26" i="1"/>
  <c r="G23" i="1"/>
  <c r="I23" i="1"/>
  <c r="M23" i="1"/>
  <c r="L23" i="1"/>
  <c r="L24" i="1"/>
  <c r="L25" i="1"/>
  <c r="L26" i="1"/>
  <c r="A104" i="1"/>
  <c r="A105" i="1"/>
  <c r="A103" i="1"/>
  <c r="D22" i="1"/>
  <c r="G22" i="1"/>
  <c r="I22" i="1"/>
  <c r="M22" i="1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A23" i="1"/>
  <c r="A24" i="1"/>
  <c r="A25" i="1"/>
  <c r="A26" i="1"/>
  <c r="A28" i="1"/>
  <c r="A29" i="1"/>
  <c r="A30" i="1"/>
  <c r="A31" i="1"/>
  <c r="A33" i="1"/>
  <c r="A34" i="1"/>
  <c r="A35" i="1"/>
  <c r="A36" i="1"/>
  <c r="A38" i="1"/>
  <c r="A39" i="1"/>
  <c r="A40" i="1"/>
  <c r="A41" i="1"/>
  <c r="A42" i="1"/>
  <c r="A44" i="1"/>
  <c r="A45" i="1"/>
  <c r="A46" i="1"/>
  <c r="A47" i="1"/>
  <c r="A49" i="1"/>
  <c r="A50" i="1"/>
  <c r="A51" i="1"/>
  <c r="A52" i="1"/>
  <c r="A74" i="1"/>
  <c r="A75" i="1"/>
  <c r="A76" i="1"/>
  <c r="A77" i="1"/>
  <c r="A78" i="1"/>
  <c r="A80" i="1"/>
  <c r="A81" i="1"/>
  <c r="A82" i="1"/>
  <c r="A83" i="1"/>
  <c r="A85" i="1"/>
  <c r="A86" i="1"/>
  <c r="A87" i="1"/>
  <c r="A88" i="1"/>
  <c r="A89" i="1"/>
  <c r="A91" i="1"/>
  <c r="A92" i="1"/>
  <c r="A93" i="1"/>
  <c r="A94" i="1"/>
  <c r="A96" i="1"/>
  <c r="A97" i="1"/>
  <c r="A98" i="1"/>
  <c r="A99" i="1"/>
  <c r="A101" i="1"/>
  <c r="A102" i="1"/>
  <c r="P22" i="1"/>
  <c r="L22" i="1"/>
</calcChain>
</file>

<file path=xl/sharedStrings.xml><?xml version="1.0" encoding="utf-8"?>
<sst xmlns="http://schemas.openxmlformats.org/spreadsheetml/2006/main" count="197" uniqueCount="84">
  <si>
    <t xml:space="preserve">ERZEUGUNG UND ABGABE ELEKTRISCHER ENERGIE IN DER SCHWEIZ </t>
  </si>
  <si>
    <t xml:space="preserve">PRODUCTION ET CONSOMMATION D'ENERGIE ELECTRIQUE EN SUISSE </t>
  </si>
  <si>
    <t xml:space="preserve"> </t>
  </si>
  <si>
    <t>MITGETEILT VOM BUNDESAMT FÜR ENERGIE.</t>
  </si>
  <si>
    <t>COMMUNICATION DE L'OFFICE FEDERAL DE L'ENERGIE.</t>
  </si>
  <si>
    <t>DIE NACHSTEHENDEN ANGABEN BEZIEHEN SICH SOWOHL AUF DIE ERZEUGUNG DER ELEKTRIZITÄTSWERKE DER</t>
  </si>
  <si>
    <t>LES CHIFFRES CI-DESSOUS CONCERNENT A LA FOIS LES ENTREPRISES D'ELECTRICITE LIVRANT A DES TIERS</t>
  </si>
  <si>
    <t>ALLGEMEINVERSORGUNG WIE DER BAHN- UND INDUSTRIEEIGENEN KRAFTWERKE (SELBSTPRODUZENTEN)</t>
  </si>
  <si>
    <t>ET LES CENTRALES DES ENTREPRISES FERROVIAIRES ET INDUSTRIELLES (AUTOPRODUCTEURS)</t>
  </si>
  <si>
    <t xml:space="preserve"> Landeserzeugung  -  Production nationale</t>
  </si>
  <si>
    <t>Speicher-</t>
  </si>
  <si>
    <t>Nettoerzeugung</t>
  </si>
  <si>
    <t>Einfuhr</t>
  </si>
  <si>
    <t>Ausfuhr</t>
  </si>
  <si>
    <t>Überschuss</t>
  </si>
  <si>
    <t>Landes-</t>
  </si>
  <si>
    <t xml:space="preserve">Mittlere </t>
  </si>
  <si>
    <t>Wasserführung</t>
  </si>
  <si>
    <t>pumpen</t>
  </si>
  <si>
    <t>Production nette</t>
  </si>
  <si>
    <t>Einfuhr +</t>
  </si>
  <si>
    <t>verbrauch</t>
  </si>
  <si>
    <t>Tagestemperatur</t>
  </si>
  <si>
    <t xml:space="preserve">Rhein in </t>
  </si>
  <si>
    <t>in %</t>
  </si>
  <si>
    <t>Laufwerke</t>
  </si>
  <si>
    <t>Speicherwerke</t>
  </si>
  <si>
    <t>Hydraulische</t>
  </si>
  <si>
    <t>Erzeugung der</t>
  </si>
  <si>
    <t>Konv.-therm.</t>
  </si>
  <si>
    <t>Total</t>
  </si>
  <si>
    <t>Ausfuhr -</t>
  </si>
  <si>
    <t xml:space="preserve"> Basel, Bern,</t>
  </si>
  <si>
    <t>Rheinfelden</t>
  </si>
  <si>
    <t>vom langjährigen</t>
  </si>
  <si>
    <t>Erzeugung</t>
  </si>
  <si>
    <t>Kernkraftwerke</t>
  </si>
  <si>
    <t>und andere</t>
  </si>
  <si>
    <t xml:space="preserve"> Lausanne, Zürich</t>
  </si>
  <si>
    <t>Tagesmittel</t>
  </si>
  <si>
    <t>Monatsmittel</t>
  </si>
  <si>
    <t>Centrales au</t>
  </si>
  <si>
    <t>Centrales à</t>
  </si>
  <si>
    <t>Production</t>
  </si>
  <si>
    <t xml:space="preserve">Pompage </t>
  </si>
  <si>
    <t>Importation</t>
  </si>
  <si>
    <t>Exportation</t>
  </si>
  <si>
    <t xml:space="preserve">Solde </t>
  </si>
  <si>
    <t>Consommation</t>
  </si>
  <si>
    <t>Temperature</t>
  </si>
  <si>
    <t>Débit du Rhin</t>
  </si>
  <si>
    <t>fil de l'eau</t>
  </si>
  <si>
    <t>accumulation</t>
  </si>
  <si>
    <t>hydraulique</t>
  </si>
  <si>
    <t>nucléaire</t>
  </si>
  <si>
    <t>therm. class.</t>
  </si>
  <si>
    <t>d'accumulation</t>
  </si>
  <si>
    <t>importateur +</t>
  </si>
  <si>
    <t>du pays</t>
  </si>
  <si>
    <t>moyenne</t>
  </si>
  <si>
    <t>à Rheinfelden</t>
  </si>
  <si>
    <t>en %</t>
  </si>
  <si>
    <t>et divers</t>
  </si>
  <si>
    <t>exportateur -</t>
  </si>
  <si>
    <t>Bâle, Berne,</t>
  </si>
  <si>
    <t>de la moyenne</t>
  </si>
  <si>
    <t>Lausanne, Zurich</t>
  </si>
  <si>
    <t>journaliére</t>
  </si>
  <si>
    <t>mens. à long terme</t>
  </si>
  <si>
    <t>3=1+2</t>
  </si>
  <si>
    <t>6=3+4+5</t>
  </si>
  <si>
    <t>8=6-7</t>
  </si>
  <si>
    <t>11=9-10</t>
  </si>
  <si>
    <t>12=8+11</t>
  </si>
  <si>
    <t xml:space="preserve"> in GWh  (Millionen kWh)  -  en GWh  (millions de kWh)</t>
  </si>
  <si>
    <t>°C</t>
  </si>
  <si>
    <t>in m³/s - en m³/s</t>
  </si>
  <si>
    <t>in % - en %</t>
  </si>
  <si>
    <t>Mittwoch / Mercredi</t>
  </si>
  <si>
    <t>WOCHENBERICHT</t>
  </si>
  <si>
    <t>BULLETIN HEBDOMADAIRE</t>
  </si>
  <si>
    <t xml:space="preserve">mittlere </t>
  </si>
  <si>
    <t>1935 - 2013</t>
  </si>
  <si>
    <t>1935 - 2019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</si>
</sst>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\ 0"/>
    <numFmt numFmtId="165" formatCode="\+0\°\C\ \ \ \ \ \ ;[Red]\-0\°\C\ \ \ \ \ \ "/>
    <numFmt numFmtId="166" formatCode="\ 0.0"/>
    <numFmt numFmtId="167" formatCode="#,##0\ \ \ \ \ \ \ \ \ "/>
    <numFmt numFmtId="168" formatCode="0%\ \ \ \ \ \ \ "/>
    <numFmt numFmtId="169" formatCode="#,##0;[Red]#,##0"/>
    <numFmt numFmtId="170" formatCode="0.0\ \ \ \ \ "/>
    <numFmt numFmtId="171" formatCode="\+0\ &quot;°C&quot;;\-0\ &quot;°C&quot;"/>
    <numFmt numFmtId="172" formatCode="0.0"/>
  </numFmts>
  <fonts count="34">
    <font>
      <sz val="10"/>
      <name val="Arial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6"/>
      <color indexed="8"/>
      <name val="Arial"/>
      <family val="2"/>
    </font>
    <font>
      <b/>
      <sz val="8"/>
      <color indexed="8"/>
      <name val="Helv"/>
    </font>
    <font>
      <b/>
      <sz val="11"/>
      <color indexed="8"/>
      <name val="Wingdings"/>
      <charset val="2"/>
    </font>
    <font>
      <sz val="6"/>
      <color indexed="8"/>
      <name val="Arial"/>
      <family val="2"/>
    </font>
    <font>
      <sz val="9"/>
      <name val="Arial"/>
      <family val="2"/>
    </font>
    <font>
      <sz val="6"/>
      <color indexed="8"/>
      <name val="Helv"/>
    </font>
    <font>
      <b/>
      <sz val="10"/>
      <color indexed="8"/>
      <name val="Arial"/>
      <family val="2"/>
    </font>
    <font>
      <b/>
      <sz val="10"/>
      <color indexed="8"/>
      <name val="Helv"/>
    </font>
    <font>
      <sz val="7"/>
      <color indexed="8"/>
      <name val="Arial"/>
      <family val="2"/>
    </font>
    <font>
      <sz val="8"/>
      <color indexed="8"/>
      <name val="Arial"/>
      <family val="2"/>
    </font>
    <font>
      <b/>
      <sz val="7.5"/>
      <color indexed="8"/>
      <name val="Helvetica"/>
    </font>
    <font>
      <sz val="7.5"/>
      <color indexed="8"/>
      <name val="Helvetica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Preview"/>
    </font>
    <font>
      <sz val="10"/>
      <name val="Arial"/>
      <family val="2"/>
    </font>
    <font>
      <sz val="10"/>
      <name val="Arial"/>
      <family val="2"/>
    </font>
    <font>
      <b/>
      <sz val="8"/>
      <name val="Helv"/>
    </font>
    <font>
      <sz val="10"/>
      <name val="MS Sans Serif"/>
      <family val="2"/>
    </font>
    <font>
      <b/>
      <u/>
      <sz val="8"/>
      <color indexed="12"/>
      <name val="Helv"/>
    </font>
    <font>
      <b/>
      <sz val="8"/>
      <name val="Arial"/>
      <family val="2"/>
    </font>
    <font>
      <sz val="10"/>
      <color indexed="10"/>
      <name val="Helv"/>
    </font>
    <font>
      <sz val="8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63"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31" fillId="0" borderId="0"/>
    <xf numFmtId="0" fontId="21" fillId="0" borderId="0"/>
    <xf numFmtId="0" fontId="22" fillId="0" borderId="0"/>
    <xf numFmtId="0" fontId="23" fillId="0" borderId="0"/>
    <xf numFmtId="0" fontId="32" fillId="0" borderId="0"/>
    <xf numFmtId="0" fontId="29" fillId="0" borderId="0">
      <alignment vertical="top"/>
    </xf>
    <xf numFmtId="0" fontId="30" fillId="0" borderId="0">
      <alignment vertical="top"/>
    </xf>
    <xf numFmtId="0" fontId="33" fillId="0" borderId="0"/>
    <xf numFmtId="0" fontId="33" fillId="0" borderId="0"/>
  </cellStyleXfs>
  <cellXfs count="112">
    <xf numFmtId="0" fontId="0" fillId="0" borderId="0" xfId="0"/>
    <xf numFmtId="0" fontId="0" fillId="0" borderId="0" xfId="0" applyBorder="1"/>
    <xf numFmtId="0" fontId="1" fillId="0" borderId="0" xfId="0" applyNumberFormat="1" applyFont="1" applyFill="1"/>
    <xf numFmtId="0" fontId="2" fillId="0" borderId="0" xfId="0" applyNumberFormat="1" applyFont="1" applyFill="1"/>
    <xf numFmtId="0" fontId="3" fillId="0" borderId="0" xfId="0" applyNumberFormat="1" applyFont="1" applyFill="1"/>
    <xf numFmtId="0" fontId="4" fillId="0" borderId="0" xfId="0" applyNumberFormat="1" applyFont="1" applyFill="1"/>
    <xf numFmtId="0" fontId="5" fillId="0" borderId="0" xfId="0" applyNumberFormat="1" applyFont="1" applyFill="1" applyAlignment="1"/>
    <xf numFmtId="0" fontId="6" fillId="0" borderId="0" xfId="0" applyNumberFormat="1" applyFont="1" applyFill="1"/>
    <xf numFmtId="0" fontId="3" fillId="0" borderId="0" xfId="0" applyFont="1" applyFill="1"/>
    <xf numFmtId="0" fontId="7" fillId="0" borderId="0" xfId="0" applyFont="1"/>
    <xf numFmtId="0" fontId="6" fillId="2" borderId="1" xfId="0" applyNumberFormat="1" applyFont="1" applyFill="1" applyBorder="1" applyAlignment="1">
      <alignment horizontal="left"/>
    </xf>
    <xf numFmtId="0" fontId="6" fillId="2" borderId="2" xfId="0" applyNumberFormat="1" applyFont="1" applyFill="1" applyBorder="1" applyAlignment="1">
      <alignment horizontal="left"/>
    </xf>
    <xf numFmtId="0" fontId="6" fillId="2" borderId="2" xfId="0" applyNumberFormat="1" applyFont="1" applyFill="1" applyBorder="1"/>
    <xf numFmtId="0" fontId="6" fillId="2" borderId="1" xfId="0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left"/>
    </xf>
    <xf numFmtId="0" fontId="6" fillId="2" borderId="0" xfId="0" applyNumberFormat="1" applyFont="1" applyFill="1" applyBorder="1"/>
    <xf numFmtId="0" fontId="6" fillId="2" borderId="4" xfId="0" applyNumberFormat="1" applyFont="1" applyFill="1" applyBorder="1" applyAlignment="1">
      <alignment horizontal="center"/>
    </xf>
    <xf numFmtId="0" fontId="6" fillId="2" borderId="5" xfId="0" applyNumberFormat="1" applyFont="1" applyFill="1" applyBorder="1" applyAlignment="1">
      <alignment horizontal="center"/>
    </xf>
    <xf numFmtId="0" fontId="6" fillId="2" borderId="6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left"/>
    </xf>
    <xf numFmtId="164" fontId="6" fillId="2" borderId="8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horizontal="left"/>
    </xf>
    <xf numFmtId="0" fontId="6" fillId="2" borderId="10" xfId="0" applyNumberFormat="1" applyFont="1" applyFill="1" applyBorder="1" applyAlignment="1">
      <alignment horizontal="left"/>
    </xf>
    <xf numFmtId="0" fontId="6" fillId="2" borderId="10" xfId="0" applyNumberFormat="1" applyFont="1" applyFill="1" applyBorder="1" applyAlignment="1">
      <alignment horizontal="center"/>
    </xf>
    <xf numFmtId="0" fontId="11" fillId="2" borderId="10" xfId="0" applyNumberFormat="1" applyFont="1" applyFill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horizontal="center"/>
    </xf>
    <xf numFmtId="0" fontId="13" fillId="0" borderId="12" xfId="0" applyNumberFormat="1" applyFont="1" applyFill="1" applyBorder="1" applyAlignment="1">
      <alignment horizontal="center"/>
    </xf>
    <xf numFmtId="0" fontId="14" fillId="0" borderId="12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>
      <alignment horizontal="center"/>
    </xf>
    <xf numFmtId="0" fontId="14" fillId="0" borderId="2" xfId="0" applyNumberFormat="1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center"/>
    </xf>
    <xf numFmtId="165" fontId="13" fillId="0" borderId="3" xfId="0" applyNumberFormat="1" applyFont="1" applyFill="1" applyBorder="1" applyAlignment="1">
      <alignment horizontal="center"/>
    </xf>
    <xf numFmtId="0" fontId="0" fillId="0" borderId="3" xfId="0" applyBorder="1"/>
    <xf numFmtId="166" fontId="12" fillId="0" borderId="13" xfId="0" applyNumberFormat="1" applyFont="1" applyFill="1" applyBorder="1" applyAlignment="1">
      <alignment horizontal="center"/>
    </xf>
    <xf numFmtId="166" fontId="12" fillId="0" borderId="6" xfId="0" applyNumberFormat="1" applyFont="1" applyFill="1" applyBorder="1" applyAlignment="1">
      <alignment horizontal="center"/>
    </xf>
    <xf numFmtId="166" fontId="12" fillId="0" borderId="0" xfId="0" applyNumberFormat="1" applyFont="1" applyFill="1" applyBorder="1" applyAlignment="1">
      <alignment horizontal="center"/>
    </xf>
    <xf numFmtId="166" fontId="12" fillId="0" borderId="4" xfId="0" applyNumberFormat="1" applyFont="1" applyFill="1" applyBorder="1" applyAlignment="1">
      <alignment horizontal="center"/>
    </xf>
    <xf numFmtId="165" fontId="12" fillId="0" borderId="6" xfId="0" applyNumberFormat="1" applyFont="1" applyFill="1" applyBorder="1"/>
    <xf numFmtId="168" fontId="15" fillId="0" borderId="6" xfId="0" applyNumberFormat="1" applyFont="1" applyFill="1" applyBorder="1" applyAlignment="1">
      <alignment horizontal="right"/>
    </xf>
    <xf numFmtId="167" fontId="12" fillId="0" borderId="6" xfId="0" applyNumberFormat="1" applyFont="1" applyFill="1" applyBorder="1"/>
    <xf numFmtId="14" fontId="12" fillId="0" borderId="7" xfId="0" applyNumberFormat="1" applyFont="1" applyFill="1" applyBorder="1" applyAlignment="1">
      <alignment horizontal="center"/>
    </xf>
    <xf numFmtId="166" fontId="12" fillId="0" borderId="7" xfId="0" applyNumberFormat="1" applyFont="1" applyFill="1" applyBorder="1" applyAlignment="1">
      <alignment horizontal="center"/>
    </xf>
    <xf numFmtId="168" fontId="15" fillId="0" borderId="7" xfId="0" applyNumberFormat="1" applyFont="1" applyFill="1" applyBorder="1" applyAlignment="1">
      <alignment horizontal="right"/>
    </xf>
    <xf numFmtId="0" fontId="16" fillId="0" borderId="0" xfId="0" applyFont="1"/>
    <xf numFmtId="0" fontId="16" fillId="0" borderId="0" xfId="0" applyFont="1" applyFill="1"/>
    <xf numFmtId="0" fontId="0" fillId="0" borderId="0" xfId="0" applyFill="1"/>
    <xf numFmtId="0" fontId="6" fillId="2" borderId="14" xfId="0" applyNumberFormat="1" applyFont="1" applyFill="1" applyBorder="1" applyAlignment="1">
      <alignment horizontal="center"/>
    </xf>
    <xf numFmtId="0" fontId="13" fillId="0" borderId="12" xfId="0" applyNumberFormat="1" applyFont="1" applyFill="1" applyBorder="1"/>
    <xf numFmtId="0" fontId="14" fillId="0" borderId="12" xfId="0" applyNumberFormat="1" applyFont="1" applyFill="1" applyBorder="1"/>
    <xf numFmtId="0" fontId="13" fillId="0" borderId="3" xfId="0" applyNumberFormat="1" applyFont="1" applyFill="1" applyBorder="1" applyAlignment="1">
      <alignment horizontal="center"/>
    </xf>
    <xf numFmtId="170" fontId="12" fillId="0" borderId="13" xfId="0" applyNumberFormat="1" applyFont="1" applyFill="1" applyBorder="1"/>
    <xf numFmtId="170" fontId="12" fillId="0" borderId="13" xfId="0" applyNumberFormat="1" applyFont="1" applyFill="1" applyBorder="1" applyProtection="1">
      <protection locked="0"/>
    </xf>
    <xf numFmtId="170" fontId="12" fillId="0" borderId="6" xfId="0" applyNumberFormat="1" applyFont="1" applyFill="1" applyBorder="1"/>
    <xf numFmtId="170" fontId="12" fillId="0" borderId="0" xfId="0" applyNumberFormat="1" applyFont="1" applyFill="1" applyBorder="1"/>
    <xf numFmtId="14" fontId="12" fillId="0" borderId="6" xfId="0" applyNumberFormat="1" applyFont="1" applyFill="1" applyBorder="1" applyAlignment="1">
      <alignment horizontal="center"/>
    </xf>
    <xf numFmtId="170" fontId="12" fillId="0" borderId="15" xfId="0" applyNumberFormat="1" applyFont="1" applyFill="1" applyBorder="1"/>
    <xf numFmtId="169" fontId="15" fillId="0" borderId="0" xfId="0" applyNumberFormat="1" applyFont="1" applyFill="1"/>
    <xf numFmtId="0" fontId="3" fillId="0" borderId="16" xfId="0" applyFont="1" applyFill="1" applyBorder="1"/>
    <xf numFmtId="172" fontId="0" fillId="0" borderId="0" xfId="0" applyNumberFormat="1"/>
    <xf numFmtId="166" fontId="15" fillId="0" borderId="6" xfId="0" applyNumberFormat="1" applyFont="1" applyFill="1" applyBorder="1" applyAlignment="1">
      <alignment horizontal="center"/>
    </xf>
    <xf numFmtId="166" fontId="15" fillId="0" borderId="0" xfId="0" applyNumberFormat="1" applyFont="1" applyFill="1" applyBorder="1" applyAlignment="1">
      <alignment horizontal="center"/>
    </xf>
    <xf numFmtId="0" fontId="19" fillId="0" borderId="3" xfId="0" applyFont="1" applyFill="1" applyBorder="1"/>
    <xf numFmtId="170" fontId="12" fillId="0" borderId="7" xfId="0" applyNumberFormat="1" applyFont="1" applyFill="1" applyBorder="1"/>
    <xf numFmtId="0" fontId="12" fillId="0" borderId="3" xfId="0" applyNumberFormat="1" applyFont="1" applyFill="1" applyBorder="1" applyAlignment="1">
      <alignment horizontal="center"/>
    </xf>
    <xf numFmtId="0" fontId="0" fillId="0" borderId="6" xfId="0" applyBorder="1"/>
    <xf numFmtId="170" fontId="0" fillId="0" borderId="0" xfId="0" applyNumberFormat="1" applyBorder="1"/>
    <xf numFmtId="166" fontId="12" fillId="0" borderId="17" xfId="0" applyNumberFormat="1" applyFont="1" applyFill="1" applyBorder="1" applyAlignment="1">
      <alignment horizontal="center"/>
    </xf>
    <xf numFmtId="0" fontId="3" fillId="2" borderId="7" xfId="0" applyNumberFormat="1" applyFont="1" applyFill="1" applyBorder="1" applyAlignment="1">
      <alignment horizontal="center"/>
    </xf>
    <xf numFmtId="166" fontId="12" fillId="0" borderId="16" xfId="0" applyNumberFormat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165" fontId="12" fillId="0" borderId="7" xfId="0" applyNumberFormat="1" applyFont="1" applyFill="1" applyBorder="1"/>
    <xf numFmtId="170" fontId="12" fillId="0" borderId="4" xfId="0" applyNumberFormat="1" applyFont="1" applyFill="1" applyBorder="1"/>
    <xf numFmtId="3" fontId="0" fillId="0" borderId="0" xfId="0" applyNumberFormat="1" applyBorder="1"/>
    <xf numFmtId="43" fontId="0" fillId="0" borderId="0" xfId="0" applyNumberFormat="1"/>
    <xf numFmtId="171" fontId="1" fillId="0" borderId="0" xfId="57" applyNumberFormat="1" applyFont="1" applyFill="1"/>
    <xf numFmtId="1" fontId="12" fillId="0" borderId="6" xfId="0" applyNumberFormat="1" applyFont="1" applyFill="1" applyBorder="1" applyAlignment="1">
      <alignment horizontal="center"/>
    </xf>
    <xf numFmtId="0" fontId="27" fillId="0" borderId="0" xfId="54" applyFont="1" applyBorder="1"/>
    <xf numFmtId="0" fontId="26" fillId="0" borderId="0" xfId="54" applyFont="1" applyBorder="1" applyAlignment="1">
      <alignment horizontal="center"/>
    </xf>
    <xf numFmtId="0" fontId="28" fillId="2" borderId="0" xfId="54" applyFont="1" applyFill="1" applyBorder="1" applyAlignment="1">
      <alignment horizontal="center"/>
    </xf>
    <xf numFmtId="3" fontId="26" fillId="0" borderId="0" xfId="54" applyNumberFormat="1" applyFont="1" applyBorder="1"/>
    <xf numFmtId="0" fontId="19" fillId="0" borderId="0" xfId="54" applyFont="1" applyBorder="1"/>
    <xf numFmtId="0" fontId="8" fillId="0" borderId="6" xfId="0" applyNumberFormat="1" applyFont="1" applyFill="1" applyBorder="1" applyAlignment="1">
      <alignment horizontal="left"/>
    </xf>
    <xf numFmtId="0" fontId="9" fillId="0" borderId="6" xfId="0" applyNumberFormat="1" applyFont="1" applyFill="1" applyBorder="1" applyAlignment="1">
      <alignment horizontal="center"/>
    </xf>
    <xf numFmtId="0" fontId="10" fillId="0" borderId="6" xfId="0" applyNumberFormat="1" applyFont="1" applyFill="1" applyBorder="1" applyAlignment="1">
      <alignment horizontal="left"/>
    </xf>
    <xf numFmtId="0" fontId="20" fillId="0" borderId="7" xfId="0" applyNumberFormat="1" applyFont="1" applyFill="1" applyBorder="1" applyAlignment="1">
      <alignment horizontal="center"/>
    </xf>
    <xf numFmtId="0" fontId="0" fillId="0" borderId="0" xfId="0" applyFill="1" applyBorder="1"/>
    <xf numFmtId="170" fontId="12" fillId="0" borderId="18" xfId="0" applyNumberFormat="1" applyFont="1" applyFill="1" applyBorder="1"/>
    <xf numFmtId="170" fontId="12" fillId="0" borderId="17" xfId="0" applyNumberFormat="1" applyFont="1" applyFill="1" applyBorder="1"/>
    <xf numFmtId="170" fontId="12" fillId="0" borderId="16" xfId="0" applyNumberFormat="1" applyFont="1" applyFill="1" applyBorder="1"/>
    <xf numFmtId="0" fontId="0" fillId="3" borderId="16" xfId="0" applyFill="1" applyBorder="1"/>
    <xf numFmtId="0" fontId="12" fillId="3" borderId="9" xfId="0" applyNumberFormat="1" applyFont="1" applyFill="1" applyBorder="1" applyAlignment="1">
      <alignment horizontal="center"/>
    </xf>
    <xf numFmtId="14" fontId="12" fillId="3" borderId="4" xfId="0" applyNumberFormat="1" applyFont="1" applyFill="1" applyBorder="1" applyAlignment="1">
      <alignment horizontal="center"/>
    </xf>
    <xf numFmtId="0" fontId="18" fillId="0" borderId="6" xfId="0" applyNumberFormat="1" applyFont="1" applyFill="1" applyBorder="1" applyAlignment="1">
      <alignment horizontal="center"/>
    </xf>
    <xf numFmtId="14" fontId="12" fillId="3" borderId="5" xfId="0" applyNumberFormat="1" applyFont="1" applyFill="1" applyBorder="1" applyAlignment="1">
      <alignment horizontal="center"/>
    </xf>
    <xf numFmtId="172" fontId="0" fillId="0" borderId="16" xfId="0" applyNumberFormat="1" applyBorder="1"/>
    <xf numFmtId="0" fontId="12" fillId="0" borderId="6" xfId="0" applyNumberFormat="1" applyFont="1" applyFill="1" applyBorder="1" applyAlignment="1">
      <alignment horizontal="center"/>
    </xf>
    <xf numFmtId="1" fontId="27" fillId="0" borderId="0" xfId="54" applyNumberFormat="1" applyFont="1" applyBorder="1"/>
    <xf numFmtId="43" fontId="0" fillId="0" borderId="0" xfId="0" applyNumberFormat="1" applyBorder="1"/>
    <xf numFmtId="165" fontId="12" fillId="0" borderId="4" xfId="0" quotePrefix="1" applyNumberFormat="1" applyFont="1" applyFill="1" applyBorder="1" applyAlignment="1">
      <alignment horizontal="right"/>
    </xf>
    <xf numFmtId="165" fontId="12" fillId="0" borderId="7" xfId="0" quotePrefix="1" applyNumberFormat="1" applyFont="1" applyFill="1" applyBorder="1" applyAlignment="1">
      <alignment horizontal="right"/>
    </xf>
    <xf numFmtId="0" fontId="8" fillId="0" borderId="3" xfId="0" applyNumberFormat="1" applyFont="1" applyFill="1" applyBorder="1" applyAlignment="1">
      <alignment horizontal="left"/>
    </xf>
    <xf numFmtId="0" fontId="20" fillId="0" borderId="7" xfId="0" applyNumberFormat="1" applyFont="1" applyFill="1" applyBorder="1" applyAlignment="1">
      <alignment horizontal="left"/>
    </xf>
    <xf numFmtId="0" fontId="0" fillId="0" borderId="4" xfId="0" applyBorder="1"/>
    <xf numFmtId="167" fontId="0" fillId="0" borderId="0" xfId="0" applyNumberFormat="1" applyBorder="1"/>
    <xf numFmtId="0" fontId="21" fillId="0" borderId="0" xfId="0" applyFont="1" applyFill="1" applyBorder="1"/>
    <xf numFmtId="172" fontId="0" fillId="3" borderId="16" xfId="0" applyNumberFormat="1" applyFill="1" applyBorder="1"/>
    <xf numFmtId="1" fontId="12" fillId="0" borderId="7" xfId="0" applyNumberFormat="1" applyFont="1" applyFill="1" applyBorder="1" applyAlignment="1">
      <alignment horizontal="center"/>
    </xf>
  </cellXfs>
  <cellStyles count="63">
    <cellStyle name="Komma 2" xfId="1"/>
    <cellStyle name="Komma 2 10" xfId="2"/>
    <cellStyle name="Komma 2 11" xfId="3"/>
    <cellStyle name="Komma 2 12" xfId="4"/>
    <cellStyle name="Komma 2 13" xfId="5"/>
    <cellStyle name="Komma 2 14" xfId="6"/>
    <cellStyle name="Komma 2 15" xfId="7"/>
    <cellStyle name="Komma 2 16" xfId="8"/>
    <cellStyle name="Komma 2 17" xfId="9"/>
    <cellStyle name="Komma 2 18" xfId="10"/>
    <cellStyle name="Komma 2 19" xfId="11"/>
    <cellStyle name="Komma 2 2" xfId="12"/>
    <cellStyle name="Komma 2 2 10" xfId="13"/>
    <cellStyle name="Komma 2 2 11" xfId="14"/>
    <cellStyle name="Komma 2 2 2" xfId="15"/>
    <cellStyle name="Komma 2 2 3" xfId="16"/>
    <cellStyle name="Komma 2 2 4" xfId="17"/>
    <cellStyle name="Komma 2 2 5" xfId="18"/>
    <cellStyle name="Komma 2 2 6" xfId="19"/>
    <cellStyle name="Komma 2 2 7" xfId="20"/>
    <cellStyle name="Komma 2 2 8" xfId="21"/>
    <cellStyle name="Komma 2 2 9" xfId="22"/>
    <cellStyle name="Komma 2 20" xfId="23"/>
    <cellStyle name="Komma 2 21" xfId="24"/>
    <cellStyle name="Komma 2 22" xfId="25"/>
    <cellStyle name="Komma 2 23" xfId="26"/>
    <cellStyle name="Komma 2 24" xfId="27"/>
    <cellStyle name="Komma 2 25" xfId="28"/>
    <cellStyle name="Komma 2 26" xfId="29"/>
    <cellStyle name="Komma 2 27" xfId="30"/>
    <cellStyle name="Komma 2 28" xfId="31"/>
    <cellStyle name="Komma 2 29" xfId="32"/>
    <cellStyle name="Komma 2 3" xfId="33"/>
    <cellStyle name="Komma 2 30" xfId="34"/>
    <cellStyle name="Komma 2 31" xfId="35"/>
    <cellStyle name="Komma 2 32" xfId="36"/>
    <cellStyle name="Komma 2 33" xfId="37"/>
    <cellStyle name="Komma 2 34" xfId="38"/>
    <cellStyle name="Komma 2 35" xfId="39"/>
    <cellStyle name="Komma 2 36" xfId="40"/>
    <cellStyle name="Komma 2 37" xfId="41"/>
    <cellStyle name="Komma 2 38" xfId="42"/>
    <cellStyle name="Komma 2 39" xfId="43"/>
    <cellStyle name="Komma 2 4" xfId="44"/>
    <cellStyle name="Komma 2 40" xfId="45"/>
    <cellStyle name="Komma 2 41" xfId="46"/>
    <cellStyle name="Komma 2 5" xfId="47"/>
    <cellStyle name="Komma 2 6" xfId="48"/>
    <cellStyle name="Komma 2 7" xfId="49"/>
    <cellStyle name="Komma 2 8" xfId="50"/>
    <cellStyle name="Komma 2 9" xfId="51"/>
    <cellStyle name="Link 2" xfId="52"/>
    <cellStyle name="Prozent 2" xfId="53"/>
    <cellStyle name="Standard" xfId="0" builtinId="0"/>
    <cellStyle name="Standard 2" xfId="54"/>
    <cellStyle name="Standard 2 2" xfId="55"/>
    <cellStyle name="Standard 2 3" xfId="56"/>
    <cellStyle name="Standard 3" xfId="57"/>
    <cellStyle name="Standard 3 2" xfId="58"/>
    <cellStyle name="Standard 4" xfId="59"/>
    <cellStyle name="Standard 4 2" xfId="60"/>
    <cellStyle name="Standard 5" xfId="61"/>
    <cellStyle name="Standard 5 2" xfId="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Landesverbrauch in GWh </a:t>
            </a:r>
          </a:p>
        </c:rich>
      </c:tx>
      <c:layout>
        <c:manualLayout>
          <c:xMode val="edge"/>
          <c:yMode val="edge"/>
          <c:x val="0.40954656796457856"/>
          <c:y val="0.1021071594842418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5032183783700251E-2"/>
          <c:y val="0.16300589033054672"/>
          <c:w val="0.82969262536155164"/>
          <c:h val="0.7081302995020361"/>
        </c:manualLayout>
      </c:layout>
      <c:lineChart>
        <c:grouping val="standard"/>
        <c:varyColors val="0"/>
        <c:ser>
          <c:idx val="11"/>
          <c:order val="0"/>
          <c:tx>
            <c:strRef>
              <c:f>Hilfstabelle!$L$1</c:f>
              <c:strCache>
                <c:ptCount val="1"/>
                <c:pt idx="0">
                  <c:v>2014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Hilfstabelle!$S$2:$S$54</c:f>
              <c:numCache>
                <c:formatCode>m/d/yyyy</c:formatCode>
                <c:ptCount val="53"/>
                <c:pt idx="0">
                  <c:v>43831</c:v>
                </c:pt>
                <c:pt idx="1">
                  <c:v>43838</c:v>
                </c:pt>
                <c:pt idx="2">
                  <c:v>43845</c:v>
                </c:pt>
                <c:pt idx="3">
                  <c:v>43852</c:v>
                </c:pt>
                <c:pt idx="4">
                  <c:v>43859</c:v>
                </c:pt>
                <c:pt idx="5">
                  <c:v>43866</c:v>
                </c:pt>
                <c:pt idx="6">
                  <c:v>43873</c:v>
                </c:pt>
                <c:pt idx="7">
                  <c:v>43880</c:v>
                </c:pt>
                <c:pt idx="8">
                  <c:v>43887</c:v>
                </c:pt>
                <c:pt idx="9">
                  <c:v>43894</c:v>
                </c:pt>
                <c:pt idx="10">
                  <c:v>43901</c:v>
                </c:pt>
                <c:pt idx="11">
                  <c:v>43908</c:v>
                </c:pt>
                <c:pt idx="12">
                  <c:v>43915</c:v>
                </c:pt>
                <c:pt idx="13">
                  <c:v>43922</c:v>
                </c:pt>
                <c:pt idx="14">
                  <c:v>43929</c:v>
                </c:pt>
                <c:pt idx="15">
                  <c:v>43936</c:v>
                </c:pt>
                <c:pt idx="16">
                  <c:v>43943</c:v>
                </c:pt>
                <c:pt idx="17">
                  <c:v>43950</c:v>
                </c:pt>
                <c:pt idx="18">
                  <c:v>43957</c:v>
                </c:pt>
                <c:pt idx="19">
                  <c:v>43964</c:v>
                </c:pt>
                <c:pt idx="20">
                  <c:v>43971</c:v>
                </c:pt>
                <c:pt idx="21">
                  <c:v>43978</c:v>
                </c:pt>
                <c:pt idx="22">
                  <c:v>43985</c:v>
                </c:pt>
                <c:pt idx="23">
                  <c:v>43992</c:v>
                </c:pt>
                <c:pt idx="24">
                  <c:v>43999</c:v>
                </c:pt>
                <c:pt idx="25">
                  <c:v>44006</c:v>
                </c:pt>
                <c:pt idx="26">
                  <c:v>44013</c:v>
                </c:pt>
                <c:pt idx="27">
                  <c:v>44020</c:v>
                </c:pt>
                <c:pt idx="28">
                  <c:v>44027</c:v>
                </c:pt>
                <c:pt idx="29">
                  <c:v>44034</c:v>
                </c:pt>
                <c:pt idx="30">
                  <c:v>44041</c:v>
                </c:pt>
                <c:pt idx="31">
                  <c:v>44048</c:v>
                </c:pt>
                <c:pt idx="32">
                  <c:v>44055</c:v>
                </c:pt>
                <c:pt idx="33">
                  <c:v>44062</c:v>
                </c:pt>
                <c:pt idx="34">
                  <c:v>44069</c:v>
                </c:pt>
                <c:pt idx="35">
                  <c:v>44076</c:v>
                </c:pt>
                <c:pt idx="36">
                  <c:v>44083</c:v>
                </c:pt>
                <c:pt idx="37">
                  <c:v>44090</c:v>
                </c:pt>
                <c:pt idx="38">
                  <c:v>44097</c:v>
                </c:pt>
                <c:pt idx="39">
                  <c:v>44104</c:v>
                </c:pt>
                <c:pt idx="40">
                  <c:v>44111</c:v>
                </c:pt>
                <c:pt idx="41">
                  <c:v>44118</c:v>
                </c:pt>
                <c:pt idx="42">
                  <c:v>44125</c:v>
                </c:pt>
                <c:pt idx="43">
                  <c:v>44132</c:v>
                </c:pt>
                <c:pt idx="44">
                  <c:v>44139</c:v>
                </c:pt>
                <c:pt idx="45">
                  <c:v>44146</c:v>
                </c:pt>
                <c:pt idx="46">
                  <c:v>44153</c:v>
                </c:pt>
                <c:pt idx="47">
                  <c:v>44160</c:v>
                </c:pt>
                <c:pt idx="48">
                  <c:v>44167</c:v>
                </c:pt>
                <c:pt idx="49">
                  <c:v>44174</c:v>
                </c:pt>
                <c:pt idx="50">
                  <c:v>44181</c:v>
                </c:pt>
                <c:pt idx="51">
                  <c:v>44188</c:v>
                </c:pt>
                <c:pt idx="52">
                  <c:v>44195</c:v>
                </c:pt>
              </c:numCache>
            </c:numRef>
          </c:cat>
          <c:val>
            <c:numRef>
              <c:f>Hilfstabelle!$L$2:$L$54</c:f>
              <c:numCache>
                <c:formatCode>0.0</c:formatCode>
                <c:ptCount val="53"/>
                <c:pt idx="0">
                  <c:v>161.12058022999997</c:v>
                </c:pt>
                <c:pt idx="1">
                  <c:v>197.765689635</c:v>
                </c:pt>
                <c:pt idx="2">
                  <c:v>206.92977764</c:v>
                </c:pt>
                <c:pt idx="3">
                  <c:v>208.10149567999997</c:v>
                </c:pt>
                <c:pt idx="4">
                  <c:v>214.08545532000002</c:v>
                </c:pt>
                <c:pt idx="5">
                  <c:v>212.57605161999999</c:v>
                </c:pt>
                <c:pt idx="6">
                  <c:v>204.48893083999999</c:v>
                </c:pt>
                <c:pt idx="7">
                  <c:v>206.48244935000002</c:v>
                </c:pt>
                <c:pt idx="8">
                  <c:v>202.75614163999998</c:v>
                </c:pt>
                <c:pt idx="9">
                  <c:v>202.32140894870975</c:v>
                </c:pt>
                <c:pt idx="10">
                  <c:v>188.7026261887097</c:v>
                </c:pt>
                <c:pt idx="11">
                  <c:v>176.58608592870968</c:v>
                </c:pt>
                <c:pt idx="12">
                  <c:v>196.73170080870972</c:v>
                </c:pt>
                <c:pt idx="13">
                  <c:v>177.42580665666668</c:v>
                </c:pt>
                <c:pt idx="14">
                  <c:v>174.96354867666668</c:v>
                </c:pt>
                <c:pt idx="15">
                  <c:v>174.06914997666669</c:v>
                </c:pt>
                <c:pt idx="16">
                  <c:v>166.27674944666671</c:v>
                </c:pt>
                <c:pt idx="17">
                  <c:v>175.6324489866667</c:v>
                </c:pt>
                <c:pt idx="18">
                  <c:v>173.98787890806449</c:v>
                </c:pt>
                <c:pt idx="19">
                  <c:v>176.55931125258064</c:v>
                </c:pt>
                <c:pt idx="20">
                  <c:v>163.11802030258065</c:v>
                </c:pt>
                <c:pt idx="21">
                  <c:v>164.57210281258062</c:v>
                </c:pt>
                <c:pt idx="22">
                  <c:v>167.57654401444449</c:v>
                </c:pt>
                <c:pt idx="23">
                  <c:v>167.97053912444446</c:v>
                </c:pt>
                <c:pt idx="24">
                  <c:v>164.04765595444445</c:v>
                </c:pt>
                <c:pt idx="25">
                  <c:v>165.54189811444451</c:v>
                </c:pt>
                <c:pt idx="26">
                  <c:v>169.29190035505377</c:v>
                </c:pt>
                <c:pt idx="27">
                  <c:v>165.2686652150538</c:v>
                </c:pt>
                <c:pt idx="28">
                  <c:v>156.56802692086029</c:v>
                </c:pt>
                <c:pt idx="29">
                  <c:v>155.28159360505373</c:v>
                </c:pt>
                <c:pt idx="30">
                  <c:v>148.90196038505371</c:v>
                </c:pt>
                <c:pt idx="31">
                  <c:v>144.91022726516127</c:v>
                </c:pt>
                <c:pt idx="32">
                  <c:v>159.91215907016135</c:v>
                </c:pt>
                <c:pt idx="33">
                  <c:v>159.54805377983868</c:v>
                </c:pt>
                <c:pt idx="34">
                  <c:v>167.05342759016128</c:v>
                </c:pt>
                <c:pt idx="35">
                  <c:v>167.87386197999996</c:v>
                </c:pt>
                <c:pt idx="36">
                  <c:v>174.70278736999995</c:v>
                </c:pt>
                <c:pt idx="37">
                  <c:v>172.58210839700001</c:v>
                </c:pt>
                <c:pt idx="38">
                  <c:v>169.20116373999997</c:v>
                </c:pt>
                <c:pt idx="39">
                  <c:v>168.72725693000001</c:v>
                </c:pt>
                <c:pt idx="40">
                  <c:v>171.48275187999997</c:v>
                </c:pt>
                <c:pt idx="41">
                  <c:v>177.37245308999996</c:v>
                </c:pt>
                <c:pt idx="42">
                  <c:v>184.05277060000003</c:v>
                </c:pt>
                <c:pt idx="43">
                  <c:v>184.55690968000002</c:v>
                </c:pt>
                <c:pt idx="44">
                  <c:v>194.24738116</c:v>
                </c:pt>
                <c:pt idx="45">
                  <c:v>198.62328063000001</c:v>
                </c:pt>
                <c:pt idx="46">
                  <c:v>192.27393494999993</c:v>
                </c:pt>
                <c:pt idx="47">
                  <c:v>194.07180470000003</c:v>
                </c:pt>
                <c:pt idx="48">
                  <c:v>204.88987078499997</c:v>
                </c:pt>
                <c:pt idx="49">
                  <c:v>226.51549861999996</c:v>
                </c:pt>
                <c:pt idx="50">
                  <c:v>204.50214657499998</c:v>
                </c:pt>
                <c:pt idx="51">
                  <c:v>171.40491973000002</c:v>
                </c:pt>
                <c:pt idx="52">
                  <c:v>185.16589536000001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A-4682-A696-49CFA8298848}"/>
            </c:ext>
          </c:extLst>
        </c:ser>
        <c:ser>
          <c:idx val="12"/>
          <c:order val="1"/>
          <c:tx>
            <c:strRef>
              <c:f>Hilfstabelle!$M$1</c:f>
              <c:strCache>
                <c:ptCount val="1"/>
                <c:pt idx="0">
                  <c:v>2015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Hilfstabelle!$S$2:$S$54</c:f>
              <c:numCache>
                <c:formatCode>m/d/yyyy</c:formatCode>
                <c:ptCount val="53"/>
                <c:pt idx="0">
                  <c:v>43831</c:v>
                </c:pt>
                <c:pt idx="1">
                  <c:v>43838</c:v>
                </c:pt>
                <c:pt idx="2">
                  <c:v>43845</c:v>
                </c:pt>
                <c:pt idx="3">
                  <c:v>43852</c:v>
                </c:pt>
                <c:pt idx="4">
                  <c:v>43859</c:v>
                </c:pt>
                <c:pt idx="5">
                  <c:v>43866</c:v>
                </c:pt>
                <c:pt idx="6">
                  <c:v>43873</c:v>
                </c:pt>
                <c:pt idx="7">
                  <c:v>43880</c:v>
                </c:pt>
                <c:pt idx="8">
                  <c:v>43887</c:v>
                </c:pt>
                <c:pt idx="9">
                  <c:v>43894</c:v>
                </c:pt>
                <c:pt idx="10">
                  <c:v>43901</c:v>
                </c:pt>
                <c:pt idx="11">
                  <c:v>43908</c:v>
                </c:pt>
                <c:pt idx="12">
                  <c:v>43915</c:v>
                </c:pt>
                <c:pt idx="13">
                  <c:v>43922</c:v>
                </c:pt>
                <c:pt idx="14">
                  <c:v>43929</c:v>
                </c:pt>
                <c:pt idx="15">
                  <c:v>43936</c:v>
                </c:pt>
                <c:pt idx="16">
                  <c:v>43943</c:v>
                </c:pt>
                <c:pt idx="17">
                  <c:v>43950</c:v>
                </c:pt>
                <c:pt idx="18">
                  <c:v>43957</c:v>
                </c:pt>
                <c:pt idx="19">
                  <c:v>43964</c:v>
                </c:pt>
                <c:pt idx="20">
                  <c:v>43971</c:v>
                </c:pt>
                <c:pt idx="21">
                  <c:v>43978</c:v>
                </c:pt>
                <c:pt idx="22">
                  <c:v>43985</c:v>
                </c:pt>
                <c:pt idx="23">
                  <c:v>43992</c:v>
                </c:pt>
                <c:pt idx="24">
                  <c:v>43999</c:v>
                </c:pt>
                <c:pt idx="25">
                  <c:v>44006</c:v>
                </c:pt>
                <c:pt idx="26">
                  <c:v>44013</c:v>
                </c:pt>
                <c:pt idx="27">
                  <c:v>44020</c:v>
                </c:pt>
                <c:pt idx="28">
                  <c:v>44027</c:v>
                </c:pt>
                <c:pt idx="29">
                  <c:v>44034</c:v>
                </c:pt>
                <c:pt idx="30">
                  <c:v>44041</c:v>
                </c:pt>
                <c:pt idx="31">
                  <c:v>44048</c:v>
                </c:pt>
                <c:pt idx="32">
                  <c:v>44055</c:v>
                </c:pt>
                <c:pt idx="33">
                  <c:v>44062</c:v>
                </c:pt>
                <c:pt idx="34">
                  <c:v>44069</c:v>
                </c:pt>
                <c:pt idx="35">
                  <c:v>44076</c:v>
                </c:pt>
                <c:pt idx="36">
                  <c:v>44083</c:v>
                </c:pt>
                <c:pt idx="37">
                  <c:v>44090</c:v>
                </c:pt>
                <c:pt idx="38">
                  <c:v>44097</c:v>
                </c:pt>
                <c:pt idx="39">
                  <c:v>44104</c:v>
                </c:pt>
                <c:pt idx="40">
                  <c:v>44111</c:v>
                </c:pt>
                <c:pt idx="41">
                  <c:v>44118</c:v>
                </c:pt>
                <c:pt idx="42">
                  <c:v>44125</c:v>
                </c:pt>
                <c:pt idx="43">
                  <c:v>44132</c:v>
                </c:pt>
                <c:pt idx="44">
                  <c:v>44139</c:v>
                </c:pt>
                <c:pt idx="45">
                  <c:v>44146</c:v>
                </c:pt>
                <c:pt idx="46">
                  <c:v>44153</c:v>
                </c:pt>
                <c:pt idx="47">
                  <c:v>44160</c:v>
                </c:pt>
                <c:pt idx="48">
                  <c:v>44167</c:v>
                </c:pt>
                <c:pt idx="49">
                  <c:v>44174</c:v>
                </c:pt>
                <c:pt idx="50">
                  <c:v>44181</c:v>
                </c:pt>
                <c:pt idx="51">
                  <c:v>44188</c:v>
                </c:pt>
                <c:pt idx="52">
                  <c:v>44195</c:v>
                </c:pt>
              </c:numCache>
            </c:numRef>
          </c:cat>
          <c:val>
            <c:numRef>
              <c:f>Hilfstabelle!$M$2:$M$54</c:f>
              <c:numCache>
                <c:formatCode>0.0</c:formatCode>
                <c:ptCount val="53"/>
                <c:pt idx="0">
                  <c:v>209.31150265822578</c:v>
                </c:pt>
                <c:pt idx="1">
                  <c:v>206.59833287822579</c:v>
                </c:pt>
                <c:pt idx="2">
                  <c:v>216.54428413822581</c:v>
                </c:pt>
                <c:pt idx="3">
                  <c:v>215.70756032322578</c:v>
                </c:pt>
                <c:pt idx="4">
                  <c:v>223.34489190999994</c:v>
                </c:pt>
                <c:pt idx="5">
                  <c:v>217.96323272500001</c:v>
                </c:pt>
                <c:pt idx="6">
                  <c:v>217.74337825499998</c:v>
                </c:pt>
                <c:pt idx="7">
                  <c:v>207.45917254000005</c:v>
                </c:pt>
                <c:pt idx="8">
                  <c:v>207.34382780000004</c:v>
                </c:pt>
                <c:pt idx="9">
                  <c:v>190.92575030000006</c:v>
                </c:pt>
                <c:pt idx="10">
                  <c:v>180.30860089999999</c:v>
                </c:pt>
                <c:pt idx="11">
                  <c:v>189.27409690000002</c:v>
                </c:pt>
                <c:pt idx="12">
                  <c:v>193.61219635000003</c:v>
                </c:pt>
                <c:pt idx="13">
                  <c:v>184.43279085</c:v>
                </c:pt>
                <c:pt idx="14">
                  <c:v>170.57135935000002</c:v>
                </c:pt>
                <c:pt idx="15">
                  <c:v>165.07341427</c:v>
                </c:pt>
                <c:pt idx="16">
                  <c:v>174.38061815000003</c:v>
                </c:pt>
                <c:pt idx="17">
                  <c:v>166.67806500999995</c:v>
                </c:pt>
                <c:pt idx="18">
                  <c:v>156.16759180999998</c:v>
                </c:pt>
                <c:pt idx="19">
                  <c:v>173.49445502500001</c:v>
                </c:pt>
                <c:pt idx="20">
                  <c:v>164.70209045500005</c:v>
                </c:pt>
                <c:pt idx="21">
                  <c:v>162.33204599999999</c:v>
                </c:pt>
                <c:pt idx="22">
                  <c:v>163.19285500000001</c:v>
                </c:pt>
                <c:pt idx="23">
                  <c:v>167.12822799999998</c:v>
                </c:pt>
                <c:pt idx="24">
                  <c:v>160.31181299999997</c:v>
                </c:pt>
                <c:pt idx="25">
                  <c:v>162.92699999999999</c:v>
                </c:pt>
                <c:pt idx="26">
                  <c:v>162.84500000000003</c:v>
                </c:pt>
                <c:pt idx="27">
                  <c:v>166.31399999999999</c:v>
                </c:pt>
                <c:pt idx="28">
                  <c:v>157.73399999999998</c:v>
                </c:pt>
                <c:pt idx="29">
                  <c:v>151.4</c:v>
                </c:pt>
                <c:pt idx="30">
                  <c:v>154.54336119999996</c:v>
                </c:pt>
                <c:pt idx="31">
                  <c:v>165.910418075</c:v>
                </c:pt>
                <c:pt idx="32">
                  <c:v>163.26252807500001</c:v>
                </c:pt>
                <c:pt idx="33">
                  <c:v>165.22236458499998</c:v>
                </c:pt>
                <c:pt idx="34">
                  <c:v>165.03009312666666</c:v>
                </c:pt>
                <c:pt idx="35">
                  <c:v>165.26487164666668</c:v>
                </c:pt>
                <c:pt idx="36">
                  <c:v>170.16795565666669</c:v>
                </c:pt>
                <c:pt idx="37">
                  <c:v>176.65979511166665</c:v>
                </c:pt>
                <c:pt idx="38">
                  <c:v>177.71240380833331</c:v>
                </c:pt>
                <c:pt idx="39">
                  <c:v>175.72452169000002</c:v>
                </c:pt>
                <c:pt idx="40">
                  <c:v>170.260592575</c:v>
                </c:pt>
                <c:pt idx="41">
                  <c:v>187.00680967</c:v>
                </c:pt>
                <c:pt idx="42">
                  <c:v>186.79728687000002</c:v>
                </c:pt>
                <c:pt idx="43">
                  <c:v>190.76953724499998</c:v>
                </c:pt>
                <c:pt idx="44">
                  <c:v>189.54976056999999</c:v>
                </c:pt>
                <c:pt idx="45">
                  <c:v>181.76767598000004</c:v>
                </c:pt>
                <c:pt idx="46">
                  <c:v>210.11044185999998</c:v>
                </c:pt>
                <c:pt idx="47">
                  <c:v>201.19307028919357</c:v>
                </c:pt>
                <c:pt idx="48">
                  <c:v>208.29864023419356</c:v>
                </c:pt>
                <c:pt idx="49">
                  <c:v>205.09643984919353</c:v>
                </c:pt>
                <c:pt idx="50">
                  <c:v>179.68285966419353</c:v>
                </c:pt>
                <c:pt idx="51">
                  <c:v>175.98714523919352</c:v>
                </c:pt>
                <c:pt idx="52">
                  <c:v>200.59997373000002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A-4682-A696-49CFA8298848}"/>
            </c:ext>
          </c:extLst>
        </c:ser>
        <c:ser>
          <c:idx val="13"/>
          <c:order val="2"/>
          <c:tx>
            <c:strRef>
              <c:f>Hilfstabelle!$N$1</c:f>
              <c:strCache>
                <c:ptCount val="1"/>
                <c:pt idx="0">
                  <c:v>2016</c:v>
                </c:pt>
              </c:strCache>
            </c:strRef>
          </c:tx>
          <c:spPr>
            <a:ln w="1905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Hilfstabelle!$S$2:$S$54</c:f>
              <c:numCache>
                <c:formatCode>m/d/yyyy</c:formatCode>
                <c:ptCount val="53"/>
                <c:pt idx="0">
                  <c:v>43831</c:v>
                </c:pt>
                <c:pt idx="1">
                  <c:v>43838</c:v>
                </c:pt>
                <c:pt idx="2">
                  <c:v>43845</c:v>
                </c:pt>
                <c:pt idx="3">
                  <c:v>43852</c:v>
                </c:pt>
                <c:pt idx="4">
                  <c:v>43859</c:v>
                </c:pt>
                <c:pt idx="5">
                  <c:v>43866</c:v>
                </c:pt>
                <c:pt idx="6">
                  <c:v>43873</c:v>
                </c:pt>
                <c:pt idx="7">
                  <c:v>43880</c:v>
                </c:pt>
                <c:pt idx="8">
                  <c:v>43887</c:v>
                </c:pt>
                <c:pt idx="9">
                  <c:v>43894</c:v>
                </c:pt>
                <c:pt idx="10">
                  <c:v>43901</c:v>
                </c:pt>
                <c:pt idx="11">
                  <c:v>43908</c:v>
                </c:pt>
                <c:pt idx="12">
                  <c:v>43915</c:v>
                </c:pt>
                <c:pt idx="13">
                  <c:v>43922</c:v>
                </c:pt>
                <c:pt idx="14">
                  <c:v>43929</c:v>
                </c:pt>
                <c:pt idx="15">
                  <c:v>43936</c:v>
                </c:pt>
                <c:pt idx="16">
                  <c:v>43943</c:v>
                </c:pt>
                <c:pt idx="17">
                  <c:v>43950</c:v>
                </c:pt>
                <c:pt idx="18">
                  <c:v>43957</c:v>
                </c:pt>
                <c:pt idx="19">
                  <c:v>43964</c:v>
                </c:pt>
                <c:pt idx="20">
                  <c:v>43971</c:v>
                </c:pt>
                <c:pt idx="21">
                  <c:v>43978</c:v>
                </c:pt>
                <c:pt idx="22">
                  <c:v>43985</c:v>
                </c:pt>
                <c:pt idx="23">
                  <c:v>43992</c:v>
                </c:pt>
                <c:pt idx="24">
                  <c:v>43999</c:v>
                </c:pt>
                <c:pt idx="25">
                  <c:v>44006</c:v>
                </c:pt>
                <c:pt idx="26">
                  <c:v>44013</c:v>
                </c:pt>
                <c:pt idx="27">
                  <c:v>44020</c:v>
                </c:pt>
                <c:pt idx="28">
                  <c:v>44027</c:v>
                </c:pt>
                <c:pt idx="29">
                  <c:v>44034</c:v>
                </c:pt>
                <c:pt idx="30">
                  <c:v>44041</c:v>
                </c:pt>
                <c:pt idx="31">
                  <c:v>44048</c:v>
                </c:pt>
                <c:pt idx="32">
                  <c:v>44055</c:v>
                </c:pt>
                <c:pt idx="33">
                  <c:v>44062</c:v>
                </c:pt>
                <c:pt idx="34">
                  <c:v>44069</c:v>
                </c:pt>
                <c:pt idx="35">
                  <c:v>44076</c:v>
                </c:pt>
                <c:pt idx="36">
                  <c:v>44083</c:v>
                </c:pt>
                <c:pt idx="37">
                  <c:v>44090</c:v>
                </c:pt>
                <c:pt idx="38">
                  <c:v>44097</c:v>
                </c:pt>
                <c:pt idx="39">
                  <c:v>44104</c:v>
                </c:pt>
                <c:pt idx="40">
                  <c:v>44111</c:v>
                </c:pt>
                <c:pt idx="41">
                  <c:v>44118</c:v>
                </c:pt>
                <c:pt idx="42">
                  <c:v>44125</c:v>
                </c:pt>
                <c:pt idx="43">
                  <c:v>44132</c:v>
                </c:pt>
                <c:pt idx="44">
                  <c:v>44139</c:v>
                </c:pt>
                <c:pt idx="45">
                  <c:v>44146</c:v>
                </c:pt>
                <c:pt idx="46">
                  <c:v>44153</c:v>
                </c:pt>
                <c:pt idx="47">
                  <c:v>44160</c:v>
                </c:pt>
                <c:pt idx="48">
                  <c:v>44167</c:v>
                </c:pt>
                <c:pt idx="49">
                  <c:v>44174</c:v>
                </c:pt>
                <c:pt idx="50">
                  <c:v>44181</c:v>
                </c:pt>
                <c:pt idx="51">
                  <c:v>44188</c:v>
                </c:pt>
                <c:pt idx="52">
                  <c:v>44195</c:v>
                </c:pt>
              </c:numCache>
            </c:numRef>
          </c:cat>
          <c:val>
            <c:numRef>
              <c:f>Hilfstabelle!$N$2:$N$54</c:f>
              <c:numCache>
                <c:formatCode>0.0</c:formatCode>
                <c:ptCount val="53"/>
                <c:pt idx="0">
                  <c:v>200.59997373000002</c:v>
                </c:pt>
                <c:pt idx="1">
                  <c:v>212.112944325</c:v>
                </c:pt>
                <c:pt idx="2">
                  <c:v>217.01082113500001</c:v>
                </c:pt>
                <c:pt idx="3">
                  <c:v>203.76308396500002</c:v>
                </c:pt>
                <c:pt idx="4">
                  <c:v>197.22624236500002</c:v>
                </c:pt>
                <c:pt idx="5">
                  <c:v>204.88301686999998</c:v>
                </c:pt>
                <c:pt idx="6">
                  <c:v>208.8092006</c:v>
                </c:pt>
                <c:pt idx="7">
                  <c:v>205.89833125000001</c:v>
                </c:pt>
                <c:pt idx="8">
                  <c:v>206.06706162500001</c:v>
                </c:pt>
                <c:pt idx="9">
                  <c:v>205.25369606000001</c:v>
                </c:pt>
                <c:pt idx="10">
                  <c:v>206.94364421</c:v>
                </c:pt>
                <c:pt idx="11">
                  <c:v>195.94430204</c:v>
                </c:pt>
                <c:pt idx="12">
                  <c:v>176.50046181259998</c:v>
                </c:pt>
                <c:pt idx="13">
                  <c:v>174.43567439999993</c:v>
                </c:pt>
                <c:pt idx="14">
                  <c:v>180.21737170499989</c:v>
                </c:pt>
                <c:pt idx="15">
                  <c:v>170.89494961499997</c:v>
                </c:pt>
                <c:pt idx="16">
                  <c:v>175.59166293299995</c:v>
                </c:pt>
                <c:pt idx="17">
                  <c:v>173.35005607000002</c:v>
                </c:pt>
                <c:pt idx="18">
                  <c:v>167.15753529</c:v>
                </c:pt>
                <c:pt idx="19">
                  <c:v>165.85951130999996</c:v>
                </c:pt>
                <c:pt idx="20">
                  <c:v>166.76108534999997</c:v>
                </c:pt>
                <c:pt idx="21">
                  <c:v>166.16768718000003</c:v>
                </c:pt>
                <c:pt idx="22">
                  <c:v>171.83618262000002</c:v>
                </c:pt>
                <c:pt idx="23">
                  <c:v>161.50606762999996</c:v>
                </c:pt>
                <c:pt idx="24">
                  <c:v>160.90996677500004</c:v>
                </c:pt>
                <c:pt idx="25">
                  <c:v>164.20644262000002</c:v>
                </c:pt>
                <c:pt idx="26">
                  <c:v>159.15955282000004</c:v>
                </c:pt>
                <c:pt idx="27">
                  <c:v>160.51808658999994</c:v>
                </c:pt>
                <c:pt idx="28">
                  <c:v>155.91005210999995</c:v>
                </c:pt>
                <c:pt idx="29">
                  <c:v>148.13040828999999</c:v>
                </c:pt>
                <c:pt idx="30">
                  <c:v>149.66162790999999</c:v>
                </c:pt>
                <c:pt idx="31">
                  <c:v>145.37939831</c:v>
                </c:pt>
                <c:pt idx="32">
                  <c:v>155.98265358999998</c:v>
                </c:pt>
                <c:pt idx="33">
                  <c:v>162.97451351000007</c:v>
                </c:pt>
                <c:pt idx="34">
                  <c:v>167.25112460999998</c:v>
                </c:pt>
                <c:pt idx="35">
                  <c:v>159.45826056500002</c:v>
                </c:pt>
                <c:pt idx="36">
                  <c:v>166.50096457499998</c:v>
                </c:pt>
                <c:pt idx="37">
                  <c:v>168.53474958500004</c:v>
                </c:pt>
                <c:pt idx="38">
                  <c:v>167.74364319</c:v>
                </c:pt>
                <c:pt idx="39">
                  <c:v>173.99777165500004</c:v>
                </c:pt>
                <c:pt idx="40">
                  <c:v>183.72410611499998</c:v>
                </c:pt>
                <c:pt idx="41">
                  <c:v>182.11881736500004</c:v>
                </c:pt>
                <c:pt idx="42">
                  <c:v>181.79739574000001</c:v>
                </c:pt>
                <c:pt idx="43">
                  <c:v>184.60632235</c:v>
                </c:pt>
                <c:pt idx="44">
                  <c:v>201.25416776500001</c:v>
                </c:pt>
                <c:pt idx="45">
                  <c:v>198.23570143500001</c:v>
                </c:pt>
                <c:pt idx="46">
                  <c:v>190.47537426999997</c:v>
                </c:pt>
                <c:pt idx="47">
                  <c:v>207.7812059</c:v>
                </c:pt>
                <c:pt idx="48">
                  <c:v>230.79109949999997</c:v>
                </c:pt>
                <c:pt idx="49">
                  <c:v>202.43685966000004</c:v>
                </c:pt>
                <c:pt idx="50">
                  <c:v>204.80208512500002</c:v>
                </c:pt>
                <c:pt idx="51">
                  <c:v>199.36847885500003</c:v>
                </c:pt>
                <c:pt idx="52">
                  <c:v>205.57747175499998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CA-4682-A696-49CFA8298848}"/>
            </c:ext>
          </c:extLst>
        </c:ser>
        <c:ser>
          <c:idx val="14"/>
          <c:order val="3"/>
          <c:tx>
            <c:strRef>
              <c:f>Hilfstabelle!$O$1</c:f>
              <c:strCache>
                <c:ptCount val="1"/>
                <c:pt idx="0">
                  <c:v>2017</c:v>
                </c:pt>
              </c:strCache>
            </c:strRef>
          </c:tx>
          <c:spPr>
            <a:ln w="19050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Hilfstabelle!$S$2:$S$54</c:f>
              <c:numCache>
                <c:formatCode>m/d/yyyy</c:formatCode>
                <c:ptCount val="53"/>
                <c:pt idx="0">
                  <c:v>43831</c:v>
                </c:pt>
                <c:pt idx="1">
                  <c:v>43838</c:v>
                </c:pt>
                <c:pt idx="2">
                  <c:v>43845</c:v>
                </c:pt>
                <c:pt idx="3">
                  <c:v>43852</c:v>
                </c:pt>
                <c:pt idx="4">
                  <c:v>43859</c:v>
                </c:pt>
                <c:pt idx="5">
                  <c:v>43866</c:v>
                </c:pt>
                <c:pt idx="6">
                  <c:v>43873</c:v>
                </c:pt>
                <c:pt idx="7">
                  <c:v>43880</c:v>
                </c:pt>
                <c:pt idx="8">
                  <c:v>43887</c:v>
                </c:pt>
                <c:pt idx="9">
                  <c:v>43894</c:v>
                </c:pt>
                <c:pt idx="10">
                  <c:v>43901</c:v>
                </c:pt>
                <c:pt idx="11">
                  <c:v>43908</c:v>
                </c:pt>
                <c:pt idx="12">
                  <c:v>43915</c:v>
                </c:pt>
                <c:pt idx="13">
                  <c:v>43922</c:v>
                </c:pt>
                <c:pt idx="14">
                  <c:v>43929</c:v>
                </c:pt>
                <c:pt idx="15">
                  <c:v>43936</c:v>
                </c:pt>
                <c:pt idx="16">
                  <c:v>43943</c:v>
                </c:pt>
                <c:pt idx="17">
                  <c:v>43950</c:v>
                </c:pt>
                <c:pt idx="18">
                  <c:v>43957</c:v>
                </c:pt>
                <c:pt idx="19">
                  <c:v>43964</c:v>
                </c:pt>
                <c:pt idx="20">
                  <c:v>43971</c:v>
                </c:pt>
                <c:pt idx="21">
                  <c:v>43978</c:v>
                </c:pt>
                <c:pt idx="22">
                  <c:v>43985</c:v>
                </c:pt>
                <c:pt idx="23">
                  <c:v>43992</c:v>
                </c:pt>
                <c:pt idx="24">
                  <c:v>43999</c:v>
                </c:pt>
                <c:pt idx="25">
                  <c:v>44006</c:v>
                </c:pt>
                <c:pt idx="26">
                  <c:v>44013</c:v>
                </c:pt>
                <c:pt idx="27">
                  <c:v>44020</c:v>
                </c:pt>
                <c:pt idx="28">
                  <c:v>44027</c:v>
                </c:pt>
                <c:pt idx="29">
                  <c:v>44034</c:v>
                </c:pt>
                <c:pt idx="30">
                  <c:v>44041</c:v>
                </c:pt>
                <c:pt idx="31">
                  <c:v>44048</c:v>
                </c:pt>
                <c:pt idx="32">
                  <c:v>44055</c:v>
                </c:pt>
                <c:pt idx="33">
                  <c:v>44062</c:v>
                </c:pt>
                <c:pt idx="34">
                  <c:v>44069</c:v>
                </c:pt>
                <c:pt idx="35">
                  <c:v>44076</c:v>
                </c:pt>
                <c:pt idx="36">
                  <c:v>44083</c:v>
                </c:pt>
                <c:pt idx="37">
                  <c:v>44090</c:v>
                </c:pt>
                <c:pt idx="38">
                  <c:v>44097</c:v>
                </c:pt>
                <c:pt idx="39">
                  <c:v>44104</c:v>
                </c:pt>
                <c:pt idx="40">
                  <c:v>44111</c:v>
                </c:pt>
                <c:pt idx="41">
                  <c:v>44118</c:v>
                </c:pt>
                <c:pt idx="42">
                  <c:v>44125</c:v>
                </c:pt>
                <c:pt idx="43">
                  <c:v>44132</c:v>
                </c:pt>
                <c:pt idx="44">
                  <c:v>44139</c:v>
                </c:pt>
                <c:pt idx="45">
                  <c:v>44146</c:v>
                </c:pt>
                <c:pt idx="46">
                  <c:v>44153</c:v>
                </c:pt>
                <c:pt idx="47">
                  <c:v>44160</c:v>
                </c:pt>
                <c:pt idx="48">
                  <c:v>44167</c:v>
                </c:pt>
                <c:pt idx="49">
                  <c:v>44174</c:v>
                </c:pt>
                <c:pt idx="50">
                  <c:v>44181</c:v>
                </c:pt>
                <c:pt idx="51">
                  <c:v>44188</c:v>
                </c:pt>
                <c:pt idx="52">
                  <c:v>44195</c:v>
                </c:pt>
              </c:numCache>
            </c:numRef>
          </c:cat>
          <c:val>
            <c:numRef>
              <c:f>Hilfstabelle!$O$2:$O$54</c:f>
              <c:numCache>
                <c:formatCode>0.0</c:formatCode>
                <c:ptCount val="53"/>
                <c:pt idx="0">
                  <c:v>205.57747175499998</c:v>
                </c:pt>
                <c:pt idx="1">
                  <c:v>219.28079614000001</c:v>
                </c:pt>
                <c:pt idx="2">
                  <c:v>212.18621787999996</c:v>
                </c:pt>
                <c:pt idx="3">
                  <c:v>236.7475901</c:v>
                </c:pt>
                <c:pt idx="4">
                  <c:v>207.47664699999996</c:v>
                </c:pt>
                <c:pt idx="5">
                  <c:v>212.64482800000002</c:v>
                </c:pt>
                <c:pt idx="6">
                  <c:v>204.69451000000001</c:v>
                </c:pt>
                <c:pt idx="7">
                  <c:v>182.50707199999999</c:v>
                </c:pt>
                <c:pt idx="8">
                  <c:v>202.92220537500003</c:v>
                </c:pt>
                <c:pt idx="9">
                  <c:v>203.94478710499999</c:v>
                </c:pt>
                <c:pt idx="10">
                  <c:v>184.34728309499997</c:v>
                </c:pt>
                <c:pt idx="11">
                  <c:v>190.71442717999997</c:v>
                </c:pt>
                <c:pt idx="12">
                  <c:v>178.50836560000005</c:v>
                </c:pt>
                <c:pt idx="13">
                  <c:v>166.43495610000005</c:v>
                </c:pt>
                <c:pt idx="14">
                  <c:v>163.58401899999998</c:v>
                </c:pt>
                <c:pt idx="15">
                  <c:v>184.10762516</c:v>
                </c:pt>
                <c:pt idx="16">
                  <c:v>184.76339000999999</c:v>
                </c:pt>
                <c:pt idx="17">
                  <c:v>177.37244738999999</c:v>
                </c:pt>
                <c:pt idx="18">
                  <c:v>168.05764627000002</c:v>
                </c:pt>
                <c:pt idx="19">
                  <c:v>159.39651835999999</c:v>
                </c:pt>
                <c:pt idx="20">
                  <c:v>155.42547374999998</c:v>
                </c:pt>
                <c:pt idx="21">
                  <c:v>160.23711424000004</c:v>
                </c:pt>
                <c:pt idx="22">
                  <c:v>165.30210904</c:v>
                </c:pt>
                <c:pt idx="23">
                  <c:v>164.87020551000001</c:v>
                </c:pt>
                <c:pt idx="24">
                  <c:v>166.78939394</c:v>
                </c:pt>
                <c:pt idx="25">
                  <c:v>167.23973704000002</c:v>
                </c:pt>
                <c:pt idx="26">
                  <c:v>153.34881593</c:v>
                </c:pt>
                <c:pt idx="27">
                  <c:v>158.63810877</c:v>
                </c:pt>
                <c:pt idx="28">
                  <c:v>159.78413720000006</c:v>
                </c:pt>
                <c:pt idx="29">
                  <c:v>153.02671280999999</c:v>
                </c:pt>
                <c:pt idx="30">
                  <c:v>147.8855006</c:v>
                </c:pt>
                <c:pt idx="31">
                  <c:v>156.35816950500003</c:v>
                </c:pt>
                <c:pt idx="32">
                  <c:v>157.259015385</c:v>
                </c:pt>
                <c:pt idx="33">
                  <c:v>163.57881682500005</c:v>
                </c:pt>
                <c:pt idx="34">
                  <c:v>169.50939328999999</c:v>
                </c:pt>
                <c:pt idx="35">
                  <c:v>170.17898451500002</c:v>
                </c:pt>
                <c:pt idx="36">
                  <c:v>169.71084037499998</c:v>
                </c:pt>
                <c:pt idx="37">
                  <c:v>169.88181764500001</c:v>
                </c:pt>
                <c:pt idx="38">
                  <c:v>175.19023679499998</c:v>
                </c:pt>
                <c:pt idx="39">
                  <c:v>173.61583894999998</c:v>
                </c:pt>
                <c:pt idx="40">
                  <c:v>175.26283209499996</c:v>
                </c:pt>
                <c:pt idx="41">
                  <c:v>175.42776462500001</c:v>
                </c:pt>
                <c:pt idx="42">
                  <c:v>189.49839243</c:v>
                </c:pt>
                <c:pt idx="43">
                  <c:v>186.20917966000002</c:v>
                </c:pt>
                <c:pt idx="44">
                  <c:v>187.29507425499997</c:v>
                </c:pt>
                <c:pt idx="45">
                  <c:v>201.71809726499995</c:v>
                </c:pt>
                <c:pt idx="46">
                  <c:v>216.59049966999999</c:v>
                </c:pt>
                <c:pt idx="47">
                  <c:v>203.21899449999998</c:v>
                </c:pt>
                <c:pt idx="48">
                  <c:v>217.76209086</c:v>
                </c:pt>
                <c:pt idx="49">
                  <c:v>220.89132902400002</c:v>
                </c:pt>
                <c:pt idx="50">
                  <c:v>216.48716014600004</c:v>
                </c:pt>
                <c:pt idx="51">
                  <c:v>189.27350756499999</c:v>
                </c:pt>
                <c:pt idx="52">
                  <c:v>188.77803929899994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CA-4682-A696-49CFA8298848}"/>
            </c:ext>
          </c:extLst>
        </c:ser>
        <c:ser>
          <c:idx val="0"/>
          <c:order val="4"/>
          <c:tx>
            <c:strRef>
              <c:f>Hilfstabelle!$P$1</c:f>
              <c:strCache>
                <c:ptCount val="1"/>
                <c:pt idx="0">
                  <c:v>2018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Hilfstabelle!$S$2:$S$54</c:f>
              <c:numCache>
                <c:formatCode>m/d/yyyy</c:formatCode>
                <c:ptCount val="53"/>
                <c:pt idx="0">
                  <c:v>43831</c:v>
                </c:pt>
                <c:pt idx="1">
                  <c:v>43838</c:v>
                </c:pt>
                <c:pt idx="2">
                  <c:v>43845</c:v>
                </c:pt>
                <c:pt idx="3">
                  <c:v>43852</c:v>
                </c:pt>
                <c:pt idx="4">
                  <c:v>43859</c:v>
                </c:pt>
                <c:pt idx="5">
                  <c:v>43866</c:v>
                </c:pt>
                <c:pt idx="6">
                  <c:v>43873</c:v>
                </c:pt>
                <c:pt idx="7">
                  <c:v>43880</c:v>
                </c:pt>
                <c:pt idx="8">
                  <c:v>43887</c:v>
                </c:pt>
                <c:pt idx="9">
                  <c:v>43894</c:v>
                </c:pt>
                <c:pt idx="10">
                  <c:v>43901</c:v>
                </c:pt>
                <c:pt idx="11">
                  <c:v>43908</c:v>
                </c:pt>
                <c:pt idx="12">
                  <c:v>43915</c:v>
                </c:pt>
                <c:pt idx="13">
                  <c:v>43922</c:v>
                </c:pt>
                <c:pt idx="14">
                  <c:v>43929</c:v>
                </c:pt>
                <c:pt idx="15">
                  <c:v>43936</c:v>
                </c:pt>
                <c:pt idx="16">
                  <c:v>43943</c:v>
                </c:pt>
                <c:pt idx="17">
                  <c:v>43950</c:v>
                </c:pt>
                <c:pt idx="18">
                  <c:v>43957</c:v>
                </c:pt>
                <c:pt idx="19">
                  <c:v>43964</c:v>
                </c:pt>
                <c:pt idx="20">
                  <c:v>43971</c:v>
                </c:pt>
                <c:pt idx="21">
                  <c:v>43978</c:v>
                </c:pt>
                <c:pt idx="22">
                  <c:v>43985</c:v>
                </c:pt>
                <c:pt idx="23">
                  <c:v>43992</c:v>
                </c:pt>
                <c:pt idx="24">
                  <c:v>43999</c:v>
                </c:pt>
                <c:pt idx="25">
                  <c:v>44006</c:v>
                </c:pt>
                <c:pt idx="26">
                  <c:v>44013</c:v>
                </c:pt>
                <c:pt idx="27">
                  <c:v>44020</c:v>
                </c:pt>
                <c:pt idx="28">
                  <c:v>44027</c:v>
                </c:pt>
                <c:pt idx="29">
                  <c:v>44034</c:v>
                </c:pt>
                <c:pt idx="30">
                  <c:v>44041</c:v>
                </c:pt>
                <c:pt idx="31">
                  <c:v>44048</c:v>
                </c:pt>
                <c:pt idx="32">
                  <c:v>44055</c:v>
                </c:pt>
                <c:pt idx="33">
                  <c:v>44062</c:v>
                </c:pt>
                <c:pt idx="34">
                  <c:v>44069</c:v>
                </c:pt>
                <c:pt idx="35">
                  <c:v>44076</c:v>
                </c:pt>
                <c:pt idx="36">
                  <c:v>44083</c:v>
                </c:pt>
                <c:pt idx="37">
                  <c:v>44090</c:v>
                </c:pt>
                <c:pt idx="38">
                  <c:v>44097</c:v>
                </c:pt>
                <c:pt idx="39">
                  <c:v>44104</c:v>
                </c:pt>
                <c:pt idx="40">
                  <c:v>44111</c:v>
                </c:pt>
                <c:pt idx="41">
                  <c:v>44118</c:v>
                </c:pt>
                <c:pt idx="42">
                  <c:v>44125</c:v>
                </c:pt>
                <c:pt idx="43">
                  <c:v>44132</c:v>
                </c:pt>
                <c:pt idx="44">
                  <c:v>44139</c:v>
                </c:pt>
                <c:pt idx="45">
                  <c:v>44146</c:v>
                </c:pt>
                <c:pt idx="46">
                  <c:v>44153</c:v>
                </c:pt>
                <c:pt idx="47">
                  <c:v>44160</c:v>
                </c:pt>
                <c:pt idx="48">
                  <c:v>44167</c:v>
                </c:pt>
                <c:pt idx="49">
                  <c:v>44174</c:v>
                </c:pt>
                <c:pt idx="50">
                  <c:v>44181</c:v>
                </c:pt>
                <c:pt idx="51">
                  <c:v>44188</c:v>
                </c:pt>
                <c:pt idx="52">
                  <c:v>44195</c:v>
                </c:pt>
              </c:numCache>
            </c:numRef>
          </c:cat>
          <c:val>
            <c:numRef>
              <c:f>Hilfstabelle!$P$2:$P$54</c:f>
              <c:numCache>
                <c:formatCode>0.0</c:formatCode>
                <c:ptCount val="53"/>
                <c:pt idx="0">
                  <c:v>188.77803929899994</c:v>
                </c:pt>
                <c:pt idx="1">
                  <c:v>197.12232602400002</c:v>
                </c:pt>
                <c:pt idx="2">
                  <c:v>211.34703645700006</c:v>
                </c:pt>
                <c:pt idx="3">
                  <c:v>196.24085602200006</c:v>
                </c:pt>
                <c:pt idx="4">
                  <c:v>198.18630530600001</c:v>
                </c:pt>
                <c:pt idx="5">
                  <c:v>217.94742855999993</c:v>
                </c:pt>
                <c:pt idx="6">
                  <c:v>215.99407867499997</c:v>
                </c:pt>
                <c:pt idx="7">
                  <c:v>214.52945201999998</c:v>
                </c:pt>
                <c:pt idx="8">
                  <c:v>232.33103718000001</c:v>
                </c:pt>
                <c:pt idx="9">
                  <c:v>210.89706937999995</c:v>
                </c:pt>
                <c:pt idx="10">
                  <c:v>193.05728792000002</c:v>
                </c:pt>
                <c:pt idx="11">
                  <c:v>219.21784765499996</c:v>
                </c:pt>
                <c:pt idx="12">
                  <c:v>190.33083006000001</c:v>
                </c:pt>
                <c:pt idx="13">
                  <c:v>180.47848633000001</c:v>
                </c:pt>
                <c:pt idx="14">
                  <c:v>171.09543787000001</c:v>
                </c:pt>
                <c:pt idx="15">
                  <c:v>154.94816860999998</c:v>
                </c:pt>
                <c:pt idx="16">
                  <c:v>155.83126673999996</c:v>
                </c:pt>
                <c:pt idx="17">
                  <c:v>160.48552750999997</c:v>
                </c:pt>
                <c:pt idx="18">
                  <c:v>157.12924397500004</c:v>
                </c:pt>
                <c:pt idx="19">
                  <c:v>169.56851131000002</c:v>
                </c:pt>
                <c:pt idx="20">
                  <c:v>156.03389446</c:v>
                </c:pt>
                <c:pt idx="21">
                  <c:v>155.59692933000002</c:v>
                </c:pt>
                <c:pt idx="22">
                  <c:v>165.76812476499998</c:v>
                </c:pt>
                <c:pt idx="23">
                  <c:v>169.90596904500001</c:v>
                </c:pt>
                <c:pt idx="24">
                  <c:v>162.17965148000005</c:v>
                </c:pt>
                <c:pt idx="25">
                  <c:v>161.72763894500002</c:v>
                </c:pt>
                <c:pt idx="26">
                  <c:v>152.96828685999998</c:v>
                </c:pt>
                <c:pt idx="27">
                  <c:v>165.84303472000002</c:v>
                </c:pt>
                <c:pt idx="28">
                  <c:v>158.51327556999999</c:v>
                </c:pt>
                <c:pt idx="29">
                  <c:v>157.32322762000001</c:v>
                </c:pt>
                <c:pt idx="30">
                  <c:v>137.62151709000005</c:v>
                </c:pt>
                <c:pt idx="31">
                  <c:v>159.22619175000003</c:v>
                </c:pt>
                <c:pt idx="32">
                  <c:v>153.89424052000004</c:v>
                </c:pt>
                <c:pt idx="33">
                  <c:v>165.27880095499998</c:v>
                </c:pt>
                <c:pt idx="34">
                  <c:v>169.55425213999999</c:v>
                </c:pt>
                <c:pt idx="35">
                  <c:v>170.15005009999999</c:v>
                </c:pt>
                <c:pt idx="36">
                  <c:v>179.13032695499999</c:v>
                </c:pt>
                <c:pt idx="37">
                  <c:v>179.84405077000008</c:v>
                </c:pt>
                <c:pt idx="38">
                  <c:v>183.90673224500006</c:v>
                </c:pt>
                <c:pt idx="39">
                  <c:v>172.49615295999999</c:v>
                </c:pt>
                <c:pt idx="40">
                  <c:v>173.66880866000002</c:v>
                </c:pt>
                <c:pt idx="41">
                  <c:v>171.83915468000001</c:v>
                </c:pt>
                <c:pt idx="42">
                  <c:v>182.66979025000001</c:v>
                </c:pt>
                <c:pt idx="43">
                  <c:v>186.92167448999999</c:v>
                </c:pt>
                <c:pt idx="44">
                  <c:v>184.66495032500001</c:v>
                </c:pt>
                <c:pt idx="45">
                  <c:v>189.07918547999998</c:v>
                </c:pt>
                <c:pt idx="46">
                  <c:v>207.89481575499997</c:v>
                </c:pt>
                <c:pt idx="47">
                  <c:v>218.79400710499999</c:v>
                </c:pt>
                <c:pt idx="48">
                  <c:v>202.24654172999999</c:v>
                </c:pt>
                <c:pt idx="49">
                  <c:v>215.34028796500002</c:v>
                </c:pt>
                <c:pt idx="50">
                  <c:v>214.64295000000007</c:v>
                </c:pt>
                <c:pt idx="51">
                  <c:v>170.86595450500002</c:v>
                </c:pt>
                <c:pt idx="52">
                  <c:v>175.42672434000002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CA-4682-A696-49CFA8298848}"/>
            </c:ext>
          </c:extLst>
        </c:ser>
        <c:ser>
          <c:idx val="1"/>
          <c:order val="5"/>
          <c:tx>
            <c:strRef>
              <c:f>Hilfstabelle!$Q$1</c:f>
              <c:strCache>
                <c:ptCount val="1"/>
                <c:pt idx="0">
                  <c:v>2019</c:v>
                </c:pt>
              </c:strCache>
            </c:strRef>
          </c:tx>
          <c:spPr>
            <a:ln w="1905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Hilfstabelle!$S$2:$S$54</c:f>
              <c:numCache>
                <c:formatCode>m/d/yyyy</c:formatCode>
                <c:ptCount val="53"/>
                <c:pt idx="0">
                  <c:v>43831</c:v>
                </c:pt>
                <c:pt idx="1">
                  <c:v>43838</c:v>
                </c:pt>
                <c:pt idx="2">
                  <c:v>43845</c:v>
                </c:pt>
                <c:pt idx="3">
                  <c:v>43852</c:v>
                </c:pt>
                <c:pt idx="4">
                  <c:v>43859</c:v>
                </c:pt>
                <c:pt idx="5">
                  <c:v>43866</c:v>
                </c:pt>
                <c:pt idx="6">
                  <c:v>43873</c:v>
                </c:pt>
                <c:pt idx="7">
                  <c:v>43880</c:v>
                </c:pt>
                <c:pt idx="8">
                  <c:v>43887</c:v>
                </c:pt>
                <c:pt idx="9">
                  <c:v>43894</c:v>
                </c:pt>
                <c:pt idx="10">
                  <c:v>43901</c:v>
                </c:pt>
                <c:pt idx="11">
                  <c:v>43908</c:v>
                </c:pt>
                <c:pt idx="12">
                  <c:v>43915</c:v>
                </c:pt>
                <c:pt idx="13">
                  <c:v>43922</c:v>
                </c:pt>
                <c:pt idx="14">
                  <c:v>43929</c:v>
                </c:pt>
                <c:pt idx="15">
                  <c:v>43936</c:v>
                </c:pt>
                <c:pt idx="16">
                  <c:v>43943</c:v>
                </c:pt>
                <c:pt idx="17">
                  <c:v>43950</c:v>
                </c:pt>
                <c:pt idx="18">
                  <c:v>43957</c:v>
                </c:pt>
                <c:pt idx="19">
                  <c:v>43964</c:v>
                </c:pt>
                <c:pt idx="20">
                  <c:v>43971</c:v>
                </c:pt>
                <c:pt idx="21">
                  <c:v>43978</c:v>
                </c:pt>
                <c:pt idx="22">
                  <c:v>43985</c:v>
                </c:pt>
                <c:pt idx="23">
                  <c:v>43992</c:v>
                </c:pt>
                <c:pt idx="24">
                  <c:v>43999</c:v>
                </c:pt>
                <c:pt idx="25">
                  <c:v>44006</c:v>
                </c:pt>
                <c:pt idx="26">
                  <c:v>44013</c:v>
                </c:pt>
                <c:pt idx="27">
                  <c:v>44020</c:v>
                </c:pt>
                <c:pt idx="28">
                  <c:v>44027</c:v>
                </c:pt>
                <c:pt idx="29">
                  <c:v>44034</c:v>
                </c:pt>
                <c:pt idx="30">
                  <c:v>44041</c:v>
                </c:pt>
                <c:pt idx="31">
                  <c:v>44048</c:v>
                </c:pt>
                <c:pt idx="32">
                  <c:v>44055</c:v>
                </c:pt>
                <c:pt idx="33">
                  <c:v>44062</c:v>
                </c:pt>
                <c:pt idx="34">
                  <c:v>44069</c:v>
                </c:pt>
                <c:pt idx="35">
                  <c:v>44076</c:v>
                </c:pt>
                <c:pt idx="36">
                  <c:v>44083</c:v>
                </c:pt>
                <c:pt idx="37">
                  <c:v>44090</c:v>
                </c:pt>
                <c:pt idx="38">
                  <c:v>44097</c:v>
                </c:pt>
                <c:pt idx="39">
                  <c:v>44104</c:v>
                </c:pt>
                <c:pt idx="40">
                  <c:v>44111</c:v>
                </c:pt>
                <c:pt idx="41">
                  <c:v>44118</c:v>
                </c:pt>
                <c:pt idx="42">
                  <c:v>44125</c:v>
                </c:pt>
                <c:pt idx="43">
                  <c:v>44132</c:v>
                </c:pt>
                <c:pt idx="44">
                  <c:v>44139</c:v>
                </c:pt>
                <c:pt idx="45">
                  <c:v>44146</c:v>
                </c:pt>
                <c:pt idx="46">
                  <c:v>44153</c:v>
                </c:pt>
                <c:pt idx="47">
                  <c:v>44160</c:v>
                </c:pt>
                <c:pt idx="48">
                  <c:v>44167</c:v>
                </c:pt>
                <c:pt idx="49">
                  <c:v>44174</c:v>
                </c:pt>
                <c:pt idx="50">
                  <c:v>44181</c:v>
                </c:pt>
                <c:pt idx="51">
                  <c:v>44188</c:v>
                </c:pt>
                <c:pt idx="52">
                  <c:v>44195</c:v>
                </c:pt>
              </c:numCache>
            </c:numRef>
          </c:cat>
          <c:val>
            <c:numRef>
              <c:f>Hilfstabelle!$Q$2:$Q$54</c:f>
              <c:numCache>
                <c:formatCode>0.0</c:formatCode>
                <c:ptCount val="53"/>
                <c:pt idx="0">
                  <c:v>175.42672434000002</c:v>
                </c:pt>
                <c:pt idx="1">
                  <c:v>216.76916779999999</c:v>
                </c:pt>
                <c:pt idx="2">
                  <c:v>215.24221160000002</c:v>
                </c:pt>
                <c:pt idx="3">
                  <c:v>227.04436990000005</c:v>
                </c:pt>
                <c:pt idx="4">
                  <c:v>222.29217994999999</c:v>
                </c:pt>
                <c:pt idx="5">
                  <c:v>226.3447396</c:v>
                </c:pt>
                <c:pt idx="6">
                  <c:v>211.15075543999998</c:v>
                </c:pt>
                <c:pt idx="7">
                  <c:v>195.29309471000005</c:v>
                </c:pt>
                <c:pt idx="8">
                  <c:v>190.08694069000001</c:v>
                </c:pt>
                <c:pt idx="9">
                  <c:v>195.92280540000002</c:v>
                </c:pt>
                <c:pt idx="10">
                  <c:v>200.11417247</c:v>
                </c:pt>
                <c:pt idx="11">
                  <c:v>188.65764982000002</c:v>
                </c:pt>
                <c:pt idx="12">
                  <c:v>182.80859048999997</c:v>
                </c:pt>
                <c:pt idx="13">
                  <c:v>176.85835180000004</c:v>
                </c:pt>
                <c:pt idx="14">
                  <c:v>178.69672818999999</c:v>
                </c:pt>
                <c:pt idx="15">
                  <c:v>174.09181906999999</c:v>
                </c:pt>
                <c:pt idx="16">
                  <c:v>162.35241925999998</c:v>
                </c:pt>
                <c:pt idx="17">
                  <c:v>172.95290511100001</c:v>
                </c:pt>
                <c:pt idx="18">
                  <c:v>181.45290577000003</c:v>
                </c:pt>
                <c:pt idx="19">
                  <c:v>176.81414619999998</c:v>
                </c:pt>
                <c:pt idx="20">
                  <c:v>167.11228713500003</c:v>
                </c:pt>
                <c:pt idx="21">
                  <c:v>172.32988982000001</c:v>
                </c:pt>
                <c:pt idx="22">
                  <c:v>163.49990758000001</c:v>
                </c:pt>
                <c:pt idx="23">
                  <c:v>161.59871069000002</c:v>
                </c:pt>
                <c:pt idx="24">
                  <c:v>154.01427510000002</c:v>
                </c:pt>
                <c:pt idx="25">
                  <c:v>162.11711980000004</c:v>
                </c:pt>
                <c:pt idx="26">
                  <c:v>154.66921506000006</c:v>
                </c:pt>
                <c:pt idx="27">
                  <c:v>152.94537837000001</c:v>
                </c:pt>
                <c:pt idx="28">
                  <c:v>156.19930492000003</c:v>
                </c:pt>
                <c:pt idx="29">
                  <c:v>158.95249261999993</c:v>
                </c:pt>
                <c:pt idx="30">
                  <c:v>143.66363043000004</c:v>
                </c:pt>
                <c:pt idx="31">
                  <c:v>147.53585031999998</c:v>
                </c:pt>
                <c:pt idx="32">
                  <c:v>154.57055137999998</c:v>
                </c:pt>
                <c:pt idx="33">
                  <c:v>151.06492491999995</c:v>
                </c:pt>
                <c:pt idx="34">
                  <c:v>161.67913310999995</c:v>
                </c:pt>
                <c:pt idx="35">
                  <c:v>155.12144529000003</c:v>
                </c:pt>
                <c:pt idx="36">
                  <c:v>172.06897130999999</c:v>
                </c:pt>
                <c:pt idx="37">
                  <c:v>168.65812411000002</c:v>
                </c:pt>
                <c:pt idx="38">
                  <c:v>165.42244737000001</c:v>
                </c:pt>
                <c:pt idx="39">
                  <c:v>168.38851746</c:v>
                </c:pt>
                <c:pt idx="40">
                  <c:v>177.88299257</c:v>
                </c:pt>
                <c:pt idx="41">
                  <c:v>181.65548139999999</c:v>
                </c:pt>
                <c:pt idx="42">
                  <c:v>171.44237552999999</c:v>
                </c:pt>
                <c:pt idx="43">
                  <c:v>173.57546989999997</c:v>
                </c:pt>
                <c:pt idx="44">
                  <c:v>181.01523494000003</c:v>
                </c:pt>
                <c:pt idx="45">
                  <c:v>195.97298957999996</c:v>
                </c:pt>
                <c:pt idx="46">
                  <c:v>194.85982269000002</c:v>
                </c:pt>
                <c:pt idx="47">
                  <c:v>211.75036031999997</c:v>
                </c:pt>
                <c:pt idx="48">
                  <c:v>208.57687114000001</c:v>
                </c:pt>
                <c:pt idx="49">
                  <c:v>210.68531517000002</c:v>
                </c:pt>
                <c:pt idx="50">
                  <c:v>194.07073367000004</c:v>
                </c:pt>
                <c:pt idx="51">
                  <c:v>156.16511293000002</c:v>
                </c:pt>
                <c:pt idx="52">
                  <c:v>176.43351713999994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CA-4682-A696-49CFA8298848}"/>
            </c:ext>
          </c:extLst>
        </c:ser>
        <c:ser>
          <c:idx val="2"/>
          <c:order val="6"/>
          <c:tx>
            <c:strRef>
              <c:f>Hilfstabelle!$R$1</c:f>
              <c:strCache>
                <c:ptCount val="1"/>
                <c:pt idx="0">
                  <c:v>2020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Hilfstabelle!$S$2:$S$54</c:f>
              <c:numCache>
                <c:formatCode>m/d/yyyy</c:formatCode>
                <c:ptCount val="53"/>
                <c:pt idx="0">
                  <c:v>43831</c:v>
                </c:pt>
                <c:pt idx="1">
                  <c:v>43838</c:v>
                </c:pt>
                <c:pt idx="2">
                  <c:v>43845</c:v>
                </c:pt>
                <c:pt idx="3">
                  <c:v>43852</c:v>
                </c:pt>
                <c:pt idx="4">
                  <c:v>43859</c:v>
                </c:pt>
                <c:pt idx="5">
                  <c:v>43866</c:v>
                </c:pt>
                <c:pt idx="6">
                  <c:v>43873</c:v>
                </c:pt>
                <c:pt idx="7">
                  <c:v>43880</c:v>
                </c:pt>
                <c:pt idx="8">
                  <c:v>43887</c:v>
                </c:pt>
                <c:pt idx="9">
                  <c:v>43894</c:v>
                </c:pt>
                <c:pt idx="10">
                  <c:v>43901</c:v>
                </c:pt>
                <c:pt idx="11">
                  <c:v>43908</c:v>
                </c:pt>
                <c:pt idx="12">
                  <c:v>43915</c:v>
                </c:pt>
                <c:pt idx="13">
                  <c:v>43922</c:v>
                </c:pt>
                <c:pt idx="14">
                  <c:v>43929</c:v>
                </c:pt>
                <c:pt idx="15">
                  <c:v>43936</c:v>
                </c:pt>
                <c:pt idx="16">
                  <c:v>43943</c:v>
                </c:pt>
                <c:pt idx="17">
                  <c:v>43950</c:v>
                </c:pt>
                <c:pt idx="18">
                  <c:v>43957</c:v>
                </c:pt>
                <c:pt idx="19">
                  <c:v>43964</c:v>
                </c:pt>
                <c:pt idx="20">
                  <c:v>43971</c:v>
                </c:pt>
                <c:pt idx="21">
                  <c:v>43978</c:v>
                </c:pt>
                <c:pt idx="22">
                  <c:v>43985</c:v>
                </c:pt>
                <c:pt idx="23">
                  <c:v>43992</c:v>
                </c:pt>
                <c:pt idx="24">
                  <c:v>43999</c:v>
                </c:pt>
                <c:pt idx="25">
                  <c:v>44006</c:v>
                </c:pt>
                <c:pt idx="26">
                  <c:v>44013</c:v>
                </c:pt>
                <c:pt idx="27">
                  <c:v>44020</c:v>
                </c:pt>
                <c:pt idx="28">
                  <c:v>44027</c:v>
                </c:pt>
                <c:pt idx="29">
                  <c:v>44034</c:v>
                </c:pt>
                <c:pt idx="30">
                  <c:v>44041</c:v>
                </c:pt>
                <c:pt idx="31">
                  <c:v>44048</c:v>
                </c:pt>
                <c:pt idx="32">
                  <c:v>44055</c:v>
                </c:pt>
                <c:pt idx="33">
                  <c:v>44062</c:v>
                </c:pt>
                <c:pt idx="34">
                  <c:v>44069</c:v>
                </c:pt>
                <c:pt idx="35">
                  <c:v>44076</c:v>
                </c:pt>
                <c:pt idx="36">
                  <c:v>44083</c:v>
                </c:pt>
                <c:pt idx="37">
                  <c:v>44090</c:v>
                </c:pt>
                <c:pt idx="38">
                  <c:v>44097</c:v>
                </c:pt>
                <c:pt idx="39">
                  <c:v>44104</c:v>
                </c:pt>
                <c:pt idx="40">
                  <c:v>44111</c:v>
                </c:pt>
                <c:pt idx="41">
                  <c:v>44118</c:v>
                </c:pt>
                <c:pt idx="42">
                  <c:v>44125</c:v>
                </c:pt>
                <c:pt idx="43">
                  <c:v>44132</c:v>
                </c:pt>
                <c:pt idx="44">
                  <c:v>44139</c:v>
                </c:pt>
                <c:pt idx="45">
                  <c:v>44146</c:v>
                </c:pt>
                <c:pt idx="46">
                  <c:v>44153</c:v>
                </c:pt>
                <c:pt idx="47">
                  <c:v>44160</c:v>
                </c:pt>
                <c:pt idx="48">
                  <c:v>44167</c:v>
                </c:pt>
                <c:pt idx="49">
                  <c:v>44174</c:v>
                </c:pt>
                <c:pt idx="50">
                  <c:v>44181</c:v>
                </c:pt>
                <c:pt idx="51">
                  <c:v>44188</c:v>
                </c:pt>
                <c:pt idx="52">
                  <c:v>44195</c:v>
                </c:pt>
              </c:numCache>
            </c:numRef>
          </c:cat>
          <c:val>
            <c:numRef>
              <c:f>Hilfstabelle!$R$2:$R$54</c:f>
              <c:numCache>
                <c:formatCode>0.0</c:formatCode>
                <c:ptCount val="53"/>
                <c:pt idx="0">
                  <c:v>176.43351713999994</c:v>
                </c:pt>
                <c:pt idx="1">
                  <c:v>202.29842361000004</c:v>
                </c:pt>
                <c:pt idx="2">
                  <c:v>199.47219716000001</c:v>
                </c:pt>
                <c:pt idx="3">
                  <c:v>215.52789134</c:v>
                </c:pt>
                <c:pt idx="4">
                  <c:v>206.62726010999995</c:v>
                </c:pt>
                <c:pt idx="5">
                  <c:v>206.06699929999996</c:v>
                </c:pt>
                <c:pt idx="6">
                  <c:v>198.62465565000002</c:v>
                </c:pt>
                <c:pt idx="7">
                  <c:v>198.46140196000002</c:v>
                </c:pt>
                <c:pt idx="8">
                  <c:v>202.90343371</c:v>
                </c:pt>
                <c:pt idx="9">
                  <c:v>191.28119084483873</c:v>
                </c:pt>
                <c:pt idx="10">
                  <c:v>195.33806033483876</c:v>
                </c:pt>
                <c:pt idx="11">
                  <c:v>167.98861678283868</c:v>
                </c:pt>
                <c:pt idx="12">
                  <c:v>171.78308854483873</c:v>
                </c:pt>
                <c:pt idx="13">
                  <c:v>179.33324467999998</c:v>
                </c:pt>
                <c:pt idx="14">
                  <c:v>128.88392314999999</c:v>
                </c:pt>
                <c:pt idx="15">
                  <c:v>147.32143490000004</c:v>
                </c:pt>
                <c:pt idx="16">
                  <c:v>148.82742166000003</c:v>
                </c:pt>
                <c:pt idx="17">
                  <c:v>151.10583394</c:v>
                </c:pt>
                <c:pt idx="18">
                  <c:v>155.43313964000001</c:v>
                </c:pt>
                <c:pt idx="19">
                  <c:v>166.14657955499999</c:v>
                </c:pt>
                <c:pt idx="20">
                  <c:v>145.70500259999994</c:v>
                </c:pt>
                <c:pt idx="21">
                  <c:v>147.97219245000002</c:v>
                </c:pt>
                <c:pt idx="22">
                  <c:v>152.99224024999998</c:v>
                </c:pt>
                <c:pt idx="23">
                  <c:v>167.73234742999995</c:v>
                </c:pt>
                <c:pt idx="24">
                  <c:v>155.73919196999998</c:v>
                </c:pt>
                <c:pt idx="25">
                  <c:v>155.15606597999999</c:v>
                </c:pt>
                <c:pt idx="26">
                  <c:v>148.56722224999993</c:v>
                </c:pt>
                <c:pt idx="27">
                  <c:v>143.14849542000005</c:v>
                </c:pt>
                <c:pt idx="28">
                  <c:v>154.15638496999998</c:v>
                </c:pt>
                <c:pt idx="29">
                  <c:v>151.44909314999995</c:v>
                </c:pt>
                <c:pt idx="30">
                  <c:v>147.00457598999998</c:v>
                </c:pt>
                <c:pt idx="31">
                  <c:v>161.88167866999999</c:v>
                </c:pt>
                <c:pt idx="32">
                  <c:v>143.64610413999998</c:v>
                </c:pt>
                <c:pt idx="33">
                  <c:v>134.48070883</c:v>
                </c:pt>
                <c:pt idx="34">
                  <c:v>161.72701690000002</c:v>
                </c:pt>
                <c:pt idx="35">
                  <c:v>156.63817194999996</c:v>
                </c:pt>
                <c:pt idx="36">
                  <c:v>159.98597759500004</c:v>
                </c:pt>
                <c:pt idx="37">
                  <c:v>158.38047032999998</c:v>
                </c:pt>
                <c:pt idx="38">
                  <c:v>167.49429687999998</c:v>
                </c:pt>
                <c:pt idx="39">
                  <c:v>169.55704418000008</c:v>
                </c:pt>
                <c:pt idx="40">
                  <c:v>176.89578499499993</c:v>
                </c:pt>
                <c:pt idx="41">
                  <c:v>169.56107630499997</c:v>
                </c:pt>
                <c:pt idx="42">
                  <c:v>182.00689053000008</c:v>
                </c:pt>
                <c:pt idx="43">
                  <c:v>179.39620184999998</c:v>
                </c:pt>
                <c:pt idx="44">
                  <c:v>180.18996276999997</c:v>
                </c:pt>
                <c:pt idx="45">
                  <c:v>182.63184079999999</c:v>
                </c:pt>
                <c:pt idx="46">
                  <c:v>188.44719646999999</c:v>
                </c:pt>
                <c:pt idx="47">
                  <c:v>216.45451566999995</c:v>
                </c:pt>
                <c:pt idx="48">
                  <c:v>213.02624583000002</c:v>
                </c:pt>
                <c:pt idx="49">
                  <c:v>218.63262018999998</c:v>
                </c:pt>
                <c:pt idx="50">
                  <c:v>202.08935372000005</c:v>
                </c:pt>
                <c:pt idx="51">
                  <c:v>183.47452612999996</c:v>
                </c:pt>
                <c:pt idx="52">
                  <c:v>216.76635040000002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CCA-4682-A696-49CFA8298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711584"/>
        <c:axId val="1"/>
      </c:lineChart>
      <c:dateAx>
        <c:axId val="4957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Datum</a:t>
                </a:r>
              </a:p>
            </c:rich>
          </c:tx>
          <c:layout>
            <c:manualLayout>
              <c:xMode val="edge"/>
              <c:yMode val="edge"/>
              <c:x val="0.47481790855632744"/>
              <c:y val="0.96150314758213051"/>
            </c:manualLayout>
          </c:layout>
          <c:overlay val="0"/>
        </c:title>
        <c:numFmt formatCode="dd/mm/yyyy" sourceLinked="0"/>
        <c:majorTickMark val="out"/>
        <c:minorTickMark val="none"/>
        <c:tickLblPos val="nextTo"/>
        <c:spPr>
          <a:ln/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Offset val="100"/>
        <c:baseTimeUnit val="days"/>
        <c:minorUnit val="1"/>
        <c:minorTimeUnit val="months"/>
      </c:dateAx>
      <c:valAx>
        <c:axId val="1"/>
        <c:scaling>
          <c:orientation val="minMax"/>
          <c:max val="260"/>
          <c:min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GWh</a:t>
                </a:r>
              </a:p>
            </c:rich>
          </c:tx>
          <c:layout>
            <c:manualLayout>
              <c:xMode val="edge"/>
              <c:yMode val="edge"/>
              <c:x val="6.2051725869889419E-3"/>
              <c:y val="0.421296547443137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495711584"/>
        <c:crossesAt val="40548"/>
        <c:crossBetween val="midCat"/>
      </c:valAx>
      <c:spPr>
        <a:solidFill>
          <a:schemeClr val="tx2">
            <a:lumMod val="20000"/>
            <a:lumOff val="80000"/>
          </a:schemeClr>
        </a:solidFill>
      </c:spPr>
    </c:plotArea>
    <c:legend>
      <c:legendPos val="r"/>
      <c:layout>
        <c:manualLayout>
          <c:xMode val="edge"/>
          <c:yMode val="edge"/>
          <c:x val="0.95436756740049289"/>
          <c:y val="0.32048026773002986"/>
          <c:w val="3.7095191364082458E-2"/>
          <c:h val="0.21908467097139844"/>
        </c:manualLayout>
      </c:layout>
      <c:overlay val="0"/>
      <c:txPr>
        <a:bodyPr/>
        <a:lstStyle/>
        <a:p>
          <a:pPr>
            <a:defRPr sz="3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109</xdr:row>
      <xdr:rowOff>114300</xdr:rowOff>
    </xdr:from>
    <xdr:to>
      <xdr:col>15</xdr:col>
      <xdr:colOff>762000</xdr:colOff>
      <xdr:row>156</xdr:row>
      <xdr:rowOff>63500</xdr:rowOff>
    </xdr:to>
    <xdr:graphicFrame macro="">
      <xdr:nvGraphicFramePr>
        <xdr:cNvPr id="1863512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12700</xdr:colOff>
      <xdr:row>0</xdr:row>
      <xdr:rowOff>6350</xdr:rowOff>
    </xdr:from>
    <xdr:to>
      <xdr:col>3</xdr:col>
      <xdr:colOff>158750</xdr:colOff>
      <xdr:row>3</xdr:row>
      <xdr:rowOff>139700</xdr:rowOff>
    </xdr:to>
    <xdr:pic>
      <xdr:nvPicPr>
        <xdr:cNvPr id="1863513" name="Grafik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6350"/>
          <a:ext cx="27241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506058</xdr:colOff>
      <xdr:row>4</xdr:row>
      <xdr:rowOff>41460</xdr:rowOff>
    </xdr:from>
    <xdr:to>
      <xdr:col>3</xdr:col>
      <xdr:colOff>80177</xdr:colOff>
      <xdr:row>6</xdr:row>
      <xdr:rowOff>78675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81293" y="745750"/>
          <a:ext cx="2065655" cy="34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/>
        <a:p>
          <a:pPr>
            <a:lnSpc>
              <a:spcPts val="6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Bundesamt für Energie BFE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Office fédéral</a:t>
          </a:r>
          <a:r>
            <a:rPr lang="de-CH" sz="750" b="1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de l'énergie OFEN</a:t>
          </a:r>
          <a:endParaRPr lang="de-CH" sz="10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19</xdr:col>
      <xdr:colOff>525855</xdr:colOff>
      <xdr:row>9</xdr:row>
      <xdr:rowOff>44824</xdr:rowOff>
    </xdr:from>
    <xdr:ext cx="197046" cy="268124"/>
    <xdr:sp macro="" textlink="">
      <xdr:nvSpPr>
        <xdr:cNvPr id="3" name="Textfeld 2"/>
        <xdr:cNvSpPr txBox="1"/>
      </xdr:nvSpPr>
      <xdr:spPr>
        <a:xfrm>
          <a:off x="15915080" y="15307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  <xdr:twoCellAnchor editAs="oneCell">
    <xdr:from>
      <xdr:col>0</xdr:col>
      <xdr:colOff>12700</xdr:colOff>
      <xdr:row>52</xdr:row>
      <xdr:rowOff>19050</xdr:rowOff>
    </xdr:from>
    <xdr:to>
      <xdr:col>3</xdr:col>
      <xdr:colOff>158750</xdr:colOff>
      <xdr:row>55</xdr:row>
      <xdr:rowOff>152400</xdr:rowOff>
    </xdr:to>
    <xdr:pic>
      <xdr:nvPicPr>
        <xdr:cNvPr id="1863516" name="Grafik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8407400"/>
          <a:ext cx="27241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497129</xdr:colOff>
      <xdr:row>56</xdr:row>
      <xdr:rowOff>57719</xdr:rowOff>
    </xdr:from>
    <xdr:to>
      <xdr:col>3</xdr:col>
      <xdr:colOff>99164</xdr:colOff>
      <xdr:row>58</xdr:row>
      <xdr:rowOff>77204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476809" y="9022425"/>
          <a:ext cx="2065655" cy="34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/>
        <a:p>
          <a:pPr>
            <a:lnSpc>
              <a:spcPts val="7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Bundesamt für Energie BFE</a:t>
          </a:r>
        </a:p>
        <a:p>
          <a:pPr>
            <a:lnSpc>
              <a:spcPts val="9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Office fédéral</a:t>
          </a:r>
          <a:r>
            <a:rPr lang="de-CH" sz="750" b="1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de l'énergie OFEN</a:t>
          </a:r>
          <a:endParaRPr lang="de-CH" sz="10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107</xdr:row>
      <xdr:rowOff>133350</xdr:rowOff>
    </xdr:from>
    <xdr:to>
      <xdr:col>3</xdr:col>
      <xdr:colOff>158750</xdr:colOff>
      <xdr:row>112</xdr:row>
      <xdr:rowOff>0</xdr:rowOff>
    </xdr:to>
    <xdr:pic>
      <xdr:nvPicPr>
        <xdr:cNvPr id="1863518" name="Grafik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86300"/>
          <a:ext cx="273685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489470</xdr:colOff>
      <xdr:row>112</xdr:row>
      <xdr:rowOff>78612</xdr:rowOff>
    </xdr:from>
    <xdr:to>
      <xdr:col>3</xdr:col>
      <xdr:colOff>78867</xdr:colOff>
      <xdr:row>114</xdr:row>
      <xdr:rowOff>112455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472325" y="17724926"/>
          <a:ext cx="2065655" cy="34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/>
        <a:p>
          <a:pPr>
            <a:lnSpc>
              <a:spcPts val="7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Bundesamt für Energie BFE</a:t>
          </a:r>
        </a:p>
        <a:p>
          <a:pPr>
            <a:lnSpc>
              <a:spcPts val="8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Office fédéral</a:t>
          </a:r>
          <a:r>
            <a:rPr lang="de-CH" sz="750" b="1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de l'énergie OFEN</a:t>
          </a:r>
          <a:endParaRPr lang="de-CH" sz="10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0.39195</cdr:x>
      <cdr:y>0.03644</cdr:y>
    </cdr:from>
    <cdr:to>
      <cdr:x>0.66549</cdr:x>
      <cdr:y>0.11407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448174" y="190501"/>
          <a:ext cx="30765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/>
        </a:p>
      </cdr:txBody>
    </cdr:sp>
  </cdr:relSizeAnchor>
  <cdr:relSizeAnchor xmlns:cdr="http://schemas.openxmlformats.org/drawingml/2006/chartDrawing">
    <cdr:from>
      <cdr:x>0.38072</cdr:x>
      <cdr:y>0.03481</cdr:y>
    </cdr:from>
    <cdr:to>
      <cdr:x>0.56195</cdr:x>
      <cdr:y>0.09264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4324350" y="180976"/>
          <a:ext cx="20383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/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8"/>
  <sheetViews>
    <sheetView showGridLines="0" tabSelected="1" showWhiteSpace="0" zoomScale="85" zoomScaleNormal="85" zoomScaleSheetLayoutView="100" workbookViewId="0">
      <selection activeCell="M46" sqref="M46"/>
    </sheetView>
  </sheetViews>
  <sheetFormatPr baseColWidth="10" defaultColWidth="11.453125" defaultRowHeight="12.5"/>
  <cols>
    <col min="1" max="1" width="14" style="1" customWidth="1"/>
    <col min="2" max="17" width="11.453125" style="1"/>
    <col min="18" max="18" width="11.453125" style="1" hidden="1" customWidth="1"/>
    <col min="19" max="16384" width="11.453125" style="1"/>
  </cols>
  <sheetData>
    <row r="1" spans="1:23" ht="15.5">
      <c r="E1" s="47" t="s">
        <v>79</v>
      </c>
      <c r="F1"/>
      <c r="G1"/>
      <c r="H1"/>
      <c r="I1"/>
      <c r="K1" s="47" t="s">
        <v>80</v>
      </c>
      <c r="L1"/>
      <c r="M1"/>
      <c r="N1"/>
      <c r="O1"/>
      <c r="P1"/>
    </row>
    <row r="2" spans="1:23">
      <c r="E2"/>
      <c r="F2"/>
      <c r="G2"/>
      <c r="H2"/>
      <c r="I2"/>
      <c r="K2"/>
      <c r="L2"/>
      <c r="M2"/>
      <c r="N2"/>
      <c r="O2"/>
      <c r="P2"/>
    </row>
    <row r="3" spans="1:23">
      <c r="E3" s="2" t="s">
        <v>0</v>
      </c>
      <c r="F3" s="3"/>
      <c r="G3" s="3"/>
      <c r="H3" s="3"/>
      <c r="I3" s="3"/>
      <c r="K3" s="2" t="s">
        <v>1</v>
      </c>
      <c r="L3" s="3"/>
      <c r="M3" s="3"/>
      <c r="N3" s="3"/>
      <c r="O3" s="3"/>
      <c r="P3" s="3"/>
    </row>
    <row r="4" spans="1:23" ht="14">
      <c r="E4" s="4" t="s">
        <v>2</v>
      </c>
      <c r="F4" s="5"/>
      <c r="G4" s="6"/>
      <c r="H4" s="5"/>
      <c r="I4" s="5"/>
      <c r="K4" s="6"/>
      <c r="L4" s="5"/>
      <c r="M4" s="6"/>
      <c r="N4" s="5"/>
      <c r="O4" s="5"/>
      <c r="P4" s="5"/>
    </row>
    <row r="5" spans="1:23">
      <c r="E5" s="7" t="s">
        <v>3</v>
      </c>
      <c r="F5" s="8"/>
      <c r="G5" s="8"/>
      <c r="H5" s="8"/>
      <c r="I5" s="8"/>
      <c r="K5" s="7" t="s">
        <v>4</v>
      </c>
      <c r="L5" s="8"/>
      <c r="M5" s="8"/>
      <c r="N5" s="8"/>
      <c r="O5" s="8"/>
      <c r="P5" s="8"/>
    </row>
    <row r="6" spans="1:23">
      <c r="E6" s="7" t="s">
        <v>5</v>
      </c>
      <c r="F6" s="8"/>
      <c r="G6" s="8"/>
      <c r="H6" s="8"/>
      <c r="I6" s="8"/>
      <c r="K6" s="7" t="s">
        <v>6</v>
      </c>
      <c r="L6" s="8"/>
      <c r="M6" s="8"/>
      <c r="N6" s="8"/>
      <c r="O6" s="8"/>
      <c r="P6" s="8"/>
    </row>
    <row r="7" spans="1:23">
      <c r="E7" s="7" t="s">
        <v>7</v>
      </c>
      <c r="F7" s="8"/>
      <c r="G7" s="8"/>
      <c r="H7" s="8"/>
      <c r="I7" s="8"/>
      <c r="K7" s="7" t="s">
        <v>8</v>
      </c>
      <c r="L7" s="8"/>
      <c r="M7" s="8"/>
      <c r="N7" s="8"/>
      <c r="O7" s="8"/>
      <c r="P7" s="8"/>
    </row>
    <row r="8" spans="1:23">
      <c r="E8" s="7"/>
      <c r="F8" s="8"/>
      <c r="G8" s="8"/>
      <c r="H8" s="8"/>
      <c r="I8" s="8"/>
      <c r="K8" s="7"/>
      <c r="L8" s="8"/>
      <c r="M8" s="8"/>
      <c r="N8" s="8"/>
      <c r="O8" s="8"/>
      <c r="P8" s="8"/>
    </row>
    <row r="9" spans="1:23">
      <c r="E9" s="8"/>
      <c r="F9" s="8"/>
      <c r="G9" s="8"/>
      <c r="H9" s="8"/>
      <c r="I9" s="8"/>
      <c r="K9" s="8"/>
      <c r="L9" s="8"/>
      <c r="M9" s="8"/>
      <c r="N9" s="8"/>
      <c r="O9"/>
      <c r="P9"/>
    </row>
    <row r="10" spans="1:23" ht="13">
      <c r="A10" s="65"/>
      <c r="B10" s="10" t="s">
        <v>9</v>
      </c>
      <c r="C10" s="11"/>
      <c r="D10" s="11"/>
      <c r="E10" s="12"/>
      <c r="F10" s="12"/>
      <c r="G10" s="11"/>
      <c r="H10" s="13" t="s">
        <v>10</v>
      </c>
      <c r="I10" s="13" t="s">
        <v>11</v>
      </c>
      <c r="J10" s="13" t="s">
        <v>12</v>
      </c>
      <c r="K10" s="13" t="s">
        <v>13</v>
      </c>
      <c r="L10" s="13" t="s">
        <v>14</v>
      </c>
      <c r="M10" s="13" t="s">
        <v>15</v>
      </c>
      <c r="N10" s="14" t="s">
        <v>16</v>
      </c>
      <c r="O10" s="14" t="s">
        <v>17</v>
      </c>
      <c r="P10" s="14" t="s">
        <v>17</v>
      </c>
    </row>
    <row r="11" spans="1:23" ht="15.5">
      <c r="A11" s="97">
        <v>2020</v>
      </c>
      <c r="B11" s="15"/>
      <c r="C11" s="16"/>
      <c r="D11" s="16"/>
      <c r="E11" s="17"/>
      <c r="F11" s="17"/>
      <c r="G11" s="16"/>
      <c r="H11" s="18" t="s">
        <v>18</v>
      </c>
      <c r="I11" s="19" t="s">
        <v>19</v>
      </c>
      <c r="J11" s="18"/>
      <c r="K11" s="18"/>
      <c r="L11" s="18" t="s">
        <v>20</v>
      </c>
      <c r="M11" s="18" t="s">
        <v>21</v>
      </c>
      <c r="N11" s="20" t="s">
        <v>22</v>
      </c>
      <c r="O11" s="20" t="s">
        <v>23</v>
      </c>
      <c r="P11" s="20" t="s">
        <v>24</v>
      </c>
    </row>
    <row r="12" spans="1:23">
      <c r="A12" s="86"/>
      <c r="B12" s="13" t="s">
        <v>25</v>
      </c>
      <c r="C12" s="14" t="s">
        <v>26</v>
      </c>
      <c r="D12" s="13" t="s">
        <v>27</v>
      </c>
      <c r="E12" s="13" t="s">
        <v>28</v>
      </c>
      <c r="F12" s="13" t="s">
        <v>29</v>
      </c>
      <c r="G12" s="13" t="s">
        <v>30</v>
      </c>
      <c r="H12" s="18" t="s">
        <v>2</v>
      </c>
      <c r="I12" s="18" t="s">
        <v>30</v>
      </c>
      <c r="J12" s="18"/>
      <c r="K12" s="18"/>
      <c r="L12" s="18" t="s">
        <v>31</v>
      </c>
      <c r="M12" s="18"/>
      <c r="N12" s="20" t="s">
        <v>32</v>
      </c>
      <c r="O12" s="20" t="s">
        <v>33</v>
      </c>
      <c r="P12" s="20" t="s">
        <v>34</v>
      </c>
      <c r="R12" s="77"/>
      <c r="S12" s="78"/>
      <c r="T12" s="78"/>
      <c r="U12" s="78"/>
      <c r="V12" s="78"/>
      <c r="W12" s="78"/>
    </row>
    <row r="13" spans="1:23">
      <c r="A13" s="86"/>
      <c r="B13" s="18"/>
      <c r="C13" s="20"/>
      <c r="D13" s="18" t="s">
        <v>35</v>
      </c>
      <c r="E13" s="18" t="s">
        <v>36</v>
      </c>
      <c r="F13" s="18" t="s">
        <v>37</v>
      </c>
      <c r="G13" s="18"/>
      <c r="H13" s="18" t="s">
        <v>2</v>
      </c>
      <c r="I13" s="18"/>
      <c r="J13" s="18"/>
      <c r="K13" s="18"/>
      <c r="L13" s="18" t="s">
        <v>2</v>
      </c>
      <c r="M13" s="18"/>
      <c r="N13" s="20" t="s">
        <v>38</v>
      </c>
      <c r="O13" s="20" t="s">
        <v>39</v>
      </c>
      <c r="P13" s="20" t="s">
        <v>40</v>
      </c>
      <c r="R13" s="78"/>
      <c r="S13" s="78"/>
      <c r="T13" s="102"/>
      <c r="U13" s="102"/>
      <c r="V13" s="102"/>
      <c r="W13" s="102"/>
    </row>
    <row r="14" spans="1:23">
      <c r="A14" s="86"/>
      <c r="B14" s="19"/>
      <c r="C14" s="21"/>
      <c r="D14" s="19"/>
      <c r="E14" s="19" t="s">
        <v>2</v>
      </c>
      <c r="F14" s="19" t="s">
        <v>35</v>
      </c>
      <c r="G14" s="18"/>
      <c r="H14" s="19"/>
      <c r="I14" s="18"/>
      <c r="J14" s="19"/>
      <c r="K14" s="19"/>
      <c r="L14" s="19"/>
      <c r="M14" s="19"/>
      <c r="N14" s="22"/>
      <c r="O14" s="21"/>
      <c r="P14" s="71" t="s">
        <v>83</v>
      </c>
      <c r="R14" s="78"/>
      <c r="S14" s="78"/>
      <c r="T14" s="102"/>
      <c r="U14" s="102"/>
      <c r="V14" s="102"/>
    </row>
    <row r="15" spans="1:23">
      <c r="A15" s="86"/>
      <c r="B15" s="18" t="s">
        <v>41</v>
      </c>
      <c r="C15" s="20" t="s">
        <v>42</v>
      </c>
      <c r="D15" s="18" t="s">
        <v>43</v>
      </c>
      <c r="E15" s="18" t="s">
        <v>43</v>
      </c>
      <c r="F15" s="14" t="s">
        <v>43</v>
      </c>
      <c r="G15" s="18"/>
      <c r="H15" s="18" t="s">
        <v>44</v>
      </c>
      <c r="I15" s="18"/>
      <c r="J15" s="18" t="s">
        <v>45</v>
      </c>
      <c r="K15" s="18" t="s">
        <v>46</v>
      </c>
      <c r="L15" s="18" t="s">
        <v>47</v>
      </c>
      <c r="M15" s="18" t="s">
        <v>48</v>
      </c>
      <c r="N15" s="20" t="s">
        <v>49</v>
      </c>
      <c r="O15" s="20" t="s">
        <v>50</v>
      </c>
      <c r="P15" s="20" t="s">
        <v>50</v>
      </c>
      <c r="R15" s="78"/>
      <c r="S15" s="78"/>
      <c r="T15" s="102"/>
      <c r="U15" s="102"/>
    </row>
    <row r="16" spans="1:23" ht="13">
      <c r="A16" s="87" t="s">
        <v>2</v>
      </c>
      <c r="B16" s="18" t="s">
        <v>51</v>
      </c>
      <c r="C16" s="20" t="s">
        <v>52</v>
      </c>
      <c r="D16" s="18" t="s">
        <v>53</v>
      </c>
      <c r="E16" s="18" t="s">
        <v>54</v>
      </c>
      <c r="F16" s="20" t="s">
        <v>55</v>
      </c>
      <c r="G16" s="18"/>
      <c r="H16" s="18" t="s">
        <v>56</v>
      </c>
      <c r="I16" s="18"/>
      <c r="J16" s="18"/>
      <c r="K16" s="18"/>
      <c r="L16" s="18" t="s">
        <v>57</v>
      </c>
      <c r="M16" s="18" t="s">
        <v>58</v>
      </c>
      <c r="N16" s="20" t="s">
        <v>59</v>
      </c>
      <c r="O16" s="20" t="s">
        <v>60</v>
      </c>
      <c r="P16" s="20" t="s">
        <v>61</v>
      </c>
      <c r="R16" s="78"/>
      <c r="S16" s="78"/>
      <c r="T16" s="102"/>
      <c r="U16" s="102"/>
    </row>
    <row r="17" spans="1:45" ht="13">
      <c r="A17" s="88" t="s">
        <v>2</v>
      </c>
      <c r="B17" s="18"/>
      <c r="C17" s="20"/>
      <c r="D17" s="18"/>
      <c r="E17" s="18"/>
      <c r="F17" s="20" t="s">
        <v>62</v>
      </c>
      <c r="G17" s="18"/>
      <c r="H17" s="18" t="s">
        <v>2</v>
      </c>
      <c r="I17" s="18"/>
      <c r="J17" s="18"/>
      <c r="K17" s="18"/>
      <c r="L17" s="18" t="s">
        <v>63</v>
      </c>
      <c r="M17" s="18"/>
      <c r="N17" s="20" t="s">
        <v>64</v>
      </c>
      <c r="O17" s="20" t="s">
        <v>59</v>
      </c>
      <c r="P17" s="20" t="s">
        <v>65</v>
      </c>
      <c r="Q17" s="78"/>
      <c r="R17" s="78"/>
      <c r="S17" s="78"/>
      <c r="T17" s="102"/>
      <c r="U17" s="102"/>
      <c r="V17" s="102"/>
      <c r="W17" s="102"/>
      <c r="X17" s="102"/>
    </row>
    <row r="18" spans="1:45" ht="13">
      <c r="A18" s="88"/>
      <c r="B18" s="18"/>
      <c r="C18" s="20"/>
      <c r="D18" s="18"/>
      <c r="E18" s="18"/>
      <c r="F18" s="20"/>
      <c r="G18" s="18"/>
      <c r="H18" s="18"/>
      <c r="I18" s="18"/>
      <c r="J18" s="18"/>
      <c r="K18" s="18"/>
      <c r="L18" s="18"/>
      <c r="M18" s="18"/>
      <c r="N18" s="20" t="s">
        <v>66</v>
      </c>
      <c r="O18" s="20" t="s">
        <v>67</v>
      </c>
      <c r="P18" s="20" t="s">
        <v>68</v>
      </c>
      <c r="Q18" s="78"/>
      <c r="R18" s="78"/>
      <c r="S18" s="78"/>
      <c r="T18" s="102"/>
      <c r="U18" s="102"/>
      <c r="V18" s="102"/>
      <c r="W18" s="102"/>
      <c r="X18" s="102"/>
    </row>
    <row r="19" spans="1:45">
      <c r="A19" s="86"/>
      <c r="B19" s="23">
        <v>1</v>
      </c>
      <c r="C19" s="23">
        <v>2</v>
      </c>
      <c r="D19" s="23" t="s">
        <v>69</v>
      </c>
      <c r="E19" s="23">
        <v>4</v>
      </c>
      <c r="F19" s="23">
        <v>5</v>
      </c>
      <c r="G19" s="23" t="s">
        <v>70</v>
      </c>
      <c r="H19" s="23">
        <v>7</v>
      </c>
      <c r="I19" s="23" t="s">
        <v>71</v>
      </c>
      <c r="J19" s="23">
        <v>9</v>
      </c>
      <c r="K19" s="23">
        <v>10</v>
      </c>
      <c r="L19" s="23" t="s">
        <v>72</v>
      </c>
      <c r="M19" s="23" t="s">
        <v>73</v>
      </c>
      <c r="N19" s="21"/>
      <c r="O19" s="21"/>
      <c r="P19" s="71" t="s">
        <v>83</v>
      </c>
      <c r="Q19" s="78"/>
      <c r="R19" s="78"/>
      <c r="S19" s="78"/>
      <c r="T19" s="102"/>
    </row>
    <row r="20" spans="1:45" ht="13">
      <c r="A20" s="89"/>
      <c r="B20" s="24" t="s">
        <v>74</v>
      </c>
      <c r="C20" s="25"/>
      <c r="D20" s="25"/>
      <c r="E20" s="26"/>
      <c r="F20" s="26"/>
      <c r="G20" s="27"/>
      <c r="H20" s="27"/>
      <c r="I20" s="27"/>
      <c r="J20" s="25" t="s">
        <v>2</v>
      </c>
      <c r="K20" s="27"/>
      <c r="L20" s="27"/>
      <c r="M20" s="27"/>
      <c r="N20" s="28" t="s">
        <v>75</v>
      </c>
      <c r="O20" s="29" t="s">
        <v>76</v>
      </c>
      <c r="P20" s="28" t="s">
        <v>77</v>
      </c>
      <c r="Q20" s="78"/>
      <c r="R20" s="78"/>
      <c r="S20" s="78"/>
      <c r="T20" s="82"/>
      <c r="U20" s="82"/>
      <c r="V20" s="82"/>
      <c r="W20" s="82"/>
      <c r="X20" s="82"/>
      <c r="Y20" s="101"/>
      <c r="Z20" s="83"/>
      <c r="AA20" s="82"/>
      <c r="AB20" s="82"/>
      <c r="AC20" s="82"/>
      <c r="AD20" s="82"/>
      <c r="AE20" s="82"/>
      <c r="AF20" s="101"/>
      <c r="AG20" s="83"/>
      <c r="AH20" s="82"/>
      <c r="AI20" s="82"/>
      <c r="AJ20" s="82"/>
      <c r="AK20" s="82"/>
      <c r="AL20" s="82"/>
      <c r="AM20" s="101"/>
      <c r="AN20" s="83"/>
      <c r="AO20" s="82"/>
      <c r="AP20" s="82"/>
      <c r="AQ20" s="82"/>
      <c r="AR20" s="82"/>
      <c r="AS20" s="82"/>
    </row>
    <row r="21" spans="1:45" ht="13">
      <c r="A21" s="67" t="s">
        <v>78</v>
      </c>
      <c r="B21" s="30"/>
      <c r="C21" s="31"/>
      <c r="D21" s="31"/>
      <c r="E21" s="31"/>
      <c r="F21" s="31"/>
      <c r="G21" s="31"/>
      <c r="H21" s="31"/>
      <c r="I21" s="31"/>
      <c r="J21" s="32"/>
      <c r="K21" s="33"/>
      <c r="L21" s="31"/>
      <c r="M21" s="34"/>
      <c r="N21" s="35"/>
      <c r="O21" s="36"/>
      <c r="P21" s="36"/>
      <c r="T21" s="84"/>
      <c r="U21" s="84"/>
      <c r="V21" s="84"/>
      <c r="W21" s="84"/>
      <c r="X21" s="84"/>
      <c r="Y21" s="101"/>
      <c r="Z21" s="85"/>
      <c r="AF21" s="101"/>
      <c r="AG21" s="85"/>
      <c r="AM21" s="101"/>
      <c r="AN21" s="85"/>
    </row>
    <row r="22" spans="1:45">
      <c r="A22" s="58">
        <v>43831</v>
      </c>
      <c r="B22" s="37">
        <v>32.554166700000003</v>
      </c>
      <c r="C22" s="37">
        <v>34.349815540000002</v>
      </c>
      <c r="D22" s="37">
        <f>B22+C22</f>
        <v>66.903982240000005</v>
      </c>
      <c r="E22" s="37">
        <v>68.406999999999996</v>
      </c>
      <c r="F22" s="37">
        <v>15.007795</v>
      </c>
      <c r="G22" s="37">
        <f>IF(D22="","",SUM(D22+E22+F22))</f>
        <v>150.31877723999997</v>
      </c>
      <c r="H22" s="37">
        <v>5.4065691000000005</v>
      </c>
      <c r="I22" s="37">
        <f>IF(G22="","",SUM(G22-H22))</f>
        <v>144.91220813999996</v>
      </c>
      <c r="J22" s="38">
        <v>80.116927999999987</v>
      </c>
      <c r="K22" s="39">
        <v>48.595619000000013</v>
      </c>
      <c r="L22" s="37">
        <f>J22-K22</f>
        <v>31.521308999999974</v>
      </c>
      <c r="M22" s="40">
        <f>IF(I22="","",SUM(I22+L22))</f>
        <v>176.43351713999994</v>
      </c>
      <c r="N22" s="41">
        <v>-1</v>
      </c>
      <c r="O22" s="43">
        <v>890</v>
      </c>
      <c r="P22" s="42">
        <f>O22/R22</f>
        <v>1.135204081632653</v>
      </c>
      <c r="R22" s="1">
        <v>784</v>
      </c>
      <c r="T22" s="84"/>
      <c r="U22" s="78"/>
      <c r="V22" s="78"/>
      <c r="W22" s="78"/>
      <c r="X22" s="78"/>
    </row>
    <row r="23" spans="1:45">
      <c r="A23" s="58">
        <f>A22+7</f>
        <v>43838</v>
      </c>
      <c r="B23" s="37">
        <v>31.478002959999998</v>
      </c>
      <c r="C23" s="37">
        <v>84.153012650000008</v>
      </c>
      <c r="D23" s="37">
        <f>B23+C23</f>
        <v>115.63101561000001</v>
      </c>
      <c r="E23" s="37">
        <v>70.921199999999999</v>
      </c>
      <c r="F23" s="37">
        <v>16.316866000000001</v>
      </c>
      <c r="G23" s="37">
        <f>IF(D23="","",SUM(D23+E23+F23))</f>
        <v>202.86908161000002</v>
      </c>
      <c r="H23" s="37">
        <v>1.64296</v>
      </c>
      <c r="I23" s="37">
        <f>IF(G23="","",SUM(G23-H23))</f>
        <v>201.22612161000004</v>
      </c>
      <c r="J23" s="38">
        <v>114.34956000000001</v>
      </c>
      <c r="K23" s="39">
        <v>113.277258</v>
      </c>
      <c r="L23" s="37">
        <f>J23-K23</f>
        <v>1.0723020000000076</v>
      </c>
      <c r="M23" s="40">
        <f>IF(I23="","",SUM(I23+L23))</f>
        <v>202.29842361000004</v>
      </c>
      <c r="N23" s="41">
        <v>2</v>
      </c>
      <c r="O23" s="43">
        <v>732</v>
      </c>
      <c r="P23" s="42">
        <f>O23/R23</f>
        <v>0.93367346938775508</v>
      </c>
      <c r="R23" s="1">
        <v>784</v>
      </c>
      <c r="T23" s="84"/>
      <c r="U23" s="78"/>
      <c r="V23" s="78"/>
      <c r="W23" s="78"/>
      <c r="X23" s="78"/>
    </row>
    <row r="24" spans="1:45">
      <c r="A24" s="58">
        <f>A23+7</f>
        <v>43845</v>
      </c>
      <c r="B24" s="37">
        <v>27.117936660000002</v>
      </c>
      <c r="C24" s="37">
        <v>91.7362593</v>
      </c>
      <c r="D24" s="37">
        <f>B24+C24</f>
        <v>118.85419596</v>
      </c>
      <c r="E24" s="37">
        <v>70.662300000000002</v>
      </c>
      <c r="F24" s="37">
        <v>16.315664000000002</v>
      </c>
      <c r="G24" s="37">
        <f>IF(D24="","",SUM(D24+E24+F24))</f>
        <v>205.83215995999998</v>
      </c>
      <c r="H24" s="37">
        <v>1.7403818</v>
      </c>
      <c r="I24" s="37">
        <f>IF(G24="","",SUM(G24-H24))</f>
        <v>204.09177815999999</v>
      </c>
      <c r="J24" s="38">
        <v>116.27941500000003</v>
      </c>
      <c r="K24" s="39">
        <v>120.898996</v>
      </c>
      <c r="L24" s="37">
        <f>J24-K24</f>
        <v>-4.6195809999999682</v>
      </c>
      <c r="M24" s="40">
        <f>IF(I24="","",SUM(I24+L24))</f>
        <v>199.47219716000001</v>
      </c>
      <c r="N24" s="41">
        <v>5</v>
      </c>
      <c r="O24" s="43">
        <v>571</v>
      </c>
      <c r="P24" s="42">
        <f>O24/R24</f>
        <v>0.72831632653061229</v>
      </c>
      <c r="R24" s="1">
        <v>784</v>
      </c>
      <c r="T24" s="84"/>
      <c r="U24" s="84"/>
      <c r="V24" s="84"/>
      <c r="W24" s="84"/>
      <c r="X24" s="84"/>
    </row>
    <row r="25" spans="1:45">
      <c r="A25" s="58">
        <f>A24+7</f>
        <v>43852</v>
      </c>
      <c r="B25" s="37">
        <v>30.590786140000002</v>
      </c>
      <c r="C25" s="37">
        <v>139.97405449999997</v>
      </c>
      <c r="D25" s="37">
        <f>B25+C25</f>
        <v>170.56484063999997</v>
      </c>
      <c r="E25" s="37">
        <v>71.042199999999994</v>
      </c>
      <c r="F25" s="37">
        <v>16.506377000000001</v>
      </c>
      <c r="G25" s="37">
        <f>IF(D25="","",SUM(D25+E25+F25))</f>
        <v>258.11341763999997</v>
      </c>
      <c r="H25" s="37">
        <v>0.2701923</v>
      </c>
      <c r="I25" s="37">
        <f>IF(G25="","",SUM(G25-H25))</f>
        <v>257.84322533999995</v>
      </c>
      <c r="J25" s="38">
        <v>64.129651000000024</v>
      </c>
      <c r="K25" s="39">
        <v>106.44498499999999</v>
      </c>
      <c r="L25" s="37">
        <f>J25-K25</f>
        <v>-42.315333999999964</v>
      </c>
      <c r="M25" s="40">
        <f>IF(I25="","",SUM(I25+L25))</f>
        <v>215.52789134</v>
      </c>
      <c r="N25" s="41">
        <v>0</v>
      </c>
      <c r="O25" s="43">
        <v>562</v>
      </c>
      <c r="P25" s="42">
        <f>O25/R25</f>
        <v>0.71683673469387754</v>
      </c>
      <c r="R25" s="1">
        <v>784</v>
      </c>
    </row>
    <row r="26" spans="1:45">
      <c r="A26" s="58">
        <f>A25+7</f>
        <v>43859</v>
      </c>
      <c r="B26" s="37">
        <v>30.137447980000005</v>
      </c>
      <c r="C26" s="37">
        <v>106.76875800000001</v>
      </c>
      <c r="D26" s="37">
        <f>B26+C26</f>
        <v>136.90620598000001</v>
      </c>
      <c r="E26" s="37">
        <v>70.56819999999999</v>
      </c>
      <c r="F26" s="37">
        <v>16.271048999999998</v>
      </c>
      <c r="G26" s="37">
        <f>IF(D26="","",SUM(D26+E26+F26))</f>
        <v>223.74545498000001</v>
      </c>
      <c r="H26" s="37">
        <v>0.337115</v>
      </c>
      <c r="I26" s="37">
        <f>IF(G26="","",SUM(G26-H26))</f>
        <v>223.40833997999999</v>
      </c>
      <c r="J26" s="38">
        <v>89.938251129999983</v>
      </c>
      <c r="K26" s="39">
        <v>106.71933100000001</v>
      </c>
      <c r="L26" s="37">
        <f>J26-K26</f>
        <v>-16.781079870000028</v>
      </c>
      <c r="M26" s="40">
        <f>IF(I26="","",SUM(I26+L26))</f>
        <v>206.62726010999995</v>
      </c>
      <c r="N26" s="41">
        <v>5</v>
      </c>
      <c r="O26" s="43">
        <v>684</v>
      </c>
      <c r="P26" s="42">
        <f>O26/R26</f>
        <v>0.87244897959183676</v>
      </c>
      <c r="R26" s="1">
        <v>784</v>
      </c>
      <c r="S26" s="108"/>
    </row>
    <row r="27" spans="1:45">
      <c r="A27" s="68"/>
      <c r="B27" s="37"/>
      <c r="C27" s="37"/>
      <c r="D27" s="37"/>
      <c r="E27" s="37"/>
      <c r="F27" s="37"/>
      <c r="G27" s="37"/>
      <c r="H27" s="37"/>
      <c r="I27" s="37"/>
      <c r="J27" s="38"/>
      <c r="K27" s="39"/>
      <c r="L27" s="37"/>
      <c r="M27" s="40"/>
      <c r="N27" s="41"/>
      <c r="O27" s="43"/>
      <c r="P27" s="42"/>
    </row>
    <row r="28" spans="1:45">
      <c r="A28" s="58">
        <f>A26+7</f>
        <v>43866</v>
      </c>
      <c r="B28" s="37">
        <v>43.652469619999991</v>
      </c>
      <c r="C28" s="37">
        <v>79.113844580000006</v>
      </c>
      <c r="D28" s="37">
        <f t="shared" ref="D28:D52" si="0">B28+C28</f>
        <v>122.7663142</v>
      </c>
      <c r="E28" s="37">
        <v>70.838100000000011</v>
      </c>
      <c r="F28" s="37">
        <v>17.992148</v>
      </c>
      <c r="G28" s="37">
        <f t="shared" ref="G28:G52" si="1">IF(D28="","",SUM(D28+E28+F28))</f>
        <v>211.59656219999999</v>
      </c>
      <c r="H28" s="37">
        <v>4.2967738999999998</v>
      </c>
      <c r="I28" s="37">
        <f t="shared" ref="I28:I52" si="2">IF(G28="","",SUM(G28-H28))</f>
        <v>207.29978829999999</v>
      </c>
      <c r="J28" s="38">
        <v>96.733140999999989</v>
      </c>
      <c r="K28" s="39">
        <v>97.965930000000014</v>
      </c>
      <c r="L28" s="37">
        <f t="shared" ref="L28:L52" si="3">J28-K28</f>
        <v>-1.2327890000000252</v>
      </c>
      <c r="M28" s="40">
        <f t="shared" ref="M28:M52" si="4">IF(I28="","",SUM(I28+L28))</f>
        <v>206.06699929999996</v>
      </c>
      <c r="N28" s="41">
        <v>5</v>
      </c>
      <c r="O28" s="43">
        <v>1554</v>
      </c>
      <c r="P28" s="42">
        <f t="shared" ref="P28:P52" si="5">O28/R28</f>
        <v>1.9020807833537332</v>
      </c>
      <c r="R28" s="1">
        <v>817</v>
      </c>
      <c r="Y28" s="102"/>
    </row>
    <row r="29" spans="1:45">
      <c r="A29" s="58">
        <f>A28+7</f>
        <v>43873</v>
      </c>
      <c r="B29" s="37">
        <v>38.661103759999996</v>
      </c>
      <c r="C29" s="37">
        <v>62.399943289999996</v>
      </c>
      <c r="D29" s="37">
        <f t="shared" si="0"/>
        <v>101.06104704999998</v>
      </c>
      <c r="E29" s="37">
        <v>70.754800000000003</v>
      </c>
      <c r="F29" s="37">
        <v>18.274271000000002</v>
      </c>
      <c r="G29" s="37">
        <f t="shared" si="1"/>
        <v>190.09011805</v>
      </c>
      <c r="H29" s="37">
        <v>2.6571903999999993</v>
      </c>
      <c r="I29" s="37">
        <f t="shared" si="2"/>
        <v>187.43292765000001</v>
      </c>
      <c r="J29" s="38">
        <v>113.23480000000001</v>
      </c>
      <c r="K29" s="39">
        <v>102.04307199999998</v>
      </c>
      <c r="L29" s="37">
        <f t="shared" si="3"/>
        <v>11.191728000000026</v>
      </c>
      <c r="M29" s="40">
        <f t="shared" si="4"/>
        <v>198.62465565000002</v>
      </c>
      <c r="N29" s="41">
        <v>6</v>
      </c>
      <c r="O29" s="43">
        <v>1235</v>
      </c>
      <c r="P29" s="42">
        <f t="shared" si="5"/>
        <v>1.5116279069767442</v>
      </c>
      <c r="R29" s="1">
        <v>817</v>
      </c>
      <c r="Y29" s="102"/>
    </row>
    <row r="30" spans="1:45">
      <c r="A30" s="58">
        <f>A29+7</f>
        <v>43880</v>
      </c>
      <c r="B30" s="37">
        <v>37.579940860000001</v>
      </c>
      <c r="C30" s="37">
        <v>73.582685099999992</v>
      </c>
      <c r="D30" s="37">
        <f t="shared" si="0"/>
        <v>111.16262595999999</v>
      </c>
      <c r="E30" s="37">
        <v>70.807100000000005</v>
      </c>
      <c r="F30" s="37">
        <v>18.076023999999997</v>
      </c>
      <c r="G30" s="37">
        <f t="shared" si="1"/>
        <v>200.04574995999999</v>
      </c>
      <c r="H30" s="37">
        <v>4.2802020000000001</v>
      </c>
      <c r="I30" s="37">
        <f t="shared" si="2"/>
        <v>195.76554795999999</v>
      </c>
      <c r="J30" s="38">
        <v>107.756584</v>
      </c>
      <c r="K30" s="39">
        <v>105.06072999999998</v>
      </c>
      <c r="L30" s="37">
        <f t="shared" si="3"/>
        <v>2.6958540000000255</v>
      </c>
      <c r="M30" s="40">
        <f t="shared" si="4"/>
        <v>198.46140196000002</v>
      </c>
      <c r="N30" s="41">
        <v>6</v>
      </c>
      <c r="O30" s="43">
        <v>1193</v>
      </c>
      <c r="P30" s="42">
        <f t="shared" si="5"/>
        <v>1.460220318237454</v>
      </c>
      <c r="R30" s="1">
        <v>817</v>
      </c>
      <c r="T30" s="78"/>
      <c r="U30" s="78"/>
      <c r="V30" s="78"/>
      <c r="W30" s="78"/>
      <c r="X30" s="78"/>
    </row>
    <row r="31" spans="1:45">
      <c r="A31" s="58">
        <f>A30+7</f>
        <v>43887</v>
      </c>
      <c r="B31" s="37">
        <v>36.717353550000006</v>
      </c>
      <c r="C31" s="37">
        <v>92.494041760000002</v>
      </c>
      <c r="D31" s="37">
        <f t="shared" si="0"/>
        <v>129.21139531</v>
      </c>
      <c r="E31" s="37">
        <v>70.786299999999997</v>
      </c>
      <c r="F31" s="37">
        <v>17.938642999999999</v>
      </c>
      <c r="G31" s="37">
        <f t="shared" si="1"/>
        <v>217.93633831</v>
      </c>
      <c r="H31" s="37">
        <v>3.3129406000000001</v>
      </c>
      <c r="I31" s="37">
        <f t="shared" si="2"/>
        <v>214.62339771000001</v>
      </c>
      <c r="J31" s="38">
        <v>78.18958099999999</v>
      </c>
      <c r="K31" s="39">
        <v>89.909544999999994</v>
      </c>
      <c r="L31" s="37">
        <f t="shared" si="3"/>
        <v>-11.719964000000004</v>
      </c>
      <c r="M31" s="40">
        <f t="shared" si="4"/>
        <v>202.90343371</v>
      </c>
      <c r="N31" s="41">
        <v>5</v>
      </c>
      <c r="O31" s="43">
        <v>993</v>
      </c>
      <c r="P31" s="42">
        <f t="shared" si="5"/>
        <v>1.215422276621787</v>
      </c>
      <c r="R31" s="1">
        <v>817</v>
      </c>
      <c r="T31" s="78"/>
      <c r="U31" s="78"/>
      <c r="V31" s="78"/>
      <c r="W31" s="78"/>
      <c r="X31" s="78"/>
    </row>
    <row r="32" spans="1:45">
      <c r="A32" s="68"/>
      <c r="B32" s="37"/>
      <c r="C32" s="37"/>
      <c r="D32" s="37"/>
      <c r="E32" s="37"/>
      <c r="F32" s="37"/>
      <c r="G32" s="37"/>
      <c r="H32" s="37"/>
      <c r="I32" s="37"/>
      <c r="J32" s="38"/>
      <c r="K32" s="39"/>
      <c r="L32" s="37"/>
      <c r="M32" s="40"/>
      <c r="N32" s="41"/>
      <c r="O32" s="43"/>
      <c r="P32" s="42"/>
    </row>
    <row r="33" spans="1:20">
      <c r="A33" s="58">
        <f>A31+7</f>
        <v>43894</v>
      </c>
      <c r="B33" s="37">
        <v>38.222493700000001</v>
      </c>
      <c r="C33" s="37">
        <v>99.748675789999993</v>
      </c>
      <c r="D33" s="37">
        <f t="shared" si="0"/>
        <v>137.97116948999999</v>
      </c>
      <c r="E33" s="37">
        <v>70.780100000000004</v>
      </c>
      <c r="F33" s="37">
        <v>18.891509354838707</v>
      </c>
      <c r="G33" s="37">
        <f t="shared" si="1"/>
        <v>227.64277884483872</v>
      </c>
      <c r="H33" s="37">
        <v>2.3938000000000001</v>
      </c>
      <c r="I33" s="37">
        <f t="shared" si="2"/>
        <v>225.24897884483872</v>
      </c>
      <c r="J33" s="38">
        <v>80.816294999999997</v>
      </c>
      <c r="K33" s="39">
        <v>114.78408299999998</v>
      </c>
      <c r="L33" s="37">
        <f t="shared" si="3"/>
        <v>-33.967787999999985</v>
      </c>
      <c r="M33" s="40">
        <f t="shared" si="4"/>
        <v>191.28119084483873</v>
      </c>
      <c r="N33" s="41">
        <v>5</v>
      </c>
      <c r="O33" s="43">
        <v>1293</v>
      </c>
      <c r="P33" s="42">
        <f t="shared" si="5"/>
        <v>1.476027397260274</v>
      </c>
      <c r="R33" s="1">
        <v>876</v>
      </c>
    </row>
    <row r="34" spans="1:20">
      <c r="A34" s="58">
        <f>A33+7</f>
        <v>43901</v>
      </c>
      <c r="B34" s="37">
        <v>42.742911190000001</v>
      </c>
      <c r="C34" s="37">
        <v>63.045676790000002</v>
      </c>
      <c r="D34" s="37">
        <f t="shared" si="0"/>
        <v>105.78858798</v>
      </c>
      <c r="E34" s="37">
        <v>70.618300000000005</v>
      </c>
      <c r="F34" s="37">
        <v>17.717538354838712</v>
      </c>
      <c r="G34" s="37">
        <f t="shared" si="1"/>
        <v>194.12442633483874</v>
      </c>
      <c r="H34" s="37">
        <v>2.6658000000000004</v>
      </c>
      <c r="I34" s="37">
        <f t="shared" si="2"/>
        <v>191.45862633483875</v>
      </c>
      <c r="J34" s="38">
        <v>108.680234</v>
      </c>
      <c r="K34" s="39">
        <v>104.8008</v>
      </c>
      <c r="L34" s="37">
        <f t="shared" si="3"/>
        <v>3.8794340000000034</v>
      </c>
      <c r="M34" s="40">
        <f t="shared" si="4"/>
        <v>195.33806033483876</v>
      </c>
      <c r="N34" s="41">
        <v>9</v>
      </c>
      <c r="O34" s="43">
        <v>1439</v>
      </c>
      <c r="P34" s="42">
        <f t="shared" si="5"/>
        <v>1.6426940639269407</v>
      </c>
      <c r="R34" s="1">
        <v>876</v>
      </c>
    </row>
    <row r="35" spans="1:20">
      <c r="A35" s="58">
        <f>A34+7</f>
        <v>43908</v>
      </c>
      <c r="B35" s="37">
        <v>40.512845969999994</v>
      </c>
      <c r="C35" s="37">
        <v>56.924904157999997</v>
      </c>
      <c r="D35" s="37">
        <f t="shared" si="0"/>
        <v>97.43775012799999</v>
      </c>
      <c r="E35" s="37">
        <v>70.283199999999994</v>
      </c>
      <c r="F35" s="37">
        <v>17.707863354838711</v>
      </c>
      <c r="G35" s="37">
        <f t="shared" si="1"/>
        <v>185.42881348283868</v>
      </c>
      <c r="H35" s="37">
        <v>2.9310176999999999</v>
      </c>
      <c r="I35" s="37">
        <f t="shared" si="2"/>
        <v>182.49779578283866</v>
      </c>
      <c r="J35" s="38">
        <v>89.083994000000004</v>
      </c>
      <c r="K35" s="39">
        <v>103.59317299999999</v>
      </c>
      <c r="L35" s="37">
        <f t="shared" si="3"/>
        <v>-14.509178999999989</v>
      </c>
      <c r="M35" s="40">
        <f t="shared" si="4"/>
        <v>167.98861678283868</v>
      </c>
      <c r="N35" s="41">
        <v>11</v>
      </c>
      <c r="O35" s="43">
        <v>1073</v>
      </c>
      <c r="P35" s="42">
        <f t="shared" si="5"/>
        <v>1.2248858447488584</v>
      </c>
      <c r="R35" s="1">
        <v>876</v>
      </c>
    </row>
    <row r="36" spans="1:20">
      <c r="A36" s="58">
        <f>A35+7</f>
        <v>43915</v>
      </c>
      <c r="B36" s="37">
        <v>36.881469960000004</v>
      </c>
      <c r="C36" s="37">
        <v>64.243566229999999</v>
      </c>
      <c r="D36" s="37">
        <f t="shared" si="0"/>
        <v>101.12503619</v>
      </c>
      <c r="E36" s="37">
        <v>70.835300000000004</v>
      </c>
      <c r="F36" s="37">
        <v>16.10958135483871</v>
      </c>
      <c r="G36" s="37">
        <f t="shared" si="1"/>
        <v>188.06991754483875</v>
      </c>
      <c r="H36" s="37">
        <v>1.479849</v>
      </c>
      <c r="I36" s="37">
        <f t="shared" si="2"/>
        <v>186.59006854483874</v>
      </c>
      <c r="J36" s="38">
        <v>65.290937999999997</v>
      </c>
      <c r="K36" s="39">
        <v>80.097917999999993</v>
      </c>
      <c r="L36" s="37">
        <f t="shared" si="3"/>
        <v>-14.806979999999996</v>
      </c>
      <c r="M36" s="40">
        <f t="shared" si="4"/>
        <v>171.78308854483873</v>
      </c>
      <c r="N36" s="41">
        <v>3</v>
      </c>
      <c r="O36" s="43">
        <v>866</v>
      </c>
      <c r="P36" s="42">
        <f t="shared" si="5"/>
        <v>0.98858447488584478</v>
      </c>
      <c r="R36" s="1">
        <v>876</v>
      </c>
    </row>
    <row r="37" spans="1:20">
      <c r="A37" s="68"/>
      <c r="B37" s="37"/>
      <c r="C37" s="37"/>
      <c r="D37" s="37"/>
      <c r="E37" s="37"/>
      <c r="F37" s="37"/>
      <c r="G37" s="37"/>
      <c r="H37" s="37"/>
      <c r="I37" s="37"/>
      <c r="J37" s="63"/>
      <c r="K37" s="64"/>
      <c r="L37" s="37"/>
      <c r="M37" s="40"/>
      <c r="N37" s="41"/>
      <c r="O37" s="43"/>
      <c r="P37" s="42"/>
      <c r="R37" s="90"/>
    </row>
    <row r="38" spans="1:20">
      <c r="A38" s="58">
        <f>A36+7</f>
        <v>43922</v>
      </c>
      <c r="B38" s="37">
        <v>35.158925599999996</v>
      </c>
      <c r="C38" s="37">
        <v>66.635152879999993</v>
      </c>
      <c r="D38" s="37">
        <f t="shared" si="0"/>
        <v>101.79407848</v>
      </c>
      <c r="E38" s="37">
        <v>68.196699999999993</v>
      </c>
      <c r="F38" s="37">
        <v>17.431716000000002</v>
      </c>
      <c r="G38" s="37">
        <f t="shared" si="1"/>
        <v>187.42249447999998</v>
      </c>
      <c r="H38" s="37">
        <v>0.86203279999999993</v>
      </c>
      <c r="I38" s="37">
        <f t="shared" si="2"/>
        <v>186.56046167999997</v>
      </c>
      <c r="J38" s="63">
        <v>49.131090999999998</v>
      </c>
      <c r="K38" s="64">
        <v>56.358307999999994</v>
      </c>
      <c r="L38" s="37">
        <f t="shared" si="3"/>
        <v>-7.227216999999996</v>
      </c>
      <c r="M38" s="40">
        <f t="shared" si="4"/>
        <v>179.33324467999998</v>
      </c>
      <c r="N38" s="41">
        <v>4</v>
      </c>
      <c r="O38" s="43">
        <v>719</v>
      </c>
      <c r="P38" s="42">
        <f t="shared" si="5"/>
        <v>0.69401544401544402</v>
      </c>
      <c r="R38" s="90">
        <v>1036</v>
      </c>
    </row>
    <row r="39" spans="1:20">
      <c r="A39" s="58">
        <f>A38+7</f>
        <v>43929</v>
      </c>
      <c r="B39" s="37">
        <v>38.386501590000002</v>
      </c>
      <c r="C39" s="37">
        <v>59.921831059999995</v>
      </c>
      <c r="D39" s="37">
        <f t="shared" si="0"/>
        <v>98.308332649999997</v>
      </c>
      <c r="E39" s="37">
        <v>67.934699999999992</v>
      </c>
      <c r="F39" s="37">
        <v>16.811201000000001</v>
      </c>
      <c r="G39" s="37">
        <f t="shared" si="1"/>
        <v>183.05423364999999</v>
      </c>
      <c r="H39" s="37">
        <v>11.044420499999999</v>
      </c>
      <c r="I39" s="37">
        <f t="shared" si="2"/>
        <v>172.00981314999999</v>
      </c>
      <c r="J39" s="63">
        <v>46.417023</v>
      </c>
      <c r="K39" s="64">
        <v>89.542912999999999</v>
      </c>
      <c r="L39" s="37">
        <f t="shared" si="3"/>
        <v>-43.125889999999998</v>
      </c>
      <c r="M39" s="40">
        <f t="shared" si="4"/>
        <v>128.88392314999999</v>
      </c>
      <c r="N39" s="41">
        <v>14</v>
      </c>
      <c r="O39" s="43">
        <v>597</v>
      </c>
      <c r="P39" s="42">
        <f t="shared" si="5"/>
        <v>0.57625482625482627</v>
      </c>
      <c r="R39" s="1">
        <v>1036</v>
      </c>
    </row>
    <row r="40" spans="1:20">
      <c r="A40" s="58">
        <f>A39+7</f>
        <v>43936</v>
      </c>
      <c r="B40" s="37">
        <v>42.005671039999996</v>
      </c>
      <c r="C40" s="37">
        <v>45.475931960000011</v>
      </c>
      <c r="D40" s="37">
        <f t="shared" si="0"/>
        <v>87.481603000000007</v>
      </c>
      <c r="E40" s="37">
        <v>67.887699999999995</v>
      </c>
      <c r="F40" s="37">
        <v>16.811709999999998</v>
      </c>
      <c r="G40" s="37">
        <f t="shared" si="1"/>
        <v>172.18101300000001</v>
      </c>
      <c r="H40" s="37">
        <v>3.1873111000000001</v>
      </c>
      <c r="I40" s="37">
        <f t="shared" si="2"/>
        <v>168.99370190000002</v>
      </c>
      <c r="J40" s="63">
        <v>52.503633999999998</v>
      </c>
      <c r="K40" s="64">
        <v>74.175900999999982</v>
      </c>
      <c r="L40" s="37">
        <f t="shared" si="3"/>
        <v>-21.672266999999984</v>
      </c>
      <c r="M40" s="40">
        <f t="shared" si="4"/>
        <v>147.32143490000004</v>
      </c>
      <c r="N40" s="41">
        <v>10</v>
      </c>
      <c r="O40" s="43">
        <v>602</v>
      </c>
      <c r="P40" s="42">
        <f t="shared" si="5"/>
        <v>0.58108108108108103</v>
      </c>
      <c r="R40" s="1">
        <v>1036</v>
      </c>
    </row>
    <row r="41" spans="1:20">
      <c r="A41" s="58">
        <f>A40+7</f>
        <v>43943</v>
      </c>
      <c r="B41" s="37">
        <v>56.359700850000003</v>
      </c>
      <c r="C41" s="37">
        <v>41.402612060000003</v>
      </c>
      <c r="D41" s="37">
        <f t="shared" si="0"/>
        <v>97.762312910000006</v>
      </c>
      <c r="E41" s="37">
        <v>60.761800000000001</v>
      </c>
      <c r="F41" s="37">
        <v>16.918877000000002</v>
      </c>
      <c r="G41" s="37">
        <f t="shared" si="1"/>
        <v>175.44298991000002</v>
      </c>
      <c r="H41" s="37">
        <v>9.7382982499999997</v>
      </c>
      <c r="I41" s="37">
        <f t="shared" si="2"/>
        <v>165.70469166000004</v>
      </c>
      <c r="J41" s="63">
        <v>67.711379999999977</v>
      </c>
      <c r="K41" s="64">
        <v>84.588650000000001</v>
      </c>
      <c r="L41" s="37">
        <f t="shared" si="3"/>
        <v>-16.877270000000024</v>
      </c>
      <c r="M41" s="40">
        <f t="shared" si="4"/>
        <v>148.82742166000003</v>
      </c>
      <c r="N41" s="41">
        <v>14</v>
      </c>
      <c r="O41" s="43">
        <v>673</v>
      </c>
      <c r="P41" s="42">
        <f t="shared" si="5"/>
        <v>0.64961389961389959</v>
      </c>
      <c r="R41" s="1">
        <v>1036</v>
      </c>
    </row>
    <row r="42" spans="1:20">
      <c r="A42" s="58">
        <f>A41+7</f>
        <v>43950</v>
      </c>
      <c r="B42" s="37">
        <v>60.754034380000014</v>
      </c>
      <c r="C42" s="37">
        <v>61.151827555000011</v>
      </c>
      <c r="D42" s="37">
        <f t="shared" si="0"/>
        <v>121.90586193500002</v>
      </c>
      <c r="E42" s="37">
        <v>61.462699999999998</v>
      </c>
      <c r="F42" s="37">
        <v>17.030956999999997</v>
      </c>
      <c r="G42" s="37">
        <f t="shared" si="1"/>
        <v>200.399518935</v>
      </c>
      <c r="H42" s="37">
        <v>5.4147509950000003</v>
      </c>
      <c r="I42" s="37">
        <f t="shared" si="2"/>
        <v>194.98476794000001</v>
      </c>
      <c r="J42" s="63">
        <v>55.310164000000007</v>
      </c>
      <c r="K42" s="64">
        <v>99.189098000000016</v>
      </c>
      <c r="L42" s="37">
        <f t="shared" si="3"/>
        <v>-43.878934000000008</v>
      </c>
      <c r="M42" s="40">
        <f t="shared" si="4"/>
        <v>151.10583394</v>
      </c>
      <c r="N42" s="41">
        <v>12</v>
      </c>
      <c r="O42" s="43">
        <v>829</v>
      </c>
      <c r="P42" s="42">
        <f t="shared" si="5"/>
        <v>0.8001930501930502</v>
      </c>
      <c r="R42" s="1">
        <v>1036</v>
      </c>
    </row>
    <row r="43" spans="1:20">
      <c r="B43" s="37"/>
      <c r="C43" s="37"/>
      <c r="D43" s="37"/>
      <c r="E43" s="37"/>
      <c r="F43" s="37"/>
      <c r="G43" s="37"/>
      <c r="H43" s="37"/>
      <c r="I43" s="37"/>
      <c r="J43" s="63"/>
      <c r="K43" s="64"/>
      <c r="L43" s="37"/>
      <c r="M43" s="40"/>
      <c r="N43" s="41"/>
      <c r="O43" s="43"/>
      <c r="P43" s="42"/>
    </row>
    <row r="44" spans="1:20">
      <c r="A44" s="58">
        <f>A42+7</f>
        <v>43957</v>
      </c>
      <c r="B44" s="37">
        <v>62.37130174</v>
      </c>
      <c r="C44" s="37">
        <v>51.534685850000002</v>
      </c>
      <c r="D44" s="37">
        <f t="shared" si="0"/>
        <v>113.90598759</v>
      </c>
      <c r="E44" s="37">
        <v>61.337499999999999</v>
      </c>
      <c r="F44" s="37">
        <v>17.547060000000002</v>
      </c>
      <c r="G44" s="37">
        <f t="shared" si="1"/>
        <v>192.79054759000002</v>
      </c>
      <c r="H44" s="37">
        <v>3.6584849500000001</v>
      </c>
      <c r="I44" s="37">
        <f t="shared" si="2"/>
        <v>189.13206264000002</v>
      </c>
      <c r="J44" s="63">
        <v>53.386601999999982</v>
      </c>
      <c r="K44" s="64">
        <v>87.08552499999999</v>
      </c>
      <c r="L44" s="37">
        <f t="shared" si="3"/>
        <v>-33.698923000000008</v>
      </c>
      <c r="M44" s="40">
        <f t="shared" si="4"/>
        <v>155.43313964000001</v>
      </c>
      <c r="N44" s="41">
        <v>12</v>
      </c>
      <c r="O44" s="43">
        <v>1145</v>
      </c>
      <c r="P44" s="42">
        <f t="shared" si="5"/>
        <v>0.91600000000000004</v>
      </c>
      <c r="R44" s="1">
        <v>1250</v>
      </c>
    </row>
    <row r="45" spans="1:20">
      <c r="A45" s="58">
        <f>A44+7</f>
        <v>43964</v>
      </c>
      <c r="B45" s="37">
        <v>68.030283494999978</v>
      </c>
      <c r="C45" s="37">
        <v>88.28486006</v>
      </c>
      <c r="D45" s="37">
        <f t="shared" si="0"/>
        <v>156.31514355499996</v>
      </c>
      <c r="E45" s="37">
        <v>60.943899999999999</v>
      </c>
      <c r="F45" s="37">
        <v>18.247849000000002</v>
      </c>
      <c r="G45" s="37">
        <f t="shared" si="1"/>
        <v>235.50689255499995</v>
      </c>
      <c r="H45" s="37">
        <v>4.3732110000000013</v>
      </c>
      <c r="I45" s="37">
        <f t="shared" si="2"/>
        <v>231.13368155499995</v>
      </c>
      <c r="J45" s="63">
        <v>39.470124000000006</v>
      </c>
      <c r="K45" s="64">
        <v>104.45722599999998</v>
      </c>
      <c r="L45" s="37">
        <f t="shared" si="3"/>
        <v>-64.987101999999965</v>
      </c>
      <c r="M45" s="40">
        <f t="shared" si="4"/>
        <v>166.14657955499999</v>
      </c>
      <c r="N45" s="41">
        <v>10</v>
      </c>
      <c r="O45" s="43">
        <v>1067</v>
      </c>
      <c r="P45" s="42">
        <f t="shared" si="5"/>
        <v>0.85360000000000003</v>
      </c>
      <c r="R45" s="1">
        <v>1250</v>
      </c>
    </row>
    <row r="46" spans="1:20">
      <c r="A46" s="58">
        <f>A45+7</f>
        <v>43971</v>
      </c>
      <c r="B46" s="37">
        <v>68.498965350000006</v>
      </c>
      <c r="C46" s="37">
        <v>85.754975000000002</v>
      </c>
      <c r="D46" s="37">
        <f t="shared" si="0"/>
        <v>154.25394034999999</v>
      </c>
      <c r="E46" s="37">
        <v>59.1875</v>
      </c>
      <c r="F46" s="37">
        <v>17.729907000000001</v>
      </c>
      <c r="G46" s="37">
        <f t="shared" si="1"/>
        <v>231.17134734999999</v>
      </c>
      <c r="H46" s="37">
        <v>5.1675837499999995</v>
      </c>
      <c r="I46" s="37">
        <f t="shared" si="2"/>
        <v>226.00376359999998</v>
      </c>
      <c r="J46" s="63">
        <v>36.414184999999996</v>
      </c>
      <c r="K46" s="64">
        <v>116.71294600000003</v>
      </c>
      <c r="L46" s="37">
        <f t="shared" si="3"/>
        <v>-80.298761000000042</v>
      </c>
      <c r="M46" s="40">
        <f t="shared" si="4"/>
        <v>145.70500259999994</v>
      </c>
      <c r="N46" s="41">
        <v>18</v>
      </c>
      <c r="O46" s="43">
        <v>810</v>
      </c>
      <c r="P46" s="42">
        <f t="shared" si="5"/>
        <v>0.64800000000000002</v>
      </c>
      <c r="R46" s="1">
        <v>1250</v>
      </c>
    </row>
    <row r="47" spans="1:20">
      <c r="A47" s="58">
        <f>A46+7</f>
        <v>43978</v>
      </c>
      <c r="B47" s="37">
        <v>60.17243697</v>
      </c>
      <c r="C47" s="38">
        <v>65.92360248</v>
      </c>
      <c r="D47" s="37">
        <f t="shared" si="0"/>
        <v>126.09603945000001</v>
      </c>
      <c r="E47" s="37">
        <v>68.064399999999992</v>
      </c>
      <c r="F47" s="38">
        <v>17.345098999999998</v>
      </c>
      <c r="G47" s="37">
        <f t="shared" si="1"/>
        <v>211.50553845000002</v>
      </c>
      <c r="H47" s="37">
        <v>2.9458019999999996</v>
      </c>
      <c r="I47" s="37">
        <f t="shared" si="2"/>
        <v>208.55973645000003</v>
      </c>
      <c r="J47" s="38">
        <v>37.33420799999999</v>
      </c>
      <c r="K47" s="39">
        <v>97.921751999999998</v>
      </c>
      <c r="L47" s="37">
        <f t="shared" si="3"/>
        <v>-60.587544000000008</v>
      </c>
      <c r="M47" s="40">
        <f t="shared" si="4"/>
        <v>147.97219245000002</v>
      </c>
      <c r="N47" s="41">
        <v>15</v>
      </c>
      <c r="O47" s="43">
        <v>772</v>
      </c>
      <c r="P47" s="42">
        <f t="shared" si="5"/>
        <v>0.61760000000000004</v>
      </c>
      <c r="R47" s="1">
        <v>1250</v>
      </c>
    </row>
    <row r="48" spans="1:20">
      <c r="A48" s="68"/>
      <c r="B48" s="37"/>
      <c r="C48" s="37"/>
      <c r="D48" s="37"/>
      <c r="E48" s="37"/>
      <c r="F48" s="37"/>
      <c r="G48" s="37"/>
      <c r="H48" s="37"/>
      <c r="I48" s="37"/>
      <c r="J48" s="38"/>
      <c r="K48" s="39"/>
      <c r="L48" s="37"/>
      <c r="M48" s="40"/>
      <c r="N48" s="41"/>
      <c r="O48" s="73"/>
      <c r="P48" s="42"/>
      <c r="T48" s="79"/>
    </row>
    <row r="49" spans="1:23">
      <c r="A49" s="58">
        <f>A47+7</f>
        <v>43985</v>
      </c>
      <c r="B49" s="37">
        <v>60.654917710000007</v>
      </c>
      <c r="C49" s="37">
        <v>108.65423604</v>
      </c>
      <c r="D49" s="37">
        <f t="shared" si="0"/>
        <v>169.30915375000001</v>
      </c>
      <c r="E49" s="37">
        <v>66.470799999999997</v>
      </c>
      <c r="F49" s="37">
        <v>17.973416</v>
      </c>
      <c r="G49" s="37">
        <f t="shared" si="1"/>
        <v>253.75336974999999</v>
      </c>
      <c r="H49" s="37">
        <v>2.1279895</v>
      </c>
      <c r="I49" s="37">
        <f t="shared" si="2"/>
        <v>251.62538024999998</v>
      </c>
      <c r="J49" s="38">
        <v>24.916658999999996</v>
      </c>
      <c r="K49" s="39">
        <v>123.54979899999999</v>
      </c>
      <c r="L49" s="37">
        <f t="shared" si="3"/>
        <v>-98.633139999999997</v>
      </c>
      <c r="M49" s="40">
        <f t="shared" si="4"/>
        <v>152.99224024999998</v>
      </c>
      <c r="N49" s="41">
        <v>18</v>
      </c>
      <c r="O49" s="73">
        <v>636</v>
      </c>
      <c r="P49" s="42">
        <f t="shared" si="5"/>
        <v>0.42371752165223187</v>
      </c>
      <c r="R49" s="1">
        <v>1501</v>
      </c>
      <c r="T49" s="79"/>
    </row>
    <row r="50" spans="1:23">
      <c r="A50" s="58">
        <f>A49+7</f>
        <v>43992</v>
      </c>
      <c r="B50" s="37">
        <v>67.413545429999999</v>
      </c>
      <c r="C50" s="37">
        <v>100.67461657999999</v>
      </c>
      <c r="D50" s="37">
        <f t="shared" si="0"/>
        <v>168.08816200999999</v>
      </c>
      <c r="E50" s="37">
        <v>43.164999999999999</v>
      </c>
      <c r="F50" s="37">
        <v>17.682247</v>
      </c>
      <c r="G50" s="37">
        <f t="shared" si="1"/>
        <v>228.93540900999997</v>
      </c>
      <c r="H50" s="37">
        <v>5.1216105799999996</v>
      </c>
      <c r="I50" s="37">
        <f t="shared" si="2"/>
        <v>223.81379842999996</v>
      </c>
      <c r="J50" s="38">
        <v>42.418179999999992</v>
      </c>
      <c r="K50" s="39">
        <v>98.499631000000008</v>
      </c>
      <c r="L50" s="37">
        <f t="shared" si="3"/>
        <v>-56.081451000000015</v>
      </c>
      <c r="M50" s="40">
        <f t="shared" si="4"/>
        <v>167.73234742999995</v>
      </c>
      <c r="N50" s="41">
        <v>13</v>
      </c>
      <c r="O50" s="73">
        <v>1127</v>
      </c>
      <c r="P50" s="42">
        <f t="shared" si="5"/>
        <v>0.75083277814790139</v>
      </c>
      <c r="R50" s="1">
        <v>1501</v>
      </c>
      <c r="T50" s="79"/>
    </row>
    <row r="51" spans="1:23">
      <c r="A51" s="58">
        <f>A50+7</f>
        <v>43999</v>
      </c>
      <c r="B51" s="37">
        <v>69.85330580000003</v>
      </c>
      <c r="C51" s="37">
        <v>82.596789299999983</v>
      </c>
      <c r="D51" s="37">
        <f t="shared" si="0"/>
        <v>152.4500951</v>
      </c>
      <c r="E51" s="37">
        <v>42.411999999999999</v>
      </c>
      <c r="F51" s="37">
        <v>17.832464000000002</v>
      </c>
      <c r="G51" s="37">
        <f t="shared" si="1"/>
        <v>212.69455909999999</v>
      </c>
      <c r="H51" s="37">
        <v>3.0578921300000004</v>
      </c>
      <c r="I51" s="37">
        <f t="shared" si="2"/>
        <v>209.63666696999999</v>
      </c>
      <c r="J51" s="38">
        <v>35.798141999999999</v>
      </c>
      <c r="K51" s="39">
        <v>89.695616999999999</v>
      </c>
      <c r="L51" s="37">
        <f t="shared" si="3"/>
        <v>-53.897475</v>
      </c>
      <c r="M51" s="40">
        <f t="shared" si="4"/>
        <v>155.73919196999998</v>
      </c>
      <c r="N51" s="41">
        <v>15</v>
      </c>
      <c r="O51" s="73">
        <v>1201</v>
      </c>
      <c r="P51" s="42">
        <f t="shared" si="5"/>
        <v>0.80013324450366419</v>
      </c>
      <c r="R51" s="1">
        <v>1501</v>
      </c>
      <c r="T51" s="79"/>
    </row>
    <row r="52" spans="1:23">
      <c r="A52" s="44">
        <f>A51+7</f>
        <v>44006</v>
      </c>
      <c r="B52" s="70">
        <v>63.741004739999994</v>
      </c>
      <c r="C52" s="70">
        <v>94.285523390000009</v>
      </c>
      <c r="D52" s="45">
        <f t="shared" si="0"/>
        <v>158.02652813</v>
      </c>
      <c r="E52" s="70">
        <v>58.896900000000002</v>
      </c>
      <c r="F52" s="70">
        <v>18.256396000000002</v>
      </c>
      <c r="G52" s="45">
        <f t="shared" si="1"/>
        <v>235.17982412999999</v>
      </c>
      <c r="H52" s="70">
        <v>5.6976781499999998</v>
      </c>
      <c r="I52" s="45">
        <f t="shared" si="2"/>
        <v>229.48214597999998</v>
      </c>
      <c r="J52" s="45">
        <v>28.012036000000002</v>
      </c>
      <c r="K52" s="72">
        <v>102.338116</v>
      </c>
      <c r="L52" s="45">
        <f t="shared" si="3"/>
        <v>-74.32607999999999</v>
      </c>
      <c r="M52" s="45">
        <f t="shared" si="4"/>
        <v>155.15606597999999</v>
      </c>
      <c r="N52" s="75">
        <v>21</v>
      </c>
      <c r="O52" s="74">
        <v>1029</v>
      </c>
      <c r="P52" s="46">
        <f t="shared" si="5"/>
        <v>0.6855429713524317</v>
      </c>
      <c r="R52" s="90">
        <v>1501</v>
      </c>
      <c r="T52" s="79"/>
    </row>
    <row r="53" spans="1:23" ht="15.5">
      <c r="E53" s="48" t="s">
        <v>79</v>
      </c>
      <c r="F53"/>
      <c r="G53"/>
      <c r="H53"/>
      <c r="I53"/>
      <c r="J53"/>
      <c r="K53" s="47" t="s">
        <v>80</v>
      </c>
      <c r="L53"/>
      <c r="M53"/>
      <c r="N53"/>
      <c r="O53"/>
      <c r="P53"/>
      <c r="Q53" s="60"/>
    </row>
    <row r="54" spans="1:23">
      <c r="E54" s="49"/>
      <c r="F54"/>
      <c r="G54"/>
      <c r="H54"/>
      <c r="I54"/>
      <c r="J54"/>
      <c r="K54"/>
      <c r="L54"/>
      <c r="M54"/>
      <c r="N54"/>
      <c r="O54"/>
      <c r="P54"/>
      <c r="Q54" s="60"/>
      <c r="R54" s="79"/>
    </row>
    <row r="55" spans="1:23">
      <c r="E55" s="2" t="s">
        <v>0</v>
      </c>
      <c r="F55" s="3"/>
      <c r="G55" s="3"/>
      <c r="H55" s="3"/>
      <c r="I55" s="3"/>
      <c r="J55" s="3"/>
      <c r="K55" s="2" t="s">
        <v>1</v>
      </c>
      <c r="L55" s="3"/>
      <c r="M55" s="3"/>
      <c r="N55" s="3"/>
      <c r="O55" s="3"/>
      <c r="P55" s="3"/>
      <c r="Q55" s="60"/>
      <c r="R55" s="79"/>
    </row>
    <row r="56" spans="1:23" ht="14">
      <c r="E56" s="4" t="s">
        <v>2</v>
      </c>
      <c r="F56" s="5"/>
      <c r="G56" s="6"/>
      <c r="H56" s="5"/>
      <c r="I56" s="5"/>
      <c r="J56" s="5"/>
      <c r="K56" s="6"/>
      <c r="L56" s="5"/>
      <c r="M56" s="6"/>
      <c r="N56" s="5"/>
      <c r="O56" s="5"/>
      <c r="P56" s="5"/>
      <c r="Q56"/>
      <c r="R56" s="79"/>
    </row>
    <row r="57" spans="1:23">
      <c r="E57" s="7" t="s">
        <v>3</v>
      </c>
      <c r="F57" s="8"/>
      <c r="G57" s="8"/>
      <c r="H57" s="8"/>
      <c r="I57" s="8"/>
      <c r="J57" s="8"/>
      <c r="K57" s="7" t="s">
        <v>4</v>
      </c>
      <c r="L57" s="8"/>
      <c r="M57" s="8"/>
      <c r="N57" s="8"/>
      <c r="O57" s="8"/>
      <c r="P57" s="8"/>
      <c r="Q57"/>
      <c r="R57" s="79"/>
    </row>
    <row r="58" spans="1:23">
      <c r="E58" s="7" t="s">
        <v>5</v>
      </c>
      <c r="F58" s="8"/>
      <c r="G58" s="8"/>
      <c r="H58" s="8"/>
      <c r="I58" s="8"/>
      <c r="J58" s="9"/>
      <c r="K58" s="7" t="s">
        <v>6</v>
      </c>
      <c r="L58" s="8"/>
      <c r="M58" s="8"/>
      <c r="N58" s="8"/>
      <c r="O58" s="8"/>
      <c r="P58" s="8"/>
      <c r="Q58"/>
      <c r="R58"/>
    </row>
    <row r="59" spans="1:23">
      <c r="E59" s="7" t="s">
        <v>7</v>
      </c>
      <c r="F59" s="8"/>
      <c r="G59" s="8"/>
      <c r="H59" s="8"/>
      <c r="I59" s="8"/>
      <c r="J59" s="9"/>
      <c r="K59" s="7" t="s">
        <v>8</v>
      </c>
      <c r="L59" s="8"/>
      <c r="M59" s="8"/>
      <c r="N59" s="8"/>
      <c r="O59" s="8"/>
      <c r="P59" s="8"/>
      <c r="Q59"/>
      <c r="R59"/>
    </row>
    <row r="60" spans="1:23">
      <c r="E60" s="7"/>
      <c r="F60" s="8"/>
      <c r="G60" s="8"/>
      <c r="H60" s="8"/>
      <c r="I60" s="8"/>
      <c r="J60" s="9"/>
      <c r="K60" s="7"/>
      <c r="L60" s="8"/>
      <c r="M60" s="8"/>
      <c r="N60" s="8"/>
      <c r="O60" s="8"/>
      <c r="P60" s="8"/>
      <c r="Q60"/>
      <c r="R60"/>
    </row>
    <row r="61" spans="1:23">
      <c r="A61" s="61"/>
      <c r="B61" s="61"/>
      <c r="C61" s="61"/>
      <c r="D61" s="61"/>
      <c r="E61" s="61"/>
      <c r="F61" s="61"/>
      <c r="G61" s="61"/>
      <c r="K61" s="61"/>
      <c r="L61" s="61"/>
      <c r="M61" s="61"/>
      <c r="N61" s="61"/>
      <c r="O61" s="61"/>
      <c r="P61" s="61"/>
      <c r="Q61"/>
      <c r="R61"/>
    </row>
    <row r="62" spans="1:23">
      <c r="A62" s="105"/>
      <c r="B62" s="10" t="s">
        <v>9</v>
      </c>
      <c r="C62" s="11"/>
      <c r="D62" s="11"/>
      <c r="E62" s="12"/>
      <c r="F62" s="12"/>
      <c r="G62" s="11"/>
      <c r="H62" s="13" t="s">
        <v>10</v>
      </c>
      <c r="I62" s="13" t="s">
        <v>11</v>
      </c>
      <c r="J62" s="13" t="s">
        <v>12</v>
      </c>
      <c r="K62" s="13" t="s">
        <v>13</v>
      </c>
      <c r="L62" s="13" t="s">
        <v>14</v>
      </c>
      <c r="M62" s="13" t="s">
        <v>15</v>
      </c>
      <c r="N62" s="14" t="s">
        <v>81</v>
      </c>
      <c r="O62" s="14" t="s">
        <v>17</v>
      </c>
      <c r="P62" s="14" t="s">
        <v>17</v>
      </c>
      <c r="Q62"/>
      <c r="R62"/>
      <c r="S62" s="78"/>
      <c r="T62" s="78"/>
      <c r="U62" s="78"/>
      <c r="V62" s="78"/>
      <c r="W62" s="78"/>
    </row>
    <row r="63" spans="1:23" ht="15.5">
      <c r="A63" s="97">
        <v>2020</v>
      </c>
      <c r="B63" s="15"/>
      <c r="C63" s="16"/>
      <c r="D63" s="16"/>
      <c r="E63" s="17"/>
      <c r="F63" s="17"/>
      <c r="G63" s="16"/>
      <c r="H63" s="18" t="s">
        <v>18</v>
      </c>
      <c r="I63" s="19" t="s">
        <v>19</v>
      </c>
      <c r="J63" s="18"/>
      <c r="K63" s="18"/>
      <c r="L63" s="18" t="s">
        <v>20</v>
      </c>
      <c r="M63" s="18" t="s">
        <v>21</v>
      </c>
      <c r="N63" s="20" t="s">
        <v>22</v>
      </c>
      <c r="O63" s="20" t="s">
        <v>23</v>
      </c>
      <c r="P63" s="20" t="s">
        <v>24</v>
      </c>
      <c r="Q63"/>
      <c r="R63" s="78"/>
      <c r="S63" s="78"/>
      <c r="T63" s="78"/>
      <c r="U63" s="78"/>
      <c r="V63" s="78"/>
      <c r="W63" s="78"/>
    </row>
    <row r="64" spans="1:23">
      <c r="A64" s="86"/>
      <c r="B64" s="13" t="s">
        <v>25</v>
      </c>
      <c r="C64" s="14" t="s">
        <v>26</v>
      </c>
      <c r="D64" s="13" t="s">
        <v>27</v>
      </c>
      <c r="E64" s="13" t="s">
        <v>28</v>
      </c>
      <c r="F64" s="13" t="s">
        <v>29</v>
      </c>
      <c r="G64" s="13" t="s">
        <v>30</v>
      </c>
      <c r="H64" s="18" t="s">
        <v>2</v>
      </c>
      <c r="I64" s="18" t="s">
        <v>30</v>
      </c>
      <c r="J64" s="18"/>
      <c r="K64" s="18"/>
      <c r="L64" s="18" t="s">
        <v>31</v>
      </c>
      <c r="M64" s="18"/>
      <c r="N64" s="20" t="s">
        <v>32</v>
      </c>
      <c r="O64" s="20" t="s">
        <v>33</v>
      </c>
      <c r="P64" s="20" t="s">
        <v>34</v>
      </c>
      <c r="Q64"/>
      <c r="R64"/>
    </row>
    <row r="65" spans="1:46">
      <c r="A65" s="86"/>
      <c r="B65" s="18"/>
      <c r="C65" s="20"/>
      <c r="D65" s="18" t="s">
        <v>35</v>
      </c>
      <c r="E65" s="18" t="s">
        <v>36</v>
      </c>
      <c r="F65" s="18" t="s">
        <v>37</v>
      </c>
      <c r="G65" s="18"/>
      <c r="H65" s="18" t="s">
        <v>2</v>
      </c>
      <c r="I65" s="18"/>
      <c r="J65" s="18"/>
      <c r="K65" s="18"/>
      <c r="L65" s="18" t="s">
        <v>2</v>
      </c>
      <c r="M65" s="18"/>
      <c r="N65" s="20" t="s">
        <v>38</v>
      </c>
      <c r="O65" s="20" t="s">
        <v>39</v>
      </c>
      <c r="P65" s="20" t="s">
        <v>40</v>
      </c>
      <c r="Q65"/>
      <c r="R65" s="78"/>
      <c r="S65" s="78"/>
      <c r="T65" s="78"/>
      <c r="U65" s="78"/>
      <c r="V65" s="78"/>
    </row>
    <row r="66" spans="1:46">
      <c r="A66" s="86"/>
      <c r="B66" s="19"/>
      <c r="C66" s="21"/>
      <c r="D66" s="19"/>
      <c r="E66" s="19" t="s">
        <v>2</v>
      </c>
      <c r="F66" s="19" t="s">
        <v>35</v>
      </c>
      <c r="G66" s="18"/>
      <c r="H66" s="19"/>
      <c r="I66" s="18"/>
      <c r="J66" s="19"/>
      <c r="K66" s="19"/>
      <c r="L66" s="19"/>
      <c r="M66" s="19"/>
      <c r="N66" s="22"/>
      <c r="O66" s="21"/>
      <c r="P66" s="71" t="s">
        <v>82</v>
      </c>
      <c r="Q66"/>
      <c r="R66"/>
    </row>
    <row r="67" spans="1:46">
      <c r="A67" s="86"/>
      <c r="B67" s="18" t="s">
        <v>41</v>
      </c>
      <c r="C67" s="20" t="s">
        <v>42</v>
      </c>
      <c r="D67" s="18" t="s">
        <v>43</v>
      </c>
      <c r="E67" s="18" t="s">
        <v>43</v>
      </c>
      <c r="F67" s="14" t="s">
        <v>43</v>
      </c>
      <c r="G67" s="18"/>
      <c r="H67" s="18" t="s">
        <v>44</v>
      </c>
      <c r="I67" s="18"/>
      <c r="J67" s="18" t="s">
        <v>45</v>
      </c>
      <c r="K67" s="18" t="s">
        <v>46</v>
      </c>
      <c r="L67" s="18" t="s">
        <v>47</v>
      </c>
      <c r="M67" s="18" t="s">
        <v>48</v>
      </c>
      <c r="N67" s="20" t="s">
        <v>49</v>
      </c>
      <c r="O67" s="20" t="s">
        <v>50</v>
      </c>
      <c r="P67" s="20" t="s">
        <v>50</v>
      </c>
      <c r="Q67"/>
      <c r="R67"/>
    </row>
    <row r="68" spans="1:46" ht="13">
      <c r="A68" s="87" t="s">
        <v>2</v>
      </c>
      <c r="B68" s="18" t="s">
        <v>51</v>
      </c>
      <c r="C68" s="20" t="s">
        <v>52</v>
      </c>
      <c r="D68" s="18" t="s">
        <v>53</v>
      </c>
      <c r="E68" s="18" t="s">
        <v>54</v>
      </c>
      <c r="F68" s="20" t="s">
        <v>55</v>
      </c>
      <c r="G68" s="18"/>
      <c r="H68" s="18" t="s">
        <v>56</v>
      </c>
      <c r="I68" s="18"/>
      <c r="J68" s="18"/>
      <c r="K68" s="18"/>
      <c r="L68" s="18" t="s">
        <v>57</v>
      </c>
      <c r="M68" s="18" t="s">
        <v>58</v>
      </c>
      <c r="N68" s="20" t="s">
        <v>59</v>
      </c>
      <c r="O68" s="20" t="s">
        <v>60</v>
      </c>
      <c r="P68" s="20" t="s">
        <v>61</v>
      </c>
      <c r="Q68"/>
      <c r="R68"/>
    </row>
    <row r="69" spans="1:46" ht="13">
      <c r="A69" s="88" t="s">
        <v>2</v>
      </c>
      <c r="B69" s="18"/>
      <c r="C69" s="20"/>
      <c r="D69" s="18"/>
      <c r="E69" s="18"/>
      <c r="F69" s="20" t="s">
        <v>62</v>
      </c>
      <c r="G69" s="18"/>
      <c r="H69" s="18" t="s">
        <v>2</v>
      </c>
      <c r="I69" s="18"/>
      <c r="J69" s="18"/>
      <c r="K69" s="18"/>
      <c r="L69" s="18" t="s">
        <v>63</v>
      </c>
      <c r="M69" s="18"/>
      <c r="N69" s="20" t="s">
        <v>64</v>
      </c>
      <c r="O69" s="20" t="s">
        <v>59</v>
      </c>
      <c r="P69" s="20" t="s">
        <v>65</v>
      </c>
      <c r="Q69"/>
      <c r="R69" s="78"/>
      <c r="S69" s="78"/>
      <c r="T69" s="78"/>
      <c r="U69" s="78"/>
    </row>
    <row r="70" spans="1:46" ht="13">
      <c r="A70" s="88"/>
      <c r="B70" s="18"/>
      <c r="C70" s="20"/>
      <c r="D70" s="18"/>
      <c r="E70" s="18"/>
      <c r="F70" s="20"/>
      <c r="G70" s="18"/>
      <c r="H70" s="18"/>
      <c r="I70" s="18"/>
      <c r="J70" s="18"/>
      <c r="K70" s="18"/>
      <c r="L70" s="18"/>
      <c r="M70" s="18"/>
      <c r="N70" s="20" t="s">
        <v>66</v>
      </c>
      <c r="O70" s="20" t="s">
        <v>67</v>
      </c>
      <c r="P70" s="20" t="s">
        <v>68</v>
      </c>
      <c r="Q70"/>
      <c r="R70" s="78"/>
      <c r="S70" s="78"/>
      <c r="T70" s="78"/>
      <c r="U70" s="78"/>
    </row>
    <row r="71" spans="1:46">
      <c r="A71" s="86"/>
      <c r="B71" s="23">
        <v>1</v>
      </c>
      <c r="C71" s="23">
        <v>2</v>
      </c>
      <c r="D71" s="23" t="s">
        <v>69</v>
      </c>
      <c r="E71" s="23">
        <v>4</v>
      </c>
      <c r="F71" s="23">
        <v>5</v>
      </c>
      <c r="G71" s="23" t="s">
        <v>70</v>
      </c>
      <c r="H71" s="23">
        <v>7</v>
      </c>
      <c r="I71" s="23" t="s">
        <v>71</v>
      </c>
      <c r="J71" s="23">
        <v>9</v>
      </c>
      <c r="K71" s="23">
        <v>10</v>
      </c>
      <c r="L71" s="23" t="s">
        <v>72</v>
      </c>
      <c r="M71" s="23" t="s">
        <v>73</v>
      </c>
      <c r="N71" s="21"/>
      <c r="O71" s="21"/>
      <c r="P71" s="71" t="s">
        <v>82</v>
      </c>
      <c r="Q71"/>
      <c r="R71"/>
    </row>
    <row r="72" spans="1:46" ht="13">
      <c r="A72" s="106"/>
      <c r="B72" s="24" t="s">
        <v>74</v>
      </c>
      <c r="C72" s="25"/>
      <c r="D72" s="25"/>
      <c r="E72" s="26"/>
      <c r="F72" s="26"/>
      <c r="G72" s="26"/>
      <c r="H72" s="26"/>
      <c r="I72" s="26"/>
      <c r="J72" s="25" t="s">
        <v>2</v>
      </c>
      <c r="K72" s="26"/>
      <c r="L72" s="26"/>
      <c r="M72" s="26"/>
      <c r="N72" s="28" t="s">
        <v>75</v>
      </c>
      <c r="O72" s="29" t="s">
        <v>76</v>
      </c>
      <c r="P72" s="50" t="s">
        <v>77</v>
      </c>
      <c r="Q72"/>
      <c r="R72"/>
    </row>
    <row r="73" spans="1:46">
      <c r="A73" s="67" t="s">
        <v>78</v>
      </c>
      <c r="B73" s="51"/>
      <c r="C73" s="52"/>
      <c r="D73" s="31"/>
      <c r="E73" s="31"/>
      <c r="F73" s="31"/>
      <c r="G73" s="31"/>
      <c r="H73" s="31"/>
      <c r="I73" s="31"/>
      <c r="J73" s="32"/>
      <c r="K73" s="33"/>
      <c r="L73" s="31"/>
      <c r="M73" s="34"/>
      <c r="N73" s="53"/>
      <c r="O73" s="36"/>
      <c r="P73" s="36"/>
      <c r="Q73"/>
      <c r="R73"/>
    </row>
    <row r="74" spans="1:46">
      <c r="A74" s="58">
        <f>A52+7</f>
        <v>44013</v>
      </c>
      <c r="B74" s="54">
        <v>75.482665549999993</v>
      </c>
      <c r="C74" s="76">
        <v>103.58397124999999</v>
      </c>
      <c r="D74" s="38">
        <f t="shared" ref="D74:D105" si="6">B74+C74</f>
        <v>179.06663679999997</v>
      </c>
      <c r="E74" s="59">
        <v>40.084600000000002</v>
      </c>
      <c r="F74" s="54">
        <v>18.741222999999998</v>
      </c>
      <c r="G74" s="37">
        <f t="shared" ref="G74:G105" si="7">IF(D74="","",SUM(D74+E74+F74))</f>
        <v>237.89245979999995</v>
      </c>
      <c r="H74" s="55">
        <v>7.3639115500000001</v>
      </c>
      <c r="I74" s="37">
        <f t="shared" ref="I74:I105" si="8">IF(G74="","",SUM(G74-H74))</f>
        <v>230.52854824999994</v>
      </c>
      <c r="J74" s="56">
        <v>36.245474999999999</v>
      </c>
      <c r="K74" s="57">
        <v>118.20680100000001</v>
      </c>
      <c r="L74" s="38">
        <f t="shared" ref="L74" si="9">J74-K74</f>
        <v>-81.961326000000014</v>
      </c>
      <c r="M74" s="40">
        <f t="shared" ref="M74" si="10">IF(I74="","",SUM(I74+L74))</f>
        <v>148.56722224999993</v>
      </c>
      <c r="N74" s="41">
        <v>21</v>
      </c>
      <c r="O74" s="100">
        <v>1259</v>
      </c>
      <c r="P74" s="42">
        <f t="shared" ref="P74:P105" si="11">O74/R74</f>
        <v>0.89038189533239043</v>
      </c>
      <c r="Q74"/>
      <c r="R74">
        <v>1414</v>
      </c>
    </row>
    <row r="75" spans="1:46">
      <c r="A75" s="58">
        <f>A74+7</f>
        <v>44020</v>
      </c>
      <c r="B75" s="54">
        <v>67.683299640000016</v>
      </c>
      <c r="C75" s="54">
        <v>116.99985323000003</v>
      </c>
      <c r="D75" s="38">
        <f t="shared" si="6"/>
        <v>184.68315287000004</v>
      </c>
      <c r="E75" s="54">
        <v>40.529300000000006</v>
      </c>
      <c r="F75" s="54">
        <v>19.272063999999997</v>
      </c>
      <c r="G75" s="37">
        <f t="shared" si="7"/>
        <v>244.48451687000005</v>
      </c>
      <c r="H75" s="54">
        <v>3.8872844499999997</v>
      </c>
      <c r="I75" s="37">
        <f t="shared" si="8"/>
        <v>240.59723242000004</v>
      </c>
      <c r="J75" s="56">
        <v>29.37558099999999</v>
      </c>
      <c r="K75" s="57">
        <v>126.82431799999999</v>
      </c>
      <c r="L75" s="38">
        <f t="shared" ref="L75:L105" si="12">J75-K75</f>
        <v>-97.448736999999994</v>
      </c>
      <c r="M75" s="40">
        <f t="shared" ref="M75:M105" si="13">IF(I75="","",SUM(I75+L75))</f>
        <v>143.14849542000005</v>
      </c>
      <c r="N75" s="41">
        <v>21</v>
      </c>
      <c r="O75" s="80">
        <v>1071</v>
      </c>
      <c r="P75" s="42">
        <f t="shared" si="11"/>
        <v>0.75742574257425743</v>
      </c>
      <c r="Q75"/>
      <c r="R75">
        <v>1414</v>
      </c>
      <c r="T75" s="78"/>
      <c r="U75" s="78"/>
      <c r="V75" s="78"/>
      <c r="W75" s="78"/>
      <c r="X75" s="78"/>
    </row>
    <row r="76" spans="1:46">
      <c r="A76" s="58">
        <f>A75+7</f>
        <v>44027</v>
      </c>
      <c r="B76" s="54">
        <v>65.490241440000005</v>
      </c>
      <c r="C76" s="54">
        <v>117.14927653000001</v>
      </c>
      <c r="D76" s="38">
        <f t="shared" si="6"/>
        <v>182.63951797000001</v>
      </c>
      <c r="E76" s="54">
        <v>40.481300000000005</v>
      </c>
      <c r="F76" s="54">
        <v>17.914566999999998</v>
      </c>
      <c r="G76" s="37">
        <f t="shared" si="7"/>
        <v>241.03538497000002</v>
      </c>
      <c r="H76" s="54">
        <v>9.9759160000000016</v>
      </c>
      <c r="I76" s="37">
        <f t="shared" si="8"/>
        <v>231.05946897000001</v>
      </c>
      <c r="J76" s="56">
        <v>32.912879000000004</v>
      </c>
      <c r="K76" s="57">
        <v>109.81596300000002</v>
      </c>
      <c r="L76" s="38">
        <f t="shared" si="12"/>
        <v>-76.903084000000021</v>
      </c>
      <c r="M76" s="40">
        <f t="shared" si="13"/>
        <v>154.15638496999998</v>
      </c>
      <c r="N76" s="41">
        <v>18</v>
      </c>
      <c r="O76" s="80">
        <v>995</v>
      </c>
      <c r="P76" s="42">
        <f t="shared" si="11"/>
        <v>0.70367751060820372</v>
      </c>
      <c r="Q76"/>
      <c r="R76">
        <v>1414</v>
      </c>
      <c r="T76" s="78"/>
      <c r="U76" s="78"/>
      <c r="V76" s="78"/>
      <c r="W76" s="78"/>
      <c r="X76" s="78"/>
    </row>
    <row r="77" spans="1:46">
      <c r="A77" s="58">
        <f>A76+7</f>
        <v>44034</v>
      </c>
      <c r="B77" s="54">
        <v>66.403875939999992</v>
      </c>
      <c r="C77" s="54">
        <v>91.455325209999998</v>
      </c>
      <c r="D77" s="38">
        <f t="shared" si="6"/>
        <v>157.85920114999999</v>
      </c>
      <c r="E77" s="54">
        <v>40.308699999999995</v>
      </c>
      <c r="F77" s="54">
        <v>20.131143999999999</v>
      </c>
      <c r="G77" s="37">
        <f t="shared" si="7"/>
        <v>218.29904514999998</v>
      </c>
      <c r="H77" s="54">
        <v>9.2299389999999981</v>
      </c>
      <c r="I77" s="37">
        <f t="shared" si="8"/>
        <v>209.06910614999998</v>
      </c>
      <c r="J77" s="56">
        <v>52.292531000000011</v>
      </c>
      <c r="K77" s="57">
        <v>109.91254400000003</v>
      </c>
      <c r="L77" s="38">
        <f t="shared" si="12"/>
        <v>-57.620013000000014</v>
      </c>
      <c r="M77" s="40">
        <f t="shared" si="13"/>
        <v>151.44909314999995</v>
      </c>
      <c r="N77" s="41">
        <v>22</v>
      </c>
      <c r="O77" s="80">
        <v>924</v>
      </c>
      <c r="P77" s="42">
        <f t="shared" si="11"/>
        <v>0.65346534653465349</v>
      </c>
      <c r="Q77"/>
      <c r="R77">
        <v>1414</v>
      </c>
    </row>
    <row r="78" spans="1:46">
      <c r="A78" s="58">
        <f>A77+7</f>
        <v>44041</v>
      </c>
      <c r="B78" s="54">
        <v>64.085704570000004</v>
      </c>
      <c r="C78" s="54">
        <v>92.943940499999997</v>
      </c>
      <c r="D78" s="38">
        <f t="shared" si="6"/>
        <v>157.02964507000002</v>
      </c>
      <c r="E78" s="54">
        <v>38.758400000000002</v>
      </c>
      <c r="F78" s="54">
        <v>19.439425</v>
      </c>
      <c r="G78" s="37">
        <f t="shared" si="7"/>
        <v>215.22747007000001</v>
      </c>
      <c r="H78" s="54">
        <v>6.0755250800000002</v>
      </c>
      <c r="I78" s="37">
        <f t="shared" si="8"/>
        <v>209.15194499</v>
      </c>
      <c r="J78" s="56">
        <v>48.481336999999989</v>
      </c>
      <c r="K78" s="57">
        <v>110.62870600000002</v>
      </c>
      <c r="L78" s="38">
        <f t="shared" si="12"/>
        <v>-62.147369000000033</v>
      </c>
      <c r="M78" s="40">
        <f t="shared" si="13"/>
        <v>147.00457598999998</v>
      </c>
      <c r="N78" s="41">
        <v>23</v>
      </c>
      <c r="O78" s="80">
        <v>842</v>
      </c>
      <c r="P78" s="42">
        <f t="shared" si="11"/>
        <v>0.5954738330975955</v>
      </c>
      <c r="Q78"/>
      <c r="R78">
        <v>1414</v>
      </c>
    </row>
    <row r="79" spans="1:46">
      <c r="A79" s="107"/>
      <c r="B79" s="54"/>
      <c r="C79" s="54"/>
      <c r="D79" s="38"/>
      <c r="E79" s="54"/>
      <c r="F79" s="54"/>
      <c r="G79" s="37"/>
      <c r="H79" s="54"/>
      <c r="I79" s="37"/>
      <c r="J79" s="56"/>
      <c r="K79" s="57"/>
      <c r="L79" s="38"/>
      <c r="M79" s="40"/>
      <c r="N79" s="41"/>
      <c r="O79" s="73"/>
      <c r="P79" s="42"/>
      <c r="Q79"/>
      <c r="R79"/>
      <c r="T79" s="78"/>
      <c r="U79" s="78"/>
      <c r="V79" s="78"/>
      <c r="W79" s="78"/>
    </row>
    <row r="80" spans="1:46">
      <c r="A80" s="58">
        <f>A78+7</f>
        <v>44048</v>
      </c>
      <c r="B80" s="54">
        <v>62.655503670000002</v>
      </c>
      <c r="C80" s="54">
        <v>55.027723000000009</v>
      </c>
      <c r="D80" s="38">
        <f t="shared" si="6"/>
        <v>117.68322667000001</v>
      </c>
      <c r="E80" s="54">
        <v>47.343599999999995</v>
      </c>
      <c r="F80" s="54">
        <v>17.030991</v>
      </c>
      <c r="G80" s="37">
        <f t="shared" si="7"/>
        <v>182.05781766999999</v>
      </c>
      <c r="H80" s="54">
        <v>11.077342999999999</v>
      </c>
      <c r="I80" s="37">
        <f t="shared" si="8"/>
        <v>170.98047466999998</v>
      </c>
      <c r="J80" s="56">
        <v>65.096966000000009</v>
      </c>
      <c r="K80" s="57">
        <v>74.195762000000016</v>
      </c>
      <c r="L80" s="38">
        <f t="shared" si="12"/>
        <v>-9.0987960000000072</v>
      </c>
      <c r="M80" s="40">
        <f t="shared" si="13"/>
        <v>161.88167866999999</v>
      </c>
      <c r="N80" s="41">
        <v>17</v>
      </c>
      <c r="O80" s="80">
        <v>1456</v>
      </c>
      <c r="P80" s="42">
        <f t="shared" si="11"/>
        <v>1.2072968490878939</v>
      </c>
      <c r="Q80"/>
      <c r="R80">
        <v>1206</v>
      </c>
      <c r="T80" s="78"/>
      <c r="U80" s="78"/>
      <c r="V80" s="78"/>
      <c r="W80" s="78"/>
      <c r="X80" s="78"/>
      <c r="AL80" s="78"/>
      <c r="AM80" s="78"/>
      <c r="AN80" s="78"/>
      <c r="AO80" s="78"/>
      <c r="AP80" s="78"/>
      <c r="AQ80" s="78"/>
      <c r="AR80" s="78"/>
      <c r="AS80" s="78"/>
      <c r="AT80" s="78">
        <v>79.673321999999999</v>
      </c>
    </row>
    <row r="81" spans="1:53">
      <c r="A81" s="58">
        <f>A80+7</f>
        <v>44055</v>
      </c>
      <c r="B81" s="54">
        <v>55.68271030999999</v>
      </c>
      <c r="C81" s="54">
        <v>72.976246830000008</v>
      </c>
      <c r="D81" s="38">
        <f t="shared" si="6"/>
        <v>128.65895713999998</v>
      </c>
      <c r="E81" s="54">
        <v>34.038400000000003</v>
      </c>
      <c r="F81" s="54">
        <v>18.126152999999999</v>
      </c>
      <c r="G81" s="37">
        <f t="shared" si="7"/>
        <v>180.82351013999997</v>
      </c>
      <c r="H81" s="54">
        <v>12.563791999999999</v>
      </c>
      <c r="I81" s="37">
        <f t="shared" si="8"/>
        <v>168.25971813999996</v>
      </c>
      <c r="J81" s="56">
        <v>44.091339000000005</v>
      </c>
      <c r="K81" s="57">
        <v>68.704953000000003</v>
      </c>
      <c r="L81" s="38">
        <f t="shared" si="12"/>
        <v>-24.613613999999998</v>
      </c>
      <c r="M81" s="40">
        <f t="shared" si="13"/>
        <v>143.64610413999998</v>
      </c>
      <c r="N81" s="41">
        <v>25</v>
      </c>
      <c r="O81" s="80">
        <v>914</v>
      </c>
      <c r="P81" s="42">
        <f t="shared" si="11"/>
        <v>0.75787728026533996</v>
      </c>
      <c r="Q81"/>
      <c r="R81">
        <v>1206</v>
      </c>
      <c r="T81" s="78"/>
      <c r="U81" s="78"/>
      <c r="V81" s="78"/>
      <c r="W81" s="78"/>
      <c r="X81" s="78"/>
    </row>
    <row r="82" spans="1:53">
      <c r="A82" s="58">
        <f>A81+7</f>
        <v>44062</v>
      </c>
      <c r="B82" s="54">
        <v>59.175064449999986</v>
      </c>
      <c r="C82" s="54">
        <v>68.814776809999998</v>
      </c>
      <c r="D82" s="38">
        <f t="shared" si="6"/>
        <v>127.98984125999999</v>
      </c>
      <c r="E82" s="54">
        <v>67.282800000000009</v>
      </c>
      <c r="F82" s="54">
        <v>17.885599000000003</v>
      </c>
      <c r="G82" s="37">
        <f t="shared" si="7"/>
        <v>213.15824026000001</v>
      </c>
      <c r="H82" s="54">
        <v>2.3734584300000003</v>
      </c>
      <c r="I82" s="37">
        <f t="shared" si="8"/>
        <v>210.78478183000001</v>
      </c>
      <c r="J82" s="56">
        <v>20.850969999999997</v>
      </c>
      <c r="K82" s="57">
        <v>76.837842999999992</v>
      </c>
      <c r="L82" s="38">
        <f t="shared" si="12"/>
        <v>-55.986872999999996</v>
      </c>
      <c r="M82" s="40">
        <f t="shared" si="13"/>
        <v>154.79790883000001</v>
      </c>
      <c r="N82" s="41">
        <v>20</v>
      </c>
      <c r="O82" s="80">
        <v>846</v>
      </c>
      <c r="P82" s="42">
        <f t="shared" si="11"/>
        <v>0.70149253731343286</v>
      </c>
      <c r="Q82"/>
      <c r="R82">
        <v>1206</v>
      </c>
    </row>
    <row r="83" spans="1:53">
      <c r="A83" s="58">
        <f>A82+7</f>
        <v>44069</v>
      </c>
      <c r="B83" s="54">
        <v>45.01585635</v>
      </c>
      <c r="C83" s="54">
        <v>46.236983549999998</v>
      </c>
      <c r="D83" s="38">
        <f t="shared" si="6"/>
        <v>91.252839899999998</v>
      </c>
      <c r="E83" s="54">
        <v>68.010499999999993</v>
      </c>
      <c r="F83" s="54">
        <v>18.035844000000001</v>
      </c>
      <c r="G83" s="37">
        <f t="shared" si="7"/>
        <v>177.2991839</v>
      </c>
      <c r="H83" s="54">
        <v>7.5630100000000002</v>
      </c>
      <c r="I83" s="37">
        <f t="shared" si="8"/>
        <v>169.73617390000001</v>
      </c>
      <c r="J83" s="56">
        <v>66.09156999999999</v>
      </c>
      <c r="K83" s="57">
        <v>74.100726999999992</v>
      </c>
      <c r="L83" s="38">
        <f t="shared" si="12"/>
        <v>-8.0091570000000019</v>
      </c>
      <c r="M83" s="40">
        <f t="shared" si="13"/>
        <v>161.72701690000002</v>
      </c>
      <c r="N83" s="41">
        <v>22</v>
      </c>
      <c r="O83" s="80">
        <v>662</v>
      </c>
      <c r="P83" s="42">
        <f t="shared" si="11"/>
        <v>0.54892205638474301</v>
      </c>
      <c r="Q83"/>
      <c r="R83">
        <v>1206</v>
      </c>
    </row>
    <row r="84" spans="1:53">
      <c r="A84" s="68"/>
      <c r="B84" s="54"/>
      <c r="C84" s="54"/>
      <c r="D84" s="38"/>
      <c r="E84" s="54"/>
      <c r="F84" s="54"/>
      <c r="G84" s="37"/>
      <c r="H84" s="54"/>
      <c r="I84" s="37"/>
      <c r="J84" s="56"/>
      <c r="K84" s="57"/>
      <c r="L84" s="38"/>
      <c r="M84" s="40"/>
      <c r="N84" s="41"/>
      <c r="O84" s="80"/>
      <c r="P84" s="42"/>
      <c r="Q84"/>
      <c r="R84"/>
    </row>
    <row r="85" spans="1:53">
      <c r="A85" s="58">
        <f>A83+7</f>
        <v>44076</v>
      </c>
      <c r="B85" s="54">
        <v>64.856769539999988</v>
      </c>
      <c r="C85" s="54">
        <v>98.357057409999996</v>
      </c>
      <c r="D85" s="38">
        <f t="shared" si="6"/>
        <v>163.21382695</v>
      </c>
      <c r="E85" s="54">
        <v>69.320399999999992</v>
      </c>
      <c r="F85" s="54">
        <v>19.252166000000003</v>
      </c>
      <c r="G85" s="37">
        <f t="shared" si="7"/>
        <v>251.78639294999999</v>
      </c>
      <c r="H85" s="54">
        <v>4.3152200000000001</v>
      </c>
      <c r="I85" s="37">
        <f t="shared" si="8"/>
        <v>247.47117294999998</v>
      </c>
      <c r="J85" s="56">
        <v>27.806439999999991</v>
      </c>
      <c r="K85" s="57">
        <v>118.63944100000002</v>
      </c>
      <c r="L85" s="38">
        <f t="shared" si="12"/>
        <v>-90.833001000000024</v>
      </c>
      <c r="M85" s="40">
        <f t="shared" si="13"/>
        <v>156.63817194999996</v>
      </c>
      <c r="N85" s="41">
        <v>15</v>
      </c>
      <c r="O85" s="80">
        <v>1377.981</v>
      </c>
      <c r="P85" s="42">
        <f t="shared" si="11"/>
        <v>1.3496385896180216</v>
      </c>
      <c r="Q85"/>
      <c r="R85">
        <v>1021</v>
      </c>
    </row>
    <row r="86" spans="1:53" ht="13">
      <c r="A86" s="58">
        <f>A85+7</f>
        <v>44083</v>
      </c>
      <c r="B86" s="54">
        <v>53.044607274999997</v>
      </c>
      <c r="C86" s="54">
        <v>63.447378850000007</v>
      </c>
      <c r="D86" s="38">
        <f t="shared" si="6"/>
        <v>116.49198612500001</v>
      </c>
      <c r="E86" s="54">
        <v>69.050600000000003</v>
      </c>
      <c r="F86" s="54">
        <v>18.104688999999997</v>
      </c>
      <c r="G86" s="37">
        <f t="shared" si="7"/>
        <v>203.64727512500002</v>
      </c>
      <c r="H86" s="54">
        <v>3.9083985299999999</v>
      </c>
      <c r="I86" s="37">
        <f t="shared" si="8"/>
        <v>199.73887659500002</v>
      </c>
      <c r="J86" s="56">
        <v>48.753453000000015</v>
      </c>
      <c r="K86" s="57">
        <v>88.506351999999993</v>
      </c>
      <c r="L86" s="38">
        <f t="shared" si="12"/>
        <v>-39.752898999999978</v>
      </c>
      <c r="M86" s="40">
        <f t="shared" si="13"/>
        <v>159.98597759500004</v>
      </c>
      <c r="N86" s="41">
        <v>18</v>
      </c>
      <c r="O86" s="80">
        <v>899.76400000000001</v>
      </c>
      <c r="P86" s="42">
        <f t="shared" si="11"/>
        <v>0.88125759059745346</v>
      </c>
      <c r="Q86"/>
      <c r="R86">
        <v>1021</v>
      </c>
      <c r="U86" s="82"/>
      <c r="V86" s="82"/>
      <c r="W86" s="82"/>
      <c r="X86" s="82"/>
      <c r="Y86" s="82"/>
      <c r="Z86" s="81"/>
      <c r="AA86" s="83"/>
      <c r="AB86" s="82"/>
      <c r="AC86" s="82"/>
      <c r="AD86" s="82"/>
      <c r="AE86" s="82"/>
      <c r="AF86" s="82"/>
      <c r="AG86" s="81"/>
      <c r="AH86" s="83"/>
      <c r="AI86" s="82"/>
      <c r="AJ86" s="82"/>
      <c r="AK86" s="82"/>
      <c r="AL86" s="82"/>
      <c r="AM86" s="82"/>
      <c r="AN86" s="81"/>
      <c r="AO86" s="83"/>
      <c r="AP86" s="82"/>
      <c r="AQ86" s="82"/>
      <c r="AR86" s="82"/>
      <c r="AS86" s="82"/>
      <c r="AT86" s="82"/>
      <c r="AU86" s="81"/>
      <c r="AV86" s="83"/>
      <c r="AW86" s="82"/>
      <c r="AX86" s="82"/>
      <c r="AY86" s="82"/>
      <c r="AZ86" s="82"/>
      <c r="BA86" s="82"/>
    </row>
    <row r="87" spans="1:53" ht="13">
      <c r="A87" s="58">
        <f>A86+7</f>
        <v>44090</v>
      </c>
      <c r="B87" s="54">
        <v>47.507096950000005</v>
      </c>
      <c r="C87" s="54">
        <v>77.14517918</v>
      </c>
      <c r="D87" s="38">
        <f t="shared" si="6"/>
        <v>124.65227613</v>
      </c>
      <c r="E87" s="54">
        <v>67.153899999999993</v>
      </c>
      <c r="F87" s="54">
        <v>19.288368000000002</v>
      </c>
      <c r="G87" s="37">
        <f t="shared" si="7"/>
        <v>211.09454412999997</v>
      </c>
      <c r="H87" s="54">
        <v>2.2939988000000002</v>
      </c>
      <c r="I87" s="37">
        <f t="shared" si="8"/>
        <v>208.80054532999998</v>
      </c>
      <c r="J87" s="56">
        <v>38.962247999999995</v>
      </c>
      <c r="K87" s="57">
        <v>89.382322999999985</v>
      </c>
      <c r="L87" s="38">
        <f t="shared" si="12"/>
        <v>-50.42007499999999</v>
      </c>
      <c r="M87" s="40">
        <f t="shared" si="13"/>
        <v>158.38047032999998</v>
      </c>
      <c r="N87" s="41">
        <v>21</v>
      </c>
      <c r="O87" s="80">
        <v>715.13900000000001</v>
      </c>
      <c r="P87" s="42">
        <f t="shared" si="11"/>
        <v>0.70042997061704215</v>
      </c>
      <c r="Q87"/>
      <c r="R87">
        <v>1021</v>
      </c>
      <c r="U87" s="84"/>
      <c r="V87" s="84"/>
      <c r="W87" s="84"/>
      <c r="X87" s="84"/>
      <c r="Y87" s="84"/>
      <c r="Z87" s="81"/>
      <c r="AA87" s="85"/>
      <c r="AG87" s="81"/>
      <c r="AH87" s="85"/>
      <c r="AN87" s="81"/>
      <c r="AO87" s="85"/>
      <c r="AU87" s="81"/>
      <c r="AV87" s="85"/>
    </row>
    <row r="88" spans="1:53">
      <c r="A88" s="58">
        <f>A87+7</f>
        <v>44097</v>
      </c>
      <c r="B88" s="54">
        <v>45.885481809999995</v>
      </c>
      <c r="C88" s="54">
        <v>61.626763150000009</v>
      </c>
      <c r="D88" s="38">
        <f t="shared" si="6"/>
        <v>107.51224496</v>
      </c>
      <c r="E88" s="54">
        <v>68.707999999999998</v>
      </c>
      <c r="F88" s="56">
        <v>19.113208</v>
      </c>
      <c r="G88" s="37">
        <f t="shared" si="7"/>
        <v>195.33345295999999</v>
      </c>
      <c r="H88" s="54">
        <v>4.6815950800000001</v>
      </c>
      <c r="I88" s="37">
        <f t="shared" si="8"/>
        <v>190.65185787999999</v>
      </c>
      <c r="J88" s="56">
        <v>39.435882999999997</v>
      </c>
      <c r="K88" s="57">
        <v>62.593444000000005</v>
      </c>
      <c r="L88" s="38">
        <f t="shared" si="12"/>
        <v>-23.157561000000008</v>
      </c>
      <c r="M88" s="40">
        <f t="shared" si="13"/>
        <v>167.49429687999998</v>
      </c>
      <c r="N88" s="41">
        <v>17</v>
      </c>
      <c r="O88" s="80">
        <v>685.44799999999998</v>
      </c>
      <c r="P88" s="42">
        <f t="shared" si="11"/>
        <v>0.67134965719882467</v>
      </c>
      <c r="Q88"/>
      <c r="R88">
        <v>1021</v>
      </c>
      <c r="U88" s="84"/>
      <c r="V88" s="84"/>
      <c r="W88" s="84"/>
      <c r="X88" s="84"/>
      <c r="Y88" s="84"/>
    </row>
    <row r="89" spans="1:53">
      <c r="A89" s="58">
        <f>A88+7</f>
        <v>44104</v>
      </c>
      <c r="B89" s="54">
        <v>50.171702109999998</v>
      </c>
      <c r="C89" s="54">
        <v>79.704170149999996</v>
      </c>
      <c r="D89" s="38">
        <f t="shared" si="6"/>
        <v>129.87587225999999</v>
      </c>
      <c r="E89" s="54">
        <v>69.798600000000008</v>
      </c>
      <c r="F89" s="76">
        <v>17.53172</v>
      </c>
      <c r="G89" s="37">
        <f t="shared" si="7"/>
        <v>217.20619226000002</v>
      </c>
      <c r="H89" s="54">
        <v>2.5139950799999995</v>
      </c>
      <c r="I89" s="37">
        <f t="shared" si="8"/>
        <v>214.69219718000002</v>
      </c>
      <c r="J89" s="56">
        <v>40.878329000000001</v>
      </c>
      <c r="K89" s="57">
        <v>86.013481999999954</v>
      </c>
      <c r="L89" s="38">
        <f t="shared" si="12"/>
        <v>-45.135152999999953</v>
      </c>
      <c r="M89" s="40">
        <f t="shared" si="13"/>
        <v>169.55704418000008</v>
      </c>
      <c r="N89" s="41">
        <v>11</v>
      </c>
      <c r="O89" s="80">
        <v>847.14099999999996</v>
      </c>
      <c r="P89" s="42">
        <f t="shared" si="11"/>
        <v>0.82971694417237996</v>
      </c>
      <c r="Q89"/>
      <c r="R89">
        <v>1021</v>
      </c>
      <c r="U89" s="84"/>
      <c r="V89" s="84"/>
      <c r="W89" s="84"/>
      <c r="X89" s="84"/>
      <c r="Y89" s="84"/>
    </row>
    <row r="90" spans="1:53">
      <c r="B90" s="54"/>
      <c r="C90" s="54"/>
      <c r="D90" s="38"/>
      <c r="E90" s="54"/>
      <c r="F90" s="54"/>
      <c r="G90" s="37"/>
      <c r="H90" s="54"/>
      <c r="I90" s="37"/>
      <c r="J90" s="56"/>
      <c r="K90" s="57"/>
      <c r="L90" s="38"/>
      <c r="M90" s="40"/>
      <c r="N90" s="103"/>
      <c r="O90" s="80"/>
      <c r="P90" s="42"/>
      <c r="Q90"/>
      <c r="R90"/>
      <c r="U90" s="84"/>
      <c r="V90" s="84"/>
      <c r="W90" s="84"/>
      <c r="X90" s="84"/>
      <c r="Y90" s="84"/>
    </row>
    <row r="91" spans="1:53">
      <c r="A91" s="58">
        <f>A89+7</f>
        <v>44111</v>
      </c>
      <c r="B91" s="54">
        <v>56.579419894999987</v>
      </c>
      <c r="C91" s="54">
        <v>75.36725109999999</v>
      </c>
      <c r="D91" s="38">
        <f t="shared" si="6"/>
        <v>131.94667099499998</v>
      </c>
      <c r="E91" s="54">
        <v>69.968399999999988</v>
      </c>
      <c r="F91" s="54">
        <v>15.317503</v>
      </c>
      <c r="G91" s="37">
        <f t="shared" si="7"/>
        <v>217.23257399499994</v>
      </c>
      <c r="H91" s="54">
        <v>7.2006199999999998</v>
      </c>
      <c r="I91" s="37">
        <f t="shared" si="8"/>
        <v>210.03195399499995</v>
      </c>
      <c r="J91" s="56">
        <v>64.506190000000004</v>
      </c>
      <c r="K91" s="57">
        <v>97.642359000000013</v>
      </c>
      <c r="L91" s="38">
        <f t="shared" si="12"/>
        <v>-33.13616900000001</v>
      </c>
      <c r="M91" s="40">
        <f t="shared" si="13"/>
        <v>176.89578499499993</v>
      </c>
      <c r="N91" s="103">
        <v>11</v>
      </c>
      <c r="O91" s="80">
        <v>1269.8109999999999</v>
      </c>
      <c r="P91" s="42">
        <f t="shared" si="11"/>
        <v>1.4662944572748267</v>
      </c>
      <c r="Q91"/>
      <c r="R91">
        <v>866</v>
      </c>
      <c r="U91" s="84"/>
      <c r="V91" s="84"/>
      <c r="W91" s="84"/>
      <c r="X91" s="84"/>
      <c r="Y91" s="84"/>
      <c r="Z91" s="78"/>
      <c r="AA91" s="78"/>
      <c r="AB91" s="78"/>
      <c r="AC91" s="78"/>
    </row>
    <row r="92" spans="1:53">
      <c r="A92" s="58">
        <f>A91+7</f>
        <v>44118</v>
      </c>
      <c r="B92" s="54">
        <v>40.961402004999997</v>
      </c>
      <c r="C92" s="54">
        <v>73.063483300000001</v>
      </c>
      <c r="D92" s="38">
        <f t="shared" si="6"/>
        <v>114.024885305</v>
      </c>
      <c r="E92" s="54">
        <v>70.352800000000002</v>
      </c>
      <c r="F92" s="54">
        <v>15.485887999999999</v>
      </c>
      <c r="G92" s="37">
        <f t="shared" si="7"/>
        <v>199.86357330499999</v>
      </c>
      <c r="H92" s="54">
        <v>11.157780000000001</v>
      </c>
      <c r="I92" s="37">
        <f t="shared" si="8"/>
        <v>188.70579330499999</v>
      </c>
      <c r="J92" s="56">
        <v>91.558631000000005</v>
      </c>
      <c r="K92" s="57">
        <v>110.70334800000003</v>
      </c>
      <c r="L92" s="38">
        <f t="shared" si="12"/>
        <v>-19.144717000000028</v>
      </c>
      <c r="M92" s="40">
        <f t="shared" si="13"/>
        <v>169.56107630499997</v>
      </c>
      <c r="N92" s="103">
        <v>7</v>
      </c>
      <c r="O92" s="80">
        <v>1007.9059999999999</v>
      </c>
      <c r="P92" s="42">
        <f t="shared" si="11"/>
        <v>1.1638637413394919</v>
      </c>
      <c r="Q92"/>
      <c r="R92">
        <v>866</v>
      </c>
      <c r="Z92" s="78"/>
      <c r="AA92" s="78"/>
      <c r="AB92" s="78"/>
      <c r="AC92" s="78"/>
    </row>
    <row r="93" spans="1:53">
      <c r="A93" s="58">
        <f>A92+7</f>
        <v>44125</v>
      </c>
      <c r="B93" s="54">
        <v>34.369237780000013</v>
      </c>
      <c r="C93" s="54">
        <v>50.898427000000005</v>
      </c>
      <c r="D93" s="38">
        <f t="shared" si="6"/>
        <v>85.267664780000018</v>
      </c>
      <c r="E93" s="54">
        <v>69.849399999999989</v>
      </c>
      <c r="F93" s="54">
        <v>15.372811</v>
      </c>
      <c r="G93" s="37">
        <f t="shared" si="7"/>
        <v>170.48987578000003</v>
      </c>
      <c r="H93" s="54">
        <v>2.7836842500000003</v>
      </c>
      <c r="I93" s="37">
        <f t="shared" si="8"/>
        <v>167.70619153000004</v>
      </c>
      <c r="J93" s="56">
        <v>106.03794200000002</v>
      </c>
      <c r="K93" s="57">
        <v>91.737242999999992</v>
      </c>
      <c r="L93" s="38">
        <f t="shared" si="12"/>
        <v>14.300699000000023</v>
      </c>
      <c r="M93" s="40">
        <f t="shared" si="13"/>
        <v>182.00689053000008</v>
      </c>
      <c r="N93" s="103">
        <v>12</v>
      </c>
      <c r="O93" s="80">
        <v>782.13</v>
      </c>
      <c r="P93" s="42">
        <f t="shared" si="11"/>
        <v>0.90315242494226322</v>
      </c>
      <c r="Q93"/>
      <c r="R93">
        <v>866</v>
      </c>
    </row>
    <row r="94" spans="1:53">
      <c r="A94" s="58">
        <f>A93+7</f>
        <v>44132</v>
      </c>
      <c r="B94" s="54">
        <v>44.21784679999999</v>
      </c>
      <c r="C94" s="54">
        <v>54.306298999999996</v>
      </c>
      <c r="D94" s="38">
        <f t="shared" si="6"/>
        <v>98.524145799999985</v>
      </c>
      <c r="E94" s="54">
        <v>69.783799999999999</v>
      </c>
      <c r="F94" s="54">
        <v>15.32382</v>
      </c>
      <c r="G94" s="37">
        <f t="shared" si="7"/>
        <v>183.63176579999998</v>
      </c>
      <c r="H94" s="54">
        <v>4.4053319499999999</v>
      </c>
      <c r="I94" s="37">
        <f t="shared" si="8"/>
        <v>179.22643384999998</v>
      </c>
      <c r="J94" s="56">
        <v>94.368008000000003</v>
      </c>
      <c r="K94" s="57">
        <v>94.198239999999998</v>
      </c>
      <c r="L94" s="38">
        <f t="shared" si="12"/>
        <v>0.1697680000000048</v>
      </c>
      <c r="M94" s="40">
        <f t="shared" si="13"/>
        <v>179.39620184999998</v>
      </c>
      <c r="N94" s="103">
        <v>10</v>
      </c>
      <c r="O94" s="80">
        <v>1245.5229999999999</v>
      </c>
      <c r="P94" s="42">
        <f t="shared" si="11"/>
        <v>1.4382482678983832</v>
      </c>
      <c r="Q94"/>
      <c r="R94">
        <v>866</v>
      </c>
    </row>
    <row r="95" spans="1:53">
      <c r="A95" s="68"/>
      <c r="B95" s="54"/>
      <c r="C95" s="54"/>
      <c r="D95" s="38"/>
      <c r="E95" s="54"/>
      <c r="F95" s="54"/>
      <c r="G95" s="37"/>
      <c r="H95" s="54"/>
      <c r="I95" s="37"/>
      <c r="J95" s="56"/>
      <c r="K95" s="57"/>
      <c r="L95" s="38"/>
      <c r="M95" s="40"/>
      <c r="N95" s="103"/>
      <c r="O95" s="80"/>
      <c r="P95" s="42"/>
      <c r="Q95"/>
      <c r="R95"/>
    </row>
    <row r="96" spans="1:53">
      <c r="A96" s="58">
        <f>A94+7</f>
        <v>44139</v>
      </c>
      <c r="B96" s="54">
        <v>43.568981770000008</v>
      </c>
      <c r="C96" s="54">
        <v>80.405986000000013</v>
      </c>
      <c r="D96" s="38">
        <f t="shared" si="6"/>
        <v>123.97496777000002</v>
      </c>
      <c r="E96" s="54">
        <v>70.035200000000003</v>
      </c>
      <c r="F96" s="54">
        <v>15.151729999999999</v>
      </c>
      <c r="G96" s="37">
        <f t="shared" si="7"/>
        <v>209.16189777</v>
      </c>
      <c r="H96" s="54">
        <v>2.7683800000000001</v>
      </c>
      <c r="I96" s="37">
        <f t="shared" si="8"/>
        <v>206.39351776999999</v>
      </c>
      <c r="J96" s="56">
        <v>93.57297299999999</v>
      </c>
      <c r="K96" s="57">
        <v>119.776528</v>
      </c>
      <c r="L96" s="38">
        <f t="shared" si="12"/>
        <v>-26.203555000000009</v>
      </c>
      <c r="M96" s="40">
        <f t="shared" si="13"/>
        <v>180.18996276999997</v>
      </c>
      <c r="N96" s="103">
        <v>9</v>
      </c>
      <c r="O96" s="80">
        <v>1038.6759999999999</v>
      </c>
      <c r="P96" s="42">
        <f t="shared" si="11"/>
        <v>1.2499109506618531</v>
      </c>
      <c r="Q96"/>
      <c r="R96">
        <v>831</v>
      </c>
    </row>
    <row r="97" spans="1:18">
      <c r="A97" s="58">
        <f>A96+7</f>
        <v>44146</v>
      </c>
      <c r="B97" s="54">
        <v>35.578309479999994</v>
      </c>
      <c r="C97" s="54">
        <v>92.728390000000005</v>
      </c>
      <c r="D97" s="38">
        <f t="shared" si="6"/>
        <v>128.30669947999999</v>
      </c>
      <c r="E97" s="54">
        <v>69.980100000000007</v>
      </c>
      <c r="F97" s="54">
        <v>15.017488000000002</v>
      </c>
      <c r="G97" s="37">
        <f t="shared" si="7"/>
        <v>213.30428748000003</v>
      </c>
      <c r="H97" s="54">
        <v>2.0625286799999998</v>
      </c>
      <c r="I97" s="37">
        <f t="shared" si="8"/>
        <v>211.24175880000001</v>
      </c>
      <c r="J97" s="56">
        <v>80.485703999999998</v>
      </c>
      <c r="K97" s="57">
        <v>109.09562200000002</v>
      </c>
      <c r="L97" s="38">
        <f t="shared" si="12"/>
        <v>-28.609918000000022</v>
      </c>
      <c r="M97" s="40">
        <f t="shared" si="13"/>
        <v>182.63184079999999</v>
      </c>
      <c r="N97" s="103">
        <v>8</v>
      </c>
      <c r="O97" s="80">
        <v>830.79899999999998</v>
      </c>
      <c r="P97" s="42">
        <f t="shared" si="11"/>
        <v>0.99975812274368225</v>
      </c>
      <c r="Q97"/>
      <c r="R97">
        <v>831</v>
      </c>
    </row>
    <row r="98" spans="1:18">
      <c r="A98" s="58">
        <f>A97+7</f>
        <v>44153</v>
      </c>
      <c r="B98" s="54">
        <v>32.107965000000007</v>
      </c>
      <c r="C98" s="54">
        <v>50.174178500000004</v>
      </c>
      <c r="D98" s="38">
        <f t="shared" si="6"/>
        <v>82.282143500000018</v>
      </c>
      <c r="E98" s="54">
        <v>70.247100000000003</v>
      </c>
      <c r="F98" s="54">
        <v>16.375364999999999</v>
      </c>
      <c r="G98" s="37">
        <f t="shared" si="7"/>
        <v>168.90460849999999</v>
      </c>
      <c r="H98" s="54">
        <v>3.8796230300000003</v>
      </c>
      <c r="I98" s="37">
        <f t="shared" si="8"/>
        <v>165.02498546999999</v>
      </c>
      <c r="J98" s="56">
        <v>111.95764500000001</v>
      </c>
      <c r="K98" s="57">
        <v>88.535433999999995</v>
      </c>
      <c r="L98" s="38">
        <f t="shared" si="12"/>
        <v>23.422211000000019</v>
      </c>
      <c r="M98" s="40">
        <f t="shared" si="13"/>
        <v>188.44719646999999</v>
      </c>
      <c r="N98" s="103">
        <v>7</v>
      </c>
      <c r="O98" s="80">
        <v>705.44500000000005</v>
      </c>
      <c r="P98" s="42">
        <f t="shared" si="11"/>
        <v>0.84891095066185329</v>
      </c>
      <c r="Q98"/>
      <c r="R98">
        <v>831</v>
      </c>
    </row>
    <row r="99" spans="1:18">
      <c r="A99" s="58">
        <f>A98+7</f>
        <v>44160</v>
      </c>
      <c r="B99" s="54">
        <v>29.124061870000002</v>
      </c>
      <c r="C99" s="54">
        <v>109.61245199999998</v>
      </c>
      <c r="D99" s="38">
        <f t="shared" si="6"/>
        <v>138.73651386999998</v>
      </c>
      <c r="E99" s="54">
        <v>70.482199999999992</v>
      </c>
      <c r="F99" s="54">
        <v>16.080809000000002</v>
      </c>
      <c r="G99" s="37">
        <f t="shared" si="7"/>
        <v>225.29952286999998</v>
      </c>
      <c r="H99" s="54">
        <v>1.9905414000000001</v>
      </c>
      <c r="I99" s="37">
        <f t="shared" si="8"/>
        <v>223.30898146999996</v>
      </c>
      <c r="J99" s="56">
        <v>109.91388520000001</v>
      </c>
      <c r="K99" s="57">
        <v>116.76835100000002</v>
      </c>
      <c r="L99" s="38">
        <f t="shared" si="12"/>
        <v>-6.854465800000014</v>
      </c>
      <c r="M99" s="40">
        <f t="shared" si="13"/>
        <v>216.45451566999995</v>
      </c>
      <c r="N99" s="103">
        <v>3</v>
      </c>
      <c r="O99" s="80">
        <v>651.49900000000002</v>
      </c>
      <c r="P99" s="42">
        <f t="shared" si="11"/>
        <v>0.78399398315282798</v>
      </c>
      <c r="Q99"/>
      <c r="R99">
        <v>831</v>
      </c>
    </row>
    <row r="100" spans="1:18">
      <c r="A100" s="68"/>
      <c r="B100" s="54"/>
      <c r="C100" s="54"/>
      <c r="D100" s="38"/>
      <c r="E100" s="54"/>
      <c r="F100" s="54"/>
      <c r="G100" s="37"/>
      <c r="H100" s="54"/>
      <c r="I100" s="37"/>
      <c r="J100" s="56"/>
      <c r="K100" s="57"/>
      <c r="L100" s="38"/>
      <c r="M100" s="40"/>
      <c r="N100" s="103"/>
      <c r="O100" s="80"/>
      <c r="P100" s="42"/>
      <c r="Q100"/>
      <c r="R100"/>
    </row>
    <row r="101" spans="1:18">
      <c r="A101" s="58">
        <f>A99+7</f>
        <v>44167</v>
      </c>
      <c r="B101" s="54">
        <v>30.571817160000009</v>
      </c>
      <c r="C101" s="54">
        <v>120.71355749999999</v>
      </c>
      <c r="D101" s="38">
        <f t="shared" si="6"/>
        <v>151.28537466</v>
      </c>
      <c r="E101" s="54">
        <v>70.486000000000004</v>
      </c>
      <c r="F101" s="54">
        <v>13.973488999999999</v>
      </c>
      <c r="G101" s="37">
        <f t="shared" si="7"/>
        <v>235.74486365999999</v>
      </c>
      <c r="H101" s="54">
        <v>3.0196468299999997</v>
      </c>
      <c r="I101" s="37">
        <f t="shared" si="8"/>
        <v>232.72521682999999</v>
      </c>
      <c r="J101" s="56">
        <v>58.315821000000007</v>
      </c>
      <c r="K101" s="57">
        <v>78.014791999999986</v>
      </c>
      <c r="L101" s="38">
        <f t="shared" si="12"/>
        <v>-19.698970999999979</v>
      </c>
      <c r="M101" s="40">
        <f t="shared" si="13"/>
        <v>213.02624583000002</v>
      </c>
      <c r="N101" s="103">
        <v>1</v>
      </c>
      <c r="O101" s="80">
        <v>614.41999999999996</v>
      </c>
      <c r="P101" s="42">
        <f t="shared" si="11"/>
        <v>0.74384987893462462</v>
      </c>
      <c r="Q101"/>
      <c r="R101">
        <v>826</v>
      </c>
    </row>
    <row r="102" spans="1:18">
      <c r="A102" s="58">
        <f>A101+7</f>
        <v>44174</v>
      </c>
      <c r="B102" s="54">
        <v>31.100913489999996</v>
      </c>
      <c r="C102" s="54">
        <v>117.00198900000001</v>
      </c>
      <c r="D102" s="38">
        <f t="shared" si="6"/>
        <v>148.10290249000002</v>
      </c>
      <c r="E102" s="54">
        <v>56.176199999999994</v>
      </c>
      <c r="F102" s="54">
        <v>14.807999000000001</v>
      </c>
      <c r="G102" s="37">
        <f t="shared" si="7"/>
        <v>219.08710149000001</v>
      </c>
      <c r="H102" s="54">
        <v>4.2638363000000004</v>
      </c>
      <c r="I102" s="37">
        <f t="shared" si="8"/>
        <v>214.82326519</v>
      </c>
      <c r="J102" s="56">
        <v>61.882895000000005</v>
      </c>
      <c r="K102" s="57">
        <v>58.073540000000023</v>
      </c>
      <c r="L102" s="38">
        <f t="shared" si="12"/>
        <v>3.8093549999999823</v>
      </c>
      <c r="M102" s="40">
        <f t="shared" si="13"/>
        <v>218.63262018999998</v>
      </c>
      <c r="N102" s="103">
        <v>1</v>
      </c>
      <c r="O102" s="80">
        <v>666.25400000000002</v>
      </c>
      <c r="P102" s="42">
        <f t="shared" si="11"/>
        <v>0.80660290556900727</v>
      </c>
      <c r="Q102"/>
      <c r="R102">
        <v>826</v>
      </c>
    </row>
    <row r="103" spans="1:18">
      <c r="A103" s="58">
        <f>A102+7</f>
        <v>44181</v>
      </c>
      <c r="B103" s="56">
        <v>32.96852822000001</v>
      </c>
      <c r="C103" s="59">
        <v>86.536780499999992</v>
      </c>
      <c r="D103" s="38">
        <f t="shared" si="6"/>
        <v>119.50530872</v>
      </c>
      <c r="E103" s="54">
        <v>52.725900000000003</v>
      </c>
      <c r="F103" s="54">
        <v>15.392940000000001</v>
      </c>
      <c r="G103" s="37">
        <f t="shared" si="7"/>
        <v>187.62414872000002</v>
      </c>
      <c r="H103" s="54">
        <v>2.4851670000000001</v>
      </c>
      <c r="I103" s="37">
        <f t="shared" si="8"/>
        <v>185.13898172000003</v>
      </c>
      <c r="J103" s="56">
        <v>105.091025</v>
      </c>
      <c r="K103" s="57">
        <v>88.140652999999986</v>
      </c>
      <c r="L103" s="38">
        <f t="shared" si="12"/>
        <v>16.950372000000016</v>
      </c>
      <c r="M103" s="40">
        <f t="shared" si="13"/>
        <v>202.08935372000005</v>
      </c>
      <c r="N103" s="103">
        <v>5</v>
      </c>
      <c r="O103" s="80">
        <v>781.80700000000002</v>
      </c>
      <c r="P103" s="42">
        <f t="shared" si="11"/>
        <v>0.94649757869249396</v>
      </c>
      <c r="Q103"/>
      <c r="R103">
        <v>826</v>
      </c>
    </row>
    <row r="104" spans="1:18">
      <c r="A104" s="58">
        <f>A103+7</f>
        <v>44188</v>
      </c>
      <c r="B104" s="56">
        <v>32.768163170000001</v>
      </c>
      <c r="C104" s="59">
        <v>52.402282459999995</v>
      </c>
      <c r="D104" s="38">
        <f t="shared" si="6"/>
        <v>85.170445629999989</v>
      </c>
      <c r="E104" s="54">
        <v>70.024899999999988</v>
      </c>
      <c r="F104" s="54">
        <v>15.381428</v>
      </c>
      <c r="G104" s="40">
        <f t="shared" si="7"/>
        <v>170.57677362999996</v>
      </c>
      <c r="H104" s="54">
        <v>6.1886595000000009</v>
      </c>
      <c r="I104" s="40">
        <f t="shared" si="8"/>
        <v>164.38811412999996</v>
      </c>
      <c r="J104" s="56">
        <v>112.55784300000001</v>
      </c>
      <c r="K104" s="57">
        <v>93.47143100000001</v>
      </c>
      <c r="L104" s="38">
        <f t="shared" si="12"/>
        <v>19.086411999999996</v>
      </c>
      <c r="M104" s="40">
        <f t="shared" si="13"/>
        <v>183.47452612999996</v>
      </c>
      <c r="N104" s="103">
        <v>9</v>
      </c>
      <c r="O104" s="80">
        <v>889.428</v>
      </c>
      <c r="P104" s="42">
        <f t="shared" si="11"/>
        <v>1.0767893462469733</v>
      </c>
      <c r="Q104"/>
      <c r="R104">
        <v>826</v>
      </c>
    </row>
    <row r="105" spans="1:18">
      <c r="A105" s="44">
        <f>A104+7</f>
        <v>44195</v>
      </c>
      <c r="B105" s="66">
        <v>44.040464410000006</v>
      </c>
      <c r="C105" s="91">
        <v>54.453511570000003</v>
      </c>
      <c r="D105" s="45">
        <f t="shared" si="6"/>
        <v>98.493975980000016</v>
      </c>
      <c r="E105" s="92">
        <v>70.287499999999994</v>
      </c>
      <c r="F105" s="92">
        <v>12.889663000000001</v>
      </c>
      <c r="G105" s="45">
        <f t="shared" si="7"/>
        <v>181.67113898000002</v>
      </c>
      <c r="H105" s="92">
        <v>6.2873235799999998</v>
      </c>
      <c r="I105" s="45">
        <f t="shared" si="8"/>
        <v>175.38381540000003</v>
      </c>
      <c r="J105" s="66">
        <v>129.53198699999999</v>
      </c>
      <c r="K105" s="93">
        <v>88.149452000000011</v>
      </c>
      <c r="L105" s="45">
        <f t="shared" si="12"/>
        <v>41.382534999999976</v>
      </c>
      <c r="M105" s="45">
        <f t="shared" si="13"/>
        <v>216.76635040000002</v>
      </c>
      <c r="N105" s="104">
        <v>3</v>
      </c>
      <c r="O105" s="111">
        <v>827.35299999999995</v>
      </c>
      <c r="P105" s="46">
        <f t="shared" si="11"/>
        <v>1.001638014527845</v>
      </c>
      <c r="Q105"/>
      <c r="R105">
        <v>826</v>
      </c>
    </row>
    <row r="106" spans="1:18">
      <c r="C106" s="69"/>
      <c r="K106" s="109"/>
    </row>
    <row r="107" spans="1:18">
      <c r="C107" s="69"/>
    </row>
    <row r="108" spans="1:18">
      <c r="C108" s="69"/>
    </row>
  </sheetData>
  <phoneticPr fontId="17" type="noConversion"/>
  <printOptions horizontalCentered="1" verticalCentered="1"/>
  <pageMargins left="0.19685039370078741" right="0.19685039370078741" top="0.19685039370078741" bottom="0.19685039370078741" header="0" footer="0.31496062992125984"/>
  <pageSetup paperSize="9" scale="78" fitToHeight="3" orientation="landscape" horizontalDpi="300" verticalDpi="300" r:id="rId1"/>
  <headerFooter alignWithMargins="0"/>
  <rowBreaks count="2" manualBreakCount="2">
    <brk id="52" max="15" man="1"/>
    <brk id="105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topLeftCell="K13" workbookViewId="0">
      <selection activeCell="R22" sqref="R22"/>
    </sheetView>
  </sheetViews>
  <sheetFormatPr baseColWidth="10" defaultRowHeight="12.5"/>
  <cols>
    <col min="1" max="1" width="11.54296875" bestFit="1" customWidth="1"/>
    <col min="3" max="3" width="12.453125" customWidth="1"/>
    <col min="4" max="5" width="12.54296875" bestFit="1" customWidth="1"/>
    <col min="6" max="6" width="11.54296875" bestFit="1" customWidth="1"/>
    <col min="19" max="19" width="14.54296875" style="49" bestFit="1" customWidth="1"/>
  </cols>
  <sheetData>
    <row r="1" spans="1:32">
      <c r="A1" s="94">
        <v>2003</v>
      </c>
      <c r="B1" s="94">
        <v>2004</v>
      </c>
      <c r="C1" s="94">
        <v>2005</v>
      </c>
      <c r="D1" s="94">
        <v>2006</v>
      </c>
      <c r="E1" s="94">
        <v>2007</v>
      </c>
      <c r="F1" s="94">
        <v>2008</v>
      </c>
      <c r="G1" s="94">
        <v>2009</v>
      </c>
      <c r="H1" s="94">
        <v>2010</v>
      </c>
      <c r="I1" s="94">
        <v>2011</v>
      </c>
      <c r="J1" s="94">
        <v>2012</v>
      </c>
      <c r="K1" s="94">
        <v>2013</v>
      </c>
      <c r="L1" s="94">
        <v>2014</v>
      </c>
      <c r="M1" s="94">
        <v>2015</v>
      </c>
      <c r="N1" s="94">
        <v>2016</v>
      </c>
      <c r="O1" s="94">
        <v>2017</v>
      </c>
      <c r="P1" s="94">
        <v>2018</v>
      </c>
      <c r="Q1" s="94">
        <v>2019</v>
      </c>
      <c r="R1" s="94">
        <v>2020</v>
      </c>
      <c r="S1" s="95" t="s">
        <v>78</v>
      </c>
    </row>
    <row r="2" spans="1:32">
      <c r="A2" s="62">
        <v>141.77888400000001</v>
      </c>
      <c r="B2" s="62">
        <v>196.07604500000002</v>
      </c>
      <c r="C2" s="62">
        <v>195.833</v>
      </c>
      <c r="D2" s="62">
        <v>200.34425335483871</v>
      </c>
      <c r="E2" s="62">
        <v>198.29763399999999</v>
      </c>
      <c r="F2" s="62">
        <v>178.90230399999999</v>
      </c>
      <c r="G2" s="62">
        <v>218.07263834000003</v>
      </c>
      <c r="H2" s="62">
        <v>223.19993115999998</v>
      </c>
      <c r="I2" s="62">
        <v>217.12245074999998</v>
      </c>
      <c r="J2" s="62">
        <v>193.59850993000001</v>
      </c>
      <c r="K2" s="62">
        <v>176.88276656999997</v>
      </c>
      <c r="L2" s="62">
        <v>161.12058022999997</v>
      </c>
      <c r="M2" s="62">
        <v>209.31150265822578</v>
      </c>
      <c r="N2" s="62">
        <v>200.59997373000002</v>
      </c>
      <c r="O2" s="62">
        <v>205.57747175499998</v>
      </c>
      <c r="P2" s="62">
        <v>188.77803929899994</v>
      </c>
      <c r="Q2" s="62">
        <v>175.42672434000002</v>
      </c>
      <c r="R2" s="62">
        <v>176.43351713999994</v>
      </c>
      <c r="S2" s="96">
        <v>43831</v>
      </c>
      <c r="T2" s="62"/>
      <c r="U2" s="62"/>
    </row>
    <row r="3" spans="1:32">
      <c r="A3" s="62">
        <v>201.90113700000001</v>
      </c>
      <c r="B3" s="62">
        <v>191.649101</v>
      </c>
      <c r="C3" s="62">
        <v>198.30199999999996</v>
      </c>
      <c r="D3" s="62">
        <v>214.86416435483872</v>
      </c>
      <c r="E3" s="62">
        <v>194.79666700000001</v>
      </c>
      <c r="F3" s="62">
        <v>211.06531679999995</v>
      </c>
      <c r="G3" s="62">
        <v>208.40873961000003</v>
      </c>
      <c r="H3" s="62">
        <v>221.69694709999999</v>
      </c>
      <c r="I3" s="62">
        <v>208.04131539999997</v>
      </c>
      <c r="J3" s="62">
        <v>209.89647911</v>
      </c>
      <c r="K3" s="62">
        <v>206.61732198499999</v>
      </c>
      <c r="L3" s="62">
        <v>197.765689635</v>
      </c>
      <c r="M3" s="62">
        <v>206.59833287822579</v>
      </c>
      <c r="N3" s="62">
        <v>212.112944325</v>
      </c>
      <c r="O3" s="62">
        <v>219.28079614000001</v>
      </c>
      <c r="P3" s="62">
        <v>197.12232602400002</v>
      </c>
      <c r="Q3" s="62">
        <v>216.76916779999999</v>
      </c>
      <c r="R3" s="62">
        <v>202.29842361000004</v>
      </c>
      <c r="S3" s="96">
        <f>S2+7</f>
        <v>43838</v>
      </c>
      <c r="T3" s="62"/>
      <c r="U3" s="62"/>
    </row>
    <row r="4" spans="1:32">
      <c r="A4" s="62">
        <v>197.72342599999999</v>
      </c>
      <c r="B4" s="62">
        <v>199.37278450000002</v>
      </c>
      <c r="C4" s="62">
        <v>200.97599999999997</v>
      </c>
      <c r="D4" s="62">
        <v>212.8468023548387</v>
      </c>
      <c r="E4" s="62">
        <v>197.34187600000001</v>
      </c>
      <c r="F4" s="62">
        <v>203.7501967</v>
      </c>
      <c r="G4" s="62">
        <v>208.04133435000003</v>
      </c>
      <c r="H4" s="62">
        <v>212.17757990000004</v>
      </c>
      <c r="I4" s="62">
        <v>212.25457732999999</v>
      </c>
      <c r="J4" s="62">
        <v>217.48242187</v>
      </c>
      <c r="K4" s="62">
        <v>218.30866817500001</v>
      </c>
      <c r="L4" s="62">
        <v>206.92977764</v>
      </c>
      <c r="M4" s="62">
        <v>216.54428413822581</v>
      </c>
      <c r="N4" s="62">
        <v>217.01082113500001</v>
      </c>
      <c r="O4" s="62">
        <v>212.18621787999996</v>
      </c>
      <c r="P4" s="62">
        <v>211.34703645700006</v>
      </c>
      <c r="Q4" s="62">
        <v>215.24221160000002</v>
      </c>
      <c r="R4" s="62">
        <v>199.47219716000001</v>
      </c>
      <c r="S4" s="96">
        <f t="shared" ref="S4:S54" si="0">S3+7</f>
        <v>43845</v>
      </c>
      <c r="T4" s="62"/>
      <c r="U4" s="62"/>
    </row>
    <row r="5" spans="1:32">
      <c r="A5" s="62">
        <v>189.48170049999999</v>
      </c>
      <c r="B5" s="62">
        <v>209.96571700000004</v>
      </c>
      <c r="C5" s="62">
        <v>207.637</v>
      </c>
      <c r="D5" s="62">
        <v>215.01803035483874</v>
      </c>
      <c r="E5" s="62">
        <v>212.38866800000005</v>
      </c>
      <c r="F5" s="62">
        <v>204.45198890000006</v>
      </c>
      <c r="G5" s="62">
        <v>213.94325143999998</v>
      </c>
      <c r="H5" s="62">
        <v>222.94483850999998</v>
      </c>
      <c r="I5" s="62">
        <v>224.98311928999999</v>
      </c>
      <c r="J5" s="62">
        <v>212.74875469</v>
      </c>
      <c r="K5" s="62">
        <v>214.19685214500004</v>
      </c>
      <c r="L5" s="62">
        <v>208.10149567999997</v>
      </c>
      <c r="M5" s="62">
        <v>215.70756032322578</v>
      </c>
      <c r="N5" s="62">
        <v>203.76308396500002</v>
      </c>
      <c r="O5" s="62">
        <v>236.7475901</v>
      </c>
      <c r="P5" s="62">
        <v>196.24085602200006</v>
      </c>
      <c r="Q5" s="62">
        <v>227.04436990000005</v>
      </c>
      <c r="R5" s="62">
        <v>215.52789134</v>
      </c>
      <c r="S5" s="96">
        <f t="shared" si="0"/>
        <v>43852</v>
      </c>
      <c r="T5" s="62"/>
      <c r="U5" s="62"/>
    </row>
    <row r="6" spans="1:32">
      <c r="A6" s="62">
        <v>181.95350399999995</v>
      </c>
      <c r="B6" s="62">
        <v>192.855388</v>
      </c>
      <c r="C6" s="62">
        <v>204.21799999999999</v>
      </c>
      <c r="D6" s="62">
        <v>210.5133372857143</v>
      </c>
      <c r="E6" s="62">
        <v>211.640107</v>
      </c>
      <c r="F6" s="62">
        <v>203.51179330000002</v>
      </c>
      <c r="G6" s="62">
        <v>210.05359255000002</v>
      </c>
      <c r="H6" s="62">
        <v>212.24513489999998</v>
      </c>
      <c r="I6" s="62">
        <v>225.34420978000006</v>
      </c>
      <c r="J6" s="62">
        <v>224.01782133999998</v>
      </c>
      <c r="K6" s="62">
        <v>211.35955251999997</v>
      </c>
      <c r="L6" s="62">
        <v>214.08545532000002</v>
      </c>
      <c r="M6" s="62">
        <v>223.34489190999994</v>
      </c>
      <c r="N6" s="62">
        <v>197.22624236500002</v>
      </c>
      <c r="O6" s="62">
        <v>207.47664699999996</v>
      </c>
      <c r="P6" s="62">
        <v>198.18630530600001</v>
      </c>
      <c r="Q6" s="62">
        <v>222.29217994999999</v>
      </c>
      <c r="R6" s="62">
        <v>206.62726010999995</v>
      </c>
      <c r="S6" s="96">
        <f t="shared" si="0"/>
        <v>43859</v>
      </c>
      <c r="T6" s="62"/>
      <c r="U6" s="62"/>
    </row>
    <row r="7" spans="1:32">
      <c r="A7" s="62">
        <v>200.01363449999999</v>
      </c>
      <c r="B7" s="62">
        <v>199.89270100000002</v>
      </c>
      <c r="C7" s="62">
        <v>197.899</v>
      </c>
      <c r="D7" s="62">
        <v>212.9040192857143</v>
      </c>
      <c r="E7" s="62">
        <v>204.71090699999999</v>
      </c>
      <c r="F7" s="62">
        <v>203.09955080000003</v>
      </c>
      <c r="G7" s="62">
        <v>198.20428754</v>
      </c>
      <c r="H7" s="62">
        <v>216.98735483999999</v>
      </c>
      <c r="I7" s="62">
        <v>204.35548902999994</v>
      </c>
      <c r="J7" s="62">
        <v>245.65377832999997</v>
      </c>
      <c r="K7" s="62">
        <v>214.09471311999999</v>
      </c>
      <c r="L7" s="62">
        <v>212.57605161999999</v>
      </c>
      <c r="M7" s="62">
        <v>217.96323272500001</v>
      </c>
      <c r="N7" s="62">
        <v>204.88301686999998</v>
      </c>
      <c r="O7" s="62">
        <v>212.64482800000002</v>
      </c>
      <c r="P7" s="62">
        <v>217.94742855999993</v>
      </c>
      <c r="Q7" s="62">
        <v>226.3447396</v>
      </c>
      <c r="R7" s="62">
        <v>206.06699929999996</v>
      </c>
      <c r="S7" s="96">
        <f t="shared" si="0"/>
        <v>43866</v>
      </c>
      <c r="T7" s="62"/>
      <c r="U7" s="62"/>
    </row>
    <row r="8" spans="1:32">
      <c r="A8" s="62">
        <v>201.09751450000002</v>
      </c>
      <c r="B8" s="62">
        <v>190.87801200000001</v>
      </c>
      <c r="C8" s="62">
        <v>201.65600000000001</v>
      </c>
      <c r="D8" s="62">
        <v>208.09607428571428</v>
      </c>
      <c r="E8" s="62">
        <v>198.25022800000002</v>
      </c>
      <c r="F8" s="62">
        <v>204.47007239999999</v>
      </c>
      <c r="G8" s="62">
        <v>208.06004233000002</v>
      </c>
      <c r="H8" s="62">
        <v>214.01766744000003</v>
      </c>
      <c r="I8" s="62">
        <v>212.25021102999997</v>
      </c>
      <c r="J8" s="62">
        <v>226.43969401000001</v>
      </c>
      <c r="K8" s="62">
        <v>221.60045278499996</v>
      </c>
      <c r="L8" s="62">
        <v>204.48893083999999</v>
      </c>
      <c r="M8" s="62">
        <v>217.74337825499998</v>
      </c>
      <c r="N8" s="62">
        <v>208.8092006</v>
      </c>
      <c r="O8" s="62">
        <v>204.69451000000001</v>
      </c>
      <c r="P8" s="62">
        <v>215.99407867499997</v>
      </c>
      <c r="Q8" s="62">
        <v>211.15075543999998</v>
      </c>
      <c r="R8" s="62">
        <v>198.62465565000002</v>
      </c>
      <c r="S8" s="96">
        <f t="shared" si="0"/>
        <v>43873</v>
      </c>
      <c r="T8" s="62"/>
      <c r="U8" s="62"/>
    </row>
    <row r="9" spans="1:32">
      <c r="A9" s="62">
        <v>206.20724999999999</v>
      </c>
      <c r="B9" s="62">
        <v>198.74971900000003</v>
      </c>
      <c r="C9" s="62">
        <v>206.38499999999999</v>
      </c>
      <c r="D9" s="62">
        <v>192.76515328571432</v>
      </c>
      <c r="E9" s="62">
        <v>197.11422099999999</v>
      </c>
      <c r="F9" s="62">
        <v>203.36516359999996</v>
      </c>
      <c r="G9" s="62">
        <v>202.61555231</v>
      </c>
      <c r="H9" s="62">
        <v>200.47210179699999</v>
      </c>
      <c r="I9" s="62">
        <v>215.84000492000001</v>
      </c>
      <c r="J9" s="62">
        <v>214.24974548999998</v>
      </c>
      <c r="K9" s="62">
        <v>214.41137970500006</v>
      </c>
      <c r="L9" s="62">
        <v>206.48244935000002</v>
      </c>
      <c r="M9" s="62">
        <v>207.45917254000005</v>
      </c>
      <c r="N9" s="62">
        <v>205.89833125000001</v>
      </c>
      <c r="O9" s="62">
        <v>182.50707199999999</v>
      </c>
      <c r="P9" s="62">
        <v>214.52945201999998</v>
      </c>
      <c r="Q9" s="62">
        <v>195.29309471000005</v>
      </c>
      <c r="R9" s="62">
        <v>198.46140196000002</v>
      </c>
      <c r="S9" s="96">
        <f t="shared" si="0"/>
        <v>43880</v>
      </c>
      <c r="T9" s="62"/>
      <c r="U9" s="62"/>
    </row>
    <row r="10" spans="1:32">
      <c r="A10" s="62">
        <v>185.575187</v>
      </c>
      <c r="B10" s="62">
        <v>202.19366400000001</v>
      </c>
      <c r="C10" s="62">
        <v>207.75199999999998</v>
      </c>
      <c r="D10" s="62">
        <v>209.84268800000001</v>
      </c>
      <c r="E10" s="62">
        <v>195.47535000000002</v>
      </c>
      <c r="F10" s="62">
        <v>190.49248210000002</v>
      </c>
      <c r="G10" s="62">
        <v>200.32732924000004</v>
      </c>
      <c r="H10" s="62">
        <v>202.72450706700002</v>
      </c>
      <c r="I10" s="62">
        <v>211.84523818</v>
      </c>
      <c r="J10" s="62">
        <v>203.51490929000002</v>
      </c>
      <c r="K10" s="62">
        <v>207.17746737499999</v>
      </c>
      <c r="L10" s="62">
        <v>202.75614163999998</v>
      </c>
      <c r="M10" s="62">
        <v>207.34382780000004</v>
      </c>
      <c r="N10" s="62">
        <v>206.06706162500001</v>
      </c>
      <c r="O10" s="62">
        <v>202.92220537500003</v>
      </c>
      <c r="P10" s="62">
        <v>232.33103718000001</v>
      </c>
      <c r="Q10" s="62">
        <v>190.08694069000001</v>
      </c>
      <c r="R10" s="62">
        <v>202.90343371</v>
      </c>
      <c r="S10" s="96">
        <f t="shared" si="0"/>
        <v>43887</v>
      </c>
      <c r="T10" s="62"/>
      <c r="U10" s="62"/>
    </row>
    <row r="11" spans="1:32">
      <c r="A11" s="62">
        <v>183.33770249999998</v>
      </c>
      <c r="B11" s="62">
        <v>198.10010500000001</v>
      </c>
      <c r="C11" s="62">
        <v>194.529</v>
      </c>
      <c r="D11" s="62">
        <v>208.24122599999998</v>
      </c>
      <c r="E11" s="62">
        <v>189.67408</v>
      </c>
      <c r="F11" s="62">
        <v>202.74811739999996</v>
      </c>
      <c r="G11" s="62">
        <v>206.33220141000001</v>
      </c>
      <c r="H11" s="62">
        <v>215.09411785999998</v>
      </c>
      <c r="I11" s="62">
        <v>206.58737479999996</v>
      </c>
      <c r="J11" s="62">
        <v>205.45593179000002</v>
      </c>
      <c r="K11" s="62">
        <v>203.86309673</v>
      </c>
      <c r="L11" s="62">
        <v>202.32140894870975</v>
      </c>
      <c r="M11" s="62">
        <v>190.92575030000006</v>
      </c>
      <c r="N11" s="62">
        <v>205.25369606000001</v>
      </c>
      <c r="O11" s="62">
        <v>203.94478710499999</v>
      </c>
      <c r="P11" s="62">
        <v>210.89706937999995</v>
      </c>
      <c r="Q11" s="62">
        <v>195.92280540000002</v>
      </c>
      <c r="R11" s="62">
        <v>191.28119084483873</v>
      </c>
      <c r="S11" s="96">
        <f t="shared" si="0"/>
        <v>43894</v>
      </c>
      <c r="T11" s="62"/>
      <c r="U11" s="62"/>
    </row>
    <row r="12" spans="1:32">
      <c r="A12" s="62">
        <v>174.71792199999999</v>
      </c>
      <c r="B12" s="62">
        <v>176.77872300000001</v>
      </c>
      <c r="C12" s="62">
        <v>185.39700000000002</v>
      </c>
      <c r="D12" s="62">
        <v>204.20116899999999</v>
      </c>
      <c r="E12" s="62">
        <v>187.72976299999999</v>
      </c>
      <c r="F12" s="62">
        <v>195.04724599999997</v>
      </c>
      <c r="G12" s="62">
        <v>192.02994490999998</v>
      </c>
      <c r="H12" s="62">
        <v>201.06013186000001</v>
      </c>
      <c r="I12" s="62">
        <v>198.53489800000003</v>
      </c>
      <c r="J12" s="62">
        <v>190.74067585000003</v>
      </c>
      <c r="K12" s="62">
        <v>209.49194509000006</v>
      </c>
      <c r="L12" s="62">
        <v>188.7026261887097</v>
      </c>
      <c r="M12" s="62">
        <v>180.30860089999999</v>
      </c>
      <c r="N12" s="62">
        <v>206.94364421</v>
      </c>
      <c r="O12" s="62">
        <v>184.34728309499997</v>
      </c>
      <c r="P12" s="62">
        <v>193.05728792000002</v>
      </c>
      <c r="Q12" s="62">
        <v>200.11417247</v>
      </c>
      <c r="R12" s="62">
        <v>195.33806033483876</v>
      </c>
      <c r="S12" s="96">
        <f t="shared" si="0"/>
        <v>43901</v>
      </c>
      <c r="T12" s="62"/>
      <c r="U12" s="62"/>
    </row>
    <row r="13" spans="1:32">
      <c r="A13" s="62">
        <v>176.84087949999997</v>
      </c>
      <c r="B13" s="62">
        <v>189.31717099999997</v>
      </c>
      <c r="C13" s="62">
        <v>173.74</v>
      </c>
      <c r="D13" s="62">
        <v>188.87080099999997</v>
      </c>
      <c r="E13" s="62">
        <v>201.37824600000002</v>
      </c>
      <c r="F13" s="62">
        <v>194.22267849999997</v>
      </c>
      <c r="G13" s="62">
        <v>202.81970065000002</v>
      </c>
      <c r="H13" s="62">
        <v>185.96005762999999</v>
      </c>
      <c r="I13" s="62">
        <v>192.01112941100001</v>
      </c>
      <c r="J13" s="62">
        <v>191.91161328000001</v>
      </c>
      <c r="K13" s="62">
        <v>201.16135638999998</v>
      </c>
      <c r="L13" s="62">
        <v>176.58608592870968</v>
      </c>
      <c r="M13" s="62">
        <v>189.27409690000002</v>
      </c>
      <c r="N13" s="62">
        <v>195.94430204</v>
      </c>
      <c r="O13" s="62">
        <v>190.71442717999997</v>
      </c>
      <c r="P13" s="62">
        <v>219.21784765499996</v>
      </c>
      <c r="Q13" s="62">
        <v>188.65764982000002</v>
      </c>
      <c r="R13" s="62">
        <v>167.98861678283868</v>
      </c>
      <c r="S13" s="96">
        <f t="shared" si="0"/>
        <v>43908</v>
      </c>
      <c r="T13" s="62"/>
      <c r="U13" s="62"/>
    </row>
    <row r="14" spans="1:32">
      <c r="A14" s="62">
        <v>171.32693949999998</v>
      </c>
      <c r="B14" s="62">
        <v>176.55652499999997</v>
      </c>
      <c r="C14" s="62">
        <v>169.05100000000004</v>
      </c>
      <c r="D14" s="62">
        <v>183.12267699999998</v>
      </c>
      <c r="E14" s="62">
        <v>187.854309</v>
      </c>
      <c r="F14" s="62">
        <v>199.48221999999998</v>
      </c>
      <c r="G14" s="62">
        <v>189.09238679999999</v>
      </c>
      <c r="H14" s="62">
        <v>184.92766092999997</v>
      </c>
      <c r="I14" s="62">
        <v>188.26715283999999</v>
      </c>
      <c r="J14" s="62">
        <v>176.14878178000001</v>
      </c>
      <c r="K14" s="62">
        <v>201.12844627999999</v>
      </c>
      <c r="L14" s="62">
        <v>196.73170080870972</v>
      </c>
      <c r="M14" s="62">
        <v>193.61219635000003</v>
      </c>
      <c r="N14" s="62">
        <v>176.50046181259998</v>
      </c>
      <c r="O14" s="62">
        <v>178.50836560000005</v>
      </c>
      <c r="P14" s="62">
        <v>190.33083006000001</v>
      </c>
      <c r="Q14" s="62">
        <v>182.80859048999997</v>
      </c>
      <c r="R14" s="62">
        <v>171.78308854483873</v>
      </c>
      <c r="S14" s="96">
        <f t="shared" si="0"/>
        <v>43915</v>
      </c>
      <c r="T14" s="62"/>
      <c r="U14" s="62"/>
    </row>
    <row r="15" spans="1:32">
      <c r="A15" s="62">
        <v>174.14964600000002</v>
      </c>
      <c r="B15" s="62">
        <v>181.66505500000002</v>
      </c>
      <c r="C15" s="62">
        <v>169.15669199999999</v>
      </c>
      <c r="D15" s="62">
        <v>190.78601399999999</v>
      </c>
      <c r="E15" s="62">
        <v>194.698724</v>
      </c>
      <c r="F15" s="62">
        <v>190.96623489999996</v>
      </c>
      <c r="G15" s="62">
        <v>164.61801240000003</v>
      </c>
      <c r="H15" s="62">
        <v>179.10102426000003</v>
      </c>
      <c r="I15" s="62">
        <v>171.23856499999999</v>
      </c>
      <c r="J15" s="62">
        <v>180.46702714</v>
      </c>
      <c r="K15" s="62">
        <v>195.46460430000002</v>
      </c>
      <c r="L15" s="62">
        <v>177.42580665666668</v>
      </c>
      <c r="M15" s="62">
        <v>184.43279085</v>
      </c>
      <c r="N15" s="62">
        <v>174.43567439999993</v>
      </c>
      <c r="O15" s="62">
        <v>166.43495610000005</v>
      </c>
      <c r="P15" s="62">
        <v>180.47848633000001</v>
      </c>
      <c r="Q15" s="62">
        <v>176.85835180000004</v>
      </c>
      <c r="R15" s="62">
        <v>179.33324467999998</v>
      </c>
      <c r="S15" s="96">
        <f t="shared" si="0"/>
        <v>43922</v>
      </c>
      <c r="T15" s="62"/>
      <c r="U15" s="62"/>
    </row>
    <row r="16" spans="1:32">
      <c r="A16" s="62">
        <v>181.73137549999996</v>
      </c>
      <c r="B16" s="62">
        <v>175.52556299999998</v>
      </c>
      <c r="C16" s="62">
        <v>168.20432299999999</v>
      </c>
      <c r="D16" s="62">
        <v>192.90382399999999</v>
      </c>
      <c r="E16" s="62">
        <v>168.67004300000002</v>
      </c>
      <c r="F16" s="62">
        <v>200.04573730000001</v>
      </c>
      <c r="G16" s="62">
        <v>157.5390845</v>
      </c>
      <c r="H16" s="62">
        <v>189.40152890000007</v>
      </c>
      <c r="I16" s="62">
        <v>178.16550699999996</v>
      </c>
      <c r="J16" s="62">
        <v>183.82588608999998</v>
      </c>
      <c r="K16" s="62">
        <v>189.87716741999998</v>
      </c>
      <c r="L16" s="62">
        <v>174.96354867666668</v>
      </c>
      <c r="M16" s="62">
        <v>170.57135935000002</v>
      </c>
      <c r="N16" s="62">
        <v>180.21737170499989</v>
      </c>
      <c r="O16" s="62">
        <v>163.58401899999998</v>
      </c>
      <c r="P16" s="62">
        <v>171.09543787000001</v>
      </c>
      <c r="Q16" s="62">
        <v>178.69672818999999</v>
      </c>
      <c r="R16" s="62">
        <v>128.88392314999999</v>
      </c>
      <c r="S16" s="96">
        <f t="shared" si="0"/>
        <v>43929</v>
      </c>
      <c r="T16" s="62"/>
      <c r="U16" s="62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</row>
    <row r="17" spans="1:32">
      <c r="A17" s="62">
        <v>165.07432700000001</v>
      </c>
      <c r="B17" s="62">
        <v>166.41050150000001</v>
      </c>
      <c r="C17" s="62">
        <v>177.731156</v>
      </c>
      <c r="D17" s="62">
        <v>171.997184</v>
      </c>
      <c r="E17" s="62">
        <v>167.08274899999998</v>
      </c>
      <c r="F17" s="62">
        <v>187.83408730000002</v>
      </c>
      <c r="G17" s="62">
        <v>164.07437788999999</v>
      </c>
      <c r="H17" s="62">
        <v>175.70155349999996</v>
      </c>
      <c r="I17" s="62">
        <v>176.38018688</v>
      </c>
      <c r="J17" s="62">
        <v>187.68842826000002</v>
      </c>
      <c r="K17" s="62">
        <v>167.010858735</v>
      </c>
      <c r="L17" s="62">
        <v>174.06914997666669</v>
      </c>
      <c r="M17" s="62">
        <v>165.07341427</v>
      </c>
      <c r="N17" s="62">
        <v>170.89494961499997</v>
      </c>
      <c r="O17" s="62">
        <v>184.10762516</v>
      </c>
      <c r="P17" s="62">
        <v>154.94816860999998</v>
      </c>
      <c r="Q17" s="62">
        <v>174.09181906999999</v>
      </c>
      <c r="R17" s="62">
        <v>147.32143490000004</v>
      </c>
      <c r="S17" s="96">
        <f t="shared" si="0"/>
        <v>43936</v>
      </c>
      <c r="T17" s="62"/>
      <c r="U17" s="62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</row>
    <row r="18" spans="1:32">
      <c r="A18" s="62">
        <v>159.05057049999999</v>
      </c>
      <c r="B18" s="62">
        <v>160.025655</v>
      </c>
      <c r="C18" s="62">
        <v>168.18862300000001</v>
      </c>
      <c r="D18" s="62">
        <v>158.26497699999999</v>
      </c>
      <c r="E18" s="62">
        <v>166.937512</v>
      </c>
      <c r="F18" s="62">
        <v>189.507634</v>
      </c>
      <c r="G18" s="62">
        <v>176.31111749999988</v>
      </c>
      <c r="H18" s="62">
        <v>166.39381877999998</v>
      </c>
      <c r="I18" s="62">
        <v>171.81871725999997</v>
      </c>
      <c r="J18" s="62">
        <v>175.12188184000001</v>
      </c>
      <c r="K18" s="62">
        <v>168.75244021500001</v>
      </c>
      <c r="L18" s="62">
        <v>166.27674944666671</v>
      </c>
      <c r="M18" s="62">
        <v>174.38061815000003</v>
      </c>
      <c r="N18" s="62">
        <v>175.59166293299995</v>
      </c>
      <c r="O18" s="62">
        <v>184.76339000999999</v>
      </c>
      <c r="P18" s="62">
        <v>155.83126673999996</v>
      </c>
      <c r="Q18" s="62">
        <v>162.35241925999998</v>
      </c>
      <c r="R18" s="62">
        <v>148.82742166000003</v>
      </c>
      <c r="S18" s="96">
        <f t="shared" si="0"/>
        <v>43943</v>
      </c>
      <c r="T18" s="62"/>
      <c r="U18" s="62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</row>
    <row r="19" spans="1:32">
      <c r="A19" s="62">
        <v>152.44760099999996</v>
      </c>
      <c r="B19" s="62">
        <v>170.991195</v>
      </c>
      <c r="C19" s="62">
        <v>149.50011499999999</v>
      </c>
      <c r="D19" s="62">
        <v>165.42847516129029</v>
      </c>
      <c r="E19" s="62">
        <v>164.95913400000001</v>
      </c>
      <c r="F19" s="62">
        <v>171.794206</v>
      </c>
      <c r="G19" s="62">
        <v>167.93312723000003</v>
      </c>
      <c r="H19" s="62">
        <v>191.28621006</v>
      </c>
      <c r="I19" s="62">
        <v>172.76573989000002</v>
      </c>
      <c r="J19" s="62">
        <v>173.54198250600004</v>
      </c>
      <c r="K19" s="62">
        <v>167.98769047000002</v>
      </c>
      <c r="L19" s="62">
        <v>175.6324489866667</v>
      </c>
      <c r="M19" s="62">
        <v>166.67806500999995</v>
      </c>
      <c r="N19" s="62">
        <v>173.35005607000002</v>
      </c>
      <c r="O19" s="62">
        <v>177.37244738999999</v>
      </c>
      <c r="P19" s="62">
        <v>160.48552750999997</v>
      </c>
      <c r="Q19" s="62">
        <v>172.95290511100001</v>
      </c>
      <c r="R19" s="62">
        <v>151.10583394</v>
      </c>
      <c r="S19" s="96">
        <f t="shared" si="0"/>
        <v>43950</v>
      </c>
      <c r="T19" s="62"/>
      <c r="U19" s="62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</row>
    <row r="20" spans="1:32">
      <c r="A20" s="62">
        <v>150.92716849999994</v>
      </c>
      <c r="B20" s="62">
        <v>163.19421199999999</v>
      </c>
      <c r="C20" s="62">
        <v>157.299307</v>
      </c>
      <c r="D20" s="62">
        <v>171.20087716129035</v>
      </c>
      <c r="E20" s="62">
        <v>169.94088899999997</v>
      </c>
      <c r="F20" s="62">
        <v>169.1010478</v>
      </c>
      <c r="G20" s="62">
        <v>161.59022629999998</v>
      </c>
      <c r="H20" s="62">
        <v>174.36384962999998</v>
      </c>
      <c r="I20" s="62">
        <v>172.56843425</v>
      </c>
      <c r="J20" s="62">
        <v>169.30070119000001</v>
      </c>
      <c r="K20" s="62">
        <v>162.09348483499997</v>
      </c>
      <c r="L20" s="62">
        <v>173.98787890806449</v>
      </c>
      <c r="M20" s="62">
        <v>156.16759180999998</v>
      </c>
      <c r="N20" s="62">
        <v>167.15753529</v>
      </c>
      <c r="O20" s="62">
        <v>168.05764627000002</v>
      </c>
      <c r="P20" s="62">
        <v>157.12924397500004</v>
      </c>
      <c r="Q20" s="62">
        <v>181.45290577000003</v>
      </c>
      <c r="R20" s="62">
        <v>155.43313964000001</v>
      </c>
      <c r="S20" s="96">
        <f t="shared" si="0"/>
        <v>43957</v>
      </c>
      <c r="T20" s="62"/>
      <c r="U20" s="62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</row>
    <row r="21" spans="1:32">
      <c r="A21" s="62">
        <v>150.84666099999998</v>
      </c>
      <c r="B21" s="62">
        <v>151.61692849999994</v>
      </c>
      <c r="C21" s="62">
        <v>159.28844800000002</v>
      </c>
      <c r="D21" s="62">
        <v>163.73874716129035</v>
      </c>
      <c r="E21" s="62">
        <v>166.607349</v>
      </c>
      <c r="F21" s="62">
        <v>178.47403170000001</v>
      </c>
      <c r="G21" s="62">
        <v>155.98463181000005</v>
      </c>
      <c r="H21" s="62">
        <v>173.08089320000002</v>
      </c>
      <c r="I21" s="62">
        <v>170.01341664999998</v>
      </c>
      <c r="J21" s="62">
        <v>173.59090347000003</v>
      </c>
      <c r="K21" s="62">
        <v>166.80399570000003</v>
      </c>
      <c r="L21" s="62">
        <v>176.55931125258064</v>
      </c>
      <c r="M21" s="62">
        <v>173.49445502500001</v>
      </c>
      <c r="N21" s="62">
        <v>165.85951130999996</v>
      </c>
      <c r="O21" s="62">
        <v>159.39651835999999</v>
      </c>
      <c r="P21" s="62">
        <v>169.56851131000002</v>
      </c>
      <c r="Q21" s="62">
        <v>176.81414619999998</v>
      </c>
      <c r="R21" s="62">
        <v>166.14657955499999</v>
      </c>
      <c r="S21" s="96">
        <f t="shared" si="0"/>
        <v>43964</v>
      </c>
      <c r="T21" s="62"/>
      <c r="U21" s="62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</row>
    <row r="22" spans="1:32">
      <c r="A22" s="62">
        <v>159.66455100000002</v>
      </c>
      <c r="B22" s="62">
        <v>157.40153100000003</v>
      </c>
      <c r="C22" s="62">
        <v>149.64190600000001</v>
      </c>
      <c r="D22" s="62">
        <v>156.7141361612903</v>
      </c>
      <c r="E22" s="62">
        <v>170.76631199999997</v>
      </c>
      <c r="F22" s="62">
        <v>167.70131760000001</v>
      </c>
      <c r="G22" s="62">
        <v>159.83320413999996</v>
      </c>
      <c r="H22" s="62">
        <v>162.74775183000003</v>
      </c>
      <c r="I22" s="62">
        <v>169.95661079000001</v>
      </c>
      <c r="J22" s="62">
        <v>172.74041749000003</v>
      </c>
      <c r="K22" s="62">
        <v>175.29775443</v>
      </c>
      <c r="L22" s="62">
        <v>163.11802030258065</v>
      </c>
      <c r="M22" s="62">
        <v>164.70209045500005</v>
      </c>
      <c r="N22" s="62">
        <v>166.76108534999997</v>
      </c>
      <c r="O22" s="62">
        <v>155.42547374999998</v>
      </c>
      <c r="P22" s="62">
        <v>156.03389446</v>
      </c>
      <c r="Q22" s="62">
        <v>167.11228713500003</v>
      </c>
      <c r="R22" s="62">
        <v>145.70500259999994</v>
      </c>
      <c r="S22" s="96">
        <f t="shared" si="0"/>
        <v>43971</v>
      </c>
      <c r="T22" s="62"/>
      <c r="U22" s="62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</row>
    <row r="23" spans="1:32">
      <c r="A23" s="62">
        <v>148.96281799999997</v>
      </c>
      <c r="B23" s="62">
        <v>162.98349300000001</v>
      </c>
      <c r="C23" s="62">
        <v>154.80061699999999</v>
      </c>
      <c r="D23" s="62">
        <v>171.41306616129032</v>
      </c>
      <c r="E23" s="62">
        <v>171.57788800000003</v>
      </c>
      <c r="F23" s="62">
        <v>171.63495000000003</v>
      </c>
      <c r="G23" s="62">
        <v>147.11642518000002</v>
      </c>
      <c r="H23" s="62">
        <v>184.34669151</v>
      </c>
      <c r="I23" s="62">
        <v>141.98326667999996</v>
      </c>
      <c r="J23" s="62">
        <v>171.19018528999999</v>
      </c>
      <c r="K23" s="62">
        <v>176.40759617000001</v>
      </c>
      <c r="L23" s="62">
        <v>164.57210281258062</v>
      </c>
      <c r="M23" s="62">
        <v>162.33204599999999</v>
      </c>
      <c r="N23" s="62">
        <v>166.16768718000003</v>
      </c>
      <c r="O23" s="62">
        <v>160.23711424000004</v>
      </c>
      <c r="P23" s="62">
        <v>155.59692933000002</v>
      </c>
      <c r="Q23" s="62">
        <v>172.32988982000001</v>
      </c>
      <c r="R23" s="62">
        <v>147.97219245000002</v>
      </c>
      <c r="S23" s="96">
        <f t="shared" si="0"/>
        <v>43978</v>
      </c>
      <c r="T23" s="62"/>
      <c r="U23" s="62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</row>
    <row r="24" spans="1:32">
      <c r="A24" s="62">
        <v>133.49339200000003</v>
      </c>
      <c r="B24" s="62">
        <v>159.03052500000001</v>
      </c>
      <c r="C24" s="62">
        <v>154.05465899999996</v>
      </c>
      <c r="D24" s="62">
        <v>165.71500666666665</v>
      </c>
      <c r="E24" s="62">
        <v>172.74475699999999</v>
      </c>
      <c r="F24" s="62">
        <v>168.17808429999997</v>
      </c>
      <c r="G24" s="62">
        <v>157.01749296</v>
      </c>
      <c r="H24" s="62">
        <v>172.73402847999998</v>
      </c>
      <c r="I24" s="62">
        <v>168.91471755000001</v>
      </c>
      <c r="J24" s="62">
        <v>175.22176332000001</v>
      </c>
      <c r="K24" s="62">
        <v>166.36392537</v>
      </c>
      <c r="L24" s="62">
        <v>167.57654401444449</v>
      </c>
      <c r="M24" s="62">
        <v>163.19285500000001</v>
      </c>
      <c r="N24" s="62">
        <v>171.83618262000002</v>
      </c>
      <c r="O24" s="62">
        <v>165.30210904</v>
      </c>
      <c r="P24" s="62">
        <v>165.76812476499998</v>
      </c>
      <c r="Q24" s="62">
        <v>163.49990758000001</v>
      </c>
      <c r="R24" s="62">
        <v>152.99224024999998</v>
      </c>
      <c r="S24" s="96">
        <f t="shared" si="0"/>
        <v>43985</v>
      </c>
      <c r="T24" s="62"/>
      <c r="U24" s="62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</row>
    <row r="25" spans="1:32">
      <c r="A25" s="62">
        <v>157.29553799999996</v>
      </c>
      <c r="B25" s="62">
        <v>161.64812199999994</v>
      </c>
      <c r="C25" s="62">
        <v>155.76130300000003</v>
      </c>
      <c r="D25" s="62">
        <v>165.74021466666665</v>
      </c>
      <c r="E25" s="62">
        <v>175.62645100000003</v>
      </c>
      <c r="F25" s="62">
        <v>177.85762529999997</v>
      </c>
      <c r="G25" s="62">
        <v>162.49140455</v>
      </c>
      <c r="H25" s="62">
        <v>170.86289690000001</v>
      </c>
      <c r="I25" s="62">
        <v>163.03239080000003</v>
      </c>
      <c r="J25" s="62">
        <v>167.57728</v>
      </c>
      <c r="K25" s="62">
        <v>162.446730645</v>
      </c>
      <c r="L25" s="62">
        <v>167.97053912444446</v>
      </c>
      <c r="M25" s="62">
        <v>167.12822799999998</v>
      </c>
      <c r="N25" s="62">
        <v>161.50606762999996</v>
      </c>
      <c r="O25" s="62">
        <v>164.87020551000001</v>
      </c>
      <c r="P25" s="62">
        <v>169.90596904500001</v>
      </c>
      <c r="Q25" s="62">
        <v>161.59871069000002</v>
      </c>
      <c r="R25" s="62">
        <v>167.73234742999995</v>
      </c>
      <c r="S25" s="96">
        <f t="shared" si="0"/>
        <v>43992</v>
      </c>
      <c r="T25" s="62"/>
      <c r="U25" s="62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</row>
    <row r="26" spans="1:32">
      <c r="A26" s="62">
        <v>159.05281900000003</v>
      </c>
      <c r="B26" s="62">
        <v>156.891884</v>
      </c>
      <c r="C26" s="62">
        <v>156.91197700000001</v>
      </c>
      <c r="D26" s="62">
        <v>169.02582666666663</v>
      </c>
      <c r="E26" s="62">
        <v>175.68110899999999</v>
      </c>
      <c r="F26" s="62">
        <v>166.71054079999999</v>
      </c>
      <c r="G26" s="62">
        <v>165.16320159000003</v>
      </c>
      <c r="H26" s="62">
        <v>171.73121853000004</v>
      </c>
      <c r="I26" s="62">
        <v>169.91293998</v>
      </c>
      <c r="J26" s="62">
        <v>169.60952757999999</v>
      </c>
      <c r="K26" s="62">
        <v>169.33041500000002</v>
      </c>
      <c r="L26" s="62">
        <v>164.04765595444445</v>
      </c>
      <c r="M26" s="62">
        <v>160.31181299999997</v>
      </c>
      <c r="N26" s="62">
        <v>160.90996677500004</v>
      </c>
      <c r="O26" s="62">
        <v>166.78939394</v>
      </c>
      <c r="P26" s="62">
        <v>162.17965148000005</v>
      </c>
      <c r="Q26" s="62">
        <v>154.01427510000002</v>
      </c>
      <c r="R26" s="62">
        <v>155.73919196999998</v>
      </c>
      <c r="S26" s="96">
        <f t="shared" si="0"/>
        <v>43999</v>
      </c>
      <c r="T26" s="62"/>
      <c r="U26" s="62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</row>
    <row r="27" spans="1:32">
      <c r="A27" s="62">
        <v>158.33982400000002</v>
      </c>
      <c r="B27" s="62">
        <v>153.730155</v>
      </c>
      <c r="C27" s="62">
        <v>159.756933</v>
      </c>
      <c r="D27" s="62">
        <v>165.52884066666667</v>
      </c>
      <c r="E27" s="62">
        <v>167.88050899999999</v>
      </c>
      <c r="F27" s="62">
        <v>174.63095440000001</v>
      </c>
      <c r="G27" s="62">
        <v>160.39567701000001</v>
      </c>
      <c r="H27" s="62">
        <v>161.10206819000001</v>
      </c>
      <c r="I27" s="62">
        <v>162.63602943000001</v>
      </c>
      <c r="J27" s="62">
        <v>179.37611781999999</v>
      </c>
      <c r="K27" s="62">
        <v>161.99263497499999</v>
      </c>
      <c r="L27" s="62">
        <v>165.54189811444451</v>
      </c>
      <c r="M27" s="62">
        <v>162.92699999999999</v>
      </c>
      <c r="N27" s="62">
        <v>164.20644262000002</v>
      </c>
      <c r="O27" s="62">
        <v>167.23973704000002</v>
      </c>
      <c r="P27" s="62">
        <v>161.72763894500002</v>
      </c>
      <c r="Q27" s="62">
        <v>162.11711980000004</v>
      </c>
      <c r="R27" s="62">
        <v>155.15606597999999</v>
      </c>
      <c r="S27" s="96">
        <f t="shared" si="0"/>
        <v>44006</v>
      </c>
      <c r="T27" s="62"/>
      <c r="U27" s="62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</row>
    <row r="28" spans="1:32">
      <c r="A28" s="62">
        <v>154.0925455</v>
      </c>
      <c r="B28" s="62">
        <v>155.82416999999998</v>
      </c>
      <c r="C28" s="62">
        <v>152.67852699999997</v>
      </c>
      <c r="D28" s="62">
        <v>169.81606374193549</v>
      </c>
      <c r="E28" s="62">
        <v>172.8434</v>
      </c>
      <c r="F28" s="62">
        <v>170.64059949999998</v>
      </c>
      <c r="G28" s="62">
        <v>160.33430165999997</v>
      </c>
      <c r="H28" s="62">
        <v>166.74744122999999</v>
      </c>
      <c r="I28" s="62">
        <v>181.10560799999999</v>
      </c>
      <c r="J28" s="62">
        <v>171.26636604999999</v>
      </c>
      <c r="K28" s="62">
        <v>166.28159113999999</v>
      </c>
      <c r="L28" s="62">
        <v>169.29190035505377</v>
      </c>
      <c r="M28" s="62">
        <v>162.84500000000003</v>
      </c>
      <c r="N28" s="62">
        <v>159.15955282000004</v>
      </c>
      <c r="O28" s="62">
        <v>153.34881593</v>
      </c>
      <c r="P28" s="62">
        <v>152.96828685999998</v>
      </c>
      <c r="Q28" s="62">
        <v>154.66921506000006</v>
      </c>
      <c r="R28" s="62">
        <v>148.56722224999993</v>
      </c>
      <c r="S28" s="96">
        <f t="shared" si="0"/>
        <v>44013</v>
      </c>
      <c r="T28" s="62"/>
      <c r="U28" s="62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</row>
    <row r="29" spans="1:32">
      <c r="A29" s="62">
        <v>157.701436</v>
      </c>
      <c r="B29" s="62">
        <v>151.304982</v>
      </c>
      <c r="C29" s="62">
        <v>157.16183999999998</v>
      </c>
      <c r="D29" s="62">
        <v>169.43757574193549</v>
      </c>
      <c r="E29" s="62">
        <v>168.750362</v>
      </c>
      <c r="F29" s="62">
        <v>161.6058127</v>
      </c>
      <c r="G29" s="62">
        <v>164.14406749</v>
      </c>
      <c r="H29" s="62">
        <v>171.95800244</v>
      </c>
      <c r="I29" s="62">
        <v>168.00722913999999</v>
      </c>
      <c r="J29" s="62">
        <v>172.89970344000002</v>
      </c>
      <c r="K29" s="62">
        <v>167.51751315999996</v>
      </c>
      <c r="L29" s="62">
        <v>165.2686652150538</v>
      </c>
      <c r="M29" s="62">
        <v>166.31399999999999</v>
      </c>
      <c r="N29" s="62">
        <v>160.51808658999994</v>
      </c>
      <c r="O29" s="62">
        <v>158.63810877</v>
      </c>
      <c r="P29" s="62">
        <v>165.84303472000002</v>
      </c>
      <c r="Q29" s="62">
        <v>152.94537837000001</v>
      </c>
      <c r="R29" s="62">
        <v>143.14849542000005</v>
      </c>
      <c r="S29" s="96">
        <f t="shared" si="0"/>
        <v>44020</v>
      </c>
      <c r="T29" s="62"/>
      <c r="U29" s="62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</row>
    <row r="30" spans="1:32">
      <c r="A30" s="62">
        <v>158.39387799999997</v>
      </c>
      <c r="B30" s="62">
        <v>146.59675900000002</v>
      </c>
      <c r="C30" s="62">
        <v>153.87684900000002</v>
      </c>
      <c r="D30" s="62">
        <v>162.03455574193549</v>
      </c>
      <c r="E30" s="62">
        <v>163.35245199999997</v>
      </c>
      <c r="F30" s="62">
        <v>160.40100399999997</v>
      </c>
      <c r="G30" s="62">
        <v>151.27262933999998</v>
      </c>
      <c r="H30" s="62">
        <v>165.00575093</v>
      </c>
      <c r="I30" s="62">
        <v>157.86549786</v>
      </c>
      <c r="J30" s="62">
        <v>164.68309507000004</v>
      </c>
      <c r="K30" s="62">
        <v>160.62180268500001</v>
      </c>
      <c r="L30" s="62">
        <v>156.56802692086029</v>
      </c>
      <c r="M30" s="62">
        <v>157.73399999999998</v>
      </c>
      <c r="N30" s="62">
        <v>155.91005210999995</v>
      </c>
      <c r="O30" s="62">
        <v>159.78413720000006</v>
      </c>
      <c r="P30" s="62">
        <v>158.51327556999999</v>
      </c>
      <c r="Q30" s="62">
        <v>156.19930492000003</v>
      </c>
      <c r="R30" s="62">
        <v>154.15638496999998</v>
      </c>
      <c r="S30" s="96">
        <f t="shared" si="0"/>
        <v>44027</v>
      </c>
      <c r="T30" s="62"/>
      <c r="U30" s="62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</row>
    <row r="31" spans="1:32">
      <c r="A31" s="62">
        <v>150.23006900000001</v>
      </c>
      <c r="B31" s="62">
        <v>137.66789350000002</v>
      </c>
      <c r="C31" s="62">
        <v>147.61787799999999</v>
      </c>
      <c r="D31" s="62">
        <v>158.54219774193552</v>
      </c>
      <c r="E31" s="62">
        <v>150.80482499999997</v>
      </c>
      <c r="F31" s="62">
        <v>152.7939533</v>
      </c>
      <c r="G31" s="62">
        <v>139.06154099</v>
      </c>
      <c r="H31" s="62">
        <v>154.00379658</v>
      </c>
      <c r="I31" s="62">
        <v>156.69978108999999</v>
      </c>
      <c r="J31" s="62">
        <v>159.27199490000001</v>
      </c>
      <c r="K31" s="62">
        <v>154.66543110000003</v>
      </c>
      <c r="L31" s="62">
        <v>155.28159360505373</v>
      </c>
      <c r="M31" s="62">
        <v>151.4</v>
      </c>
      <c r="N31" s="62">
        <v>148.13040828999999</v>
      </c>
      <c r="O31" s="62">
        <v>153.02671280999999</v>
      </c>
      <c r="P31" s="62">
        <v>157.32322762000001</v>
      </c>
      <c r="Q31" s="62">
        <v>158.95249261999993</v>
      </c>
      <c r="R31" s="62">
        <v>151.44909314999995</v>
      </c>
      <c r="S31" s="96">
        <f t="shared" si="0"/>
        <v>44034</v>
      </c>
      <c r="T31" s="62"/>
      <c r="U31" s="62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</row>
    <row r="32" spans="1:32">
      <c r="A32" s="62">
        <v>137.98823200000004</v>
      </c>
      <c r="B32" s="62">
        <v>143.89995700000003</v>
      </c>
      <c r="C32" s="62">
        <v>138.66189700000001</v>
      </c>
      <c r="D32" s="62">
        <v>145.14928390322581</v>
      </c>
      <c r="E32" s="62">
        <v>126.5808014</v>
      </c>
      <c r="F32" s="62">
        <v>154.9173807</v>
      </c>
      <c r="G32" s="62">
        <v>144.66617180999998</v>
      </c>
      <c r="H32" s="62">
        <v>160.48738610999999</v>
      </c>
      <c r="I32" s="62">
        <v>153.16183571000002</v>
      </c>
      <c r="J32" s="62">
        <v>129.8657302</v>
      </c>
      <c r="K32" s="62">
        <v>146.62738004999997</v>
      </c>
      <c r="L32" s="62">
        <v>148.90196038505371</v>
      </c>
      <c r="M32" s="62">
        <v>154.54336119999996</v>
      </c>
      <c r="N32" s="62">
        <v>149.66162790999999</v>
      </c>
      <c r="O32" s="62">
        <v>147.8855006</v>
      </c>
      <c r="P32" s="62">
        <v>137.62151709000005</v>
      </c>
      <c r="Q32" s="62">
        <v>143.66363043000004</v>
      </c>
      <c r="R32" s="62">
        <v>147.00457598999998</v>
      </c>
      <c r="S32" s="96">
        <f t="shared" si="0"/>
        <v>44041</v>
      </c>
      <c r="T32" s="62"/>
      <c r="U32" s="62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</row>
    <row r="33" spans="1:32">
      <c r="A33" s="62">
        <v>150.450255</v>
      </c>
      <c r="B33" s="62">
        <v>154.58855300000002</v>
      </c>
      <c r="C33" s="62">
        <v>148.28022399999998</v>
      </c>
      <c r="D33" s="62">
        <v>151.92851690322581</v>
      </c>
      <c r="E33" s="62">
        <v>157.4322568</v>
      </c>
      <c r="F33" s="62">
        <v>158.05887209999997</v>
      </c>
      <c r="G33" s="62">
        <v>153.18947334000003</v>
      </c>
      <c r="H33" s="62">
        <v>162.21626370999999</v>
      </c>
      <c r="I33" s="62">
        <v>152.45258811000002</v>
      </c>
      <c r="J33" s="62">
        <v>149.50141746000003</v>
      </c>
      <c r="K33" s="62">
        <v>156.608989425</v>
      </c>
      <c r="L33" s="62">
        <v>144.91022726516127</v>
      </c>
      <c r="M33" s="62">
        <v>165.910418075</v>
      </c>
      <c r="N33" s="62">
        <v>145.37939831</v>
      </c>
      <c r="O33" s="62">
        <v>156.35816950500003</v>
      </c>
      <c r="P33" s="62">
        <v>159.22619175000003</v>
      </c>
      <c r="Q33" s="62">
        <v>147.53585031999998</v>
      </c>
      <c r="R33" s="62">
        <v>161.88167866999999</v>
      </c>
      <c r="S33" s="96">
        <f t="shared" si="0"/>
        <v>44048</v>
      </c>
      <c r="T33" s="62"/>
      <c r="U33" s="62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</row>
    <row r="34" spans="1:32">
      <c r="A34" s="62">
        <v>158.26756899999998</v>
      </c>
      <c r="B34" s="62">
        <v>159.95385549999997</v>
      </c>
      <c r="C34" s="62">
        <v>150.95016900000002</v>
      </c>
      <c r="D34" s="62">
        <v>160.1701129032258</v>
      </c>
      <c r="E34" s="62">
        <v>159.41744040000003</v>
      </c>
      <c r="F34" s="62">
        <v>160.79714669999998</v>
      </c>
      <c r="G34" s="62">
        <v>163.31434261000001</v>
      </c>
      <c r="H34" s="62">
        <v>161.13504336000005</v>
      </c>
      <c r="I34" s="62">
        <v>163.49680271</v>
      </c>
      <c r="J34" s="62">
        <v>159.77208542999998</v>
      </c>
      <c r="K34" s="62">
        <v>159.404079465</v>
      </c>
      <c r="L34" s="62">
        <v>159.91215907016135</v>
      </c>
      <c r="M34" s="62">
        <v>163.26252807500001</v>
      </c>
      <c r="N34" s="62">
        <v>155.98265358999998</v>
      </c>
      <c r="O34" s="62">
        <v>157.259015385</v>
      </c>
      <c r="P34" s="62">
        <v>153.89424052000004</v>
      </c>
      <c r="Q34" s="62">
        <v>154.57055137999998</v>
      </c>
      <c r="R34" s="62">
        <v>143.64610413999998</v>
      </c>
      <c r="S34" s="96">
        <f t="shared" si="0"/>
        <v>44055</v>
      </c>
      <c r="T34" s="62"/>
      <c r="U34" s="62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</row>
    <row r="35" spans="1:32">
      <c r="A35" s="62">
        <v>160.988428</v>
      </c>
      <c r="B35" s="62">
        <v>157.8874505</v>
      </c>
      <c r="C35" s="62">
        <v>155.42086800000001</v>
      </c>
      <c r="D35" s="62">
        <v>165.86632890322582</v>
      </c>
      <c r="E35" s="62">
        <v>169.12229689999995</v>
      </c>
      <c r="F35" s="62">
        <v>167.1853289</v>
      </c>
      <c r="G35" s="62">
        <v>163.94295305999998</v>
      </c>
      <c r="H35" s="62">
        <v>169.99176368000005</v>
      </c>
      <c r="I35" s="62">
        <v>167.39590189999998</v>
      </c>
      <c r="J35" s="62">
        <v>171.96827622000004</v>
      </c>
      <c r="K35" s="62">
        <v>163.50910329499999</v>
      </c>
      <c r="L35" s="62">
        <v>159.54805377983868</v>
      </c>
      <c r="M35" s="62">
        <v>165.22236458499998</v>
      </c>
      <c r="N35" s="62">
        <v>162.97451351000007</v>
      </c>
      <c r="O35" s="62">
        <v>163.57881682500005</v>
      </c>
      <c r="P35" s="62">
        <v>165.27880095499998</v>
      </c>
      <c r="Q35" s="62">
        <v>151.06492491999995</v>
      </c>
      <c r="R35" s="62">
        <v>134.48070883</v>
      </c>
      <c r="S35" s="96">
        <f t="shared" si="0"/>
        <v>44062</v>
      </c>
      <c r="T35" s="62"/>
      <c r="U35" s="62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</row>
    <row r="36" spans="1:32">
      <c r="A36" s="62">
        <v>165.66360250000002</v>
      </c>
      <c r="B36" s="62">
        <v>156.50351900000004</v>
      </c>
      <c r="C36" s="62">
        <v>162.928451</v>
      </c>
      <c r="D36" s="62">
        <v>175.06955290322577</v>
      </c>
      <c r="E36" s="62">
        <v>178.04379019999999</v>
      </c>
      <c r="F36" s="62">
        <v>168.8109537</v>
      </c>
      <c r="G36" s="62">
        <v>166.08184781000003</v>
      </c>
      <c r="H36" s="62">
        <v>170.18063769999998</v>
      </c>
      <c r="I36" s="62">
        <v>168.80102461000001</v>
      </c>
      <c r="J36" s="62">
        <v>169.672099</v>
      </c>
      <c r="K36" s="62">
        <v>167.35095318999998</v>
      </c>
      <c r="L36" s="62">
        <v>167.05342759016128</v>
      </c>
      <c r="M36" s="62">
        <v>165.03009312666666</v>
      </c>
      <c r="N36" s="62">
        <v>167.25112460999998</v>
      </c>
      <c r="O36" s="62">
        <v>169.50939328999999</v>
      </c>
      <c r="P36" s="62">
        <v>169.55425213999999</v>
      </c>
      <c r="Q36" s="62">
        <v>161.67913310999995</v>
      </c>
      <c r="R36" s="62">
        <v>161.72701690000002</v>
      </c>
      <c r="S36" s="96">
        <f t="shared" si="0"/>
        <v>44069</v>
      </c>
      <c r="T36" s="62"/>
      <c r="U36" s="62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</row>
    <row r="37" spans="1:32">
      <c r="A37" s="62">
        <v>162.59529100000003</v>
      </c>
      <c r="B37" s="62">
        <v>162.06079499999998</v>
      </c>
      <c r="C37" s="62">
        <v>159.660369</v>
      </c>
      <c r="D37" s="62">
        <v>171.598919</v>
      </c>
      <c r="E37" s="62">
        <v>170.43066209999998</v>
      </c>
      <c r="F37" s="62">
        <v>167.01858249999998</v>
      </c>
      <c r="G37" s="62">
        <v>163.70978745000002</v>
      </c>
      <c r="H37" s="62">
        <v>174.86652559000001</v>
      </c>
      <c r="I37" s="62">
        <v>179.26396990999999</v>
      </c>
      <c r="J37" s="62">
        <v>162.83520854</v>
      </c>
      <c r="K37" s="62">
        <v>167.85477524999999</v>
      </c>
      <c r="L37" s="62">
        <v>167.87386197999996</v>
      </c>
      <c r="M37" s="62">
        <v>165.26487164666668</v>
      </c>
      <c r="N37" s="62">
        <v>159.45826056500002</v>
      </c>
      <c r="O37" s="62">
        <v>170.17898451500002</v>
      </c>
      <c r="P37" s="62">
        <v>170.15005009999999</v>
      </c>
      <c r="Q37" s="62">
        <v>155.12144529000003</v>
      </c>
      <c r="R37" s="62">
        <v>156.63817194999996</v>
      </c>
      <c r="S37" s="96">
        <f t="shared" si="0"/>
        <v>44076</v>
      </c>
      <c r="T37" s="62"/>
      <c r="U37" s="62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</row>
    <row r="38" spans="1:32">
      <c r="A38" s="62">
        <v>163.63641800000005</v>
      </c>
      <c r="B38" s="62">
        <v>163.60556499999998</v>
      </c>
      <c r="C38" s="62">
        <v>159.33620499999998</v>
      </c>
      <c r="D38" s="62">
        <v>171.28032400000006</v>
      </c>
      <c r="E38" s="62">
        <v>172.85764339999997</v>
      </c>
      <c r="F38" s="62">
        <v>173.1190536</v>
      </c>
      <c r="G38" s="62">
        <v>173.10086124</v>
      </c>
      <c r="H38" s="62">
        <v>176.08208535</v>
      </c>
      <c r="I38" s="62">
        <v>173.04650631999999</v>
      </c>
      <c r="J38" s="62">
        <v>168.47955092999999</v>
      </c>
      <c r="K38" s="62">
        <v>161.48816042999997</v>
      </c>
      <c r="L38" s="62">
        <v>174.70278736999995</v>
      </c>
      <c r="M38" s="62">
        <v>170.16795565666669</v>
      </c>
      <c r="N38" s="62">
        <v>166.50096457499998</v>
      </c>
      <c r="O38" s="62">
        <v>169.71084037499998</v>
      </c>
      <c r="P38" s="62">
        <v>179.13032695499999</v>
      </c>
      <c r="Q38" s="62">
        <v>172.06897130999999</v>
      </c>
      <c r="R38" s="62">
        <v>159.98597759500004</v>
      </c>
      <c r="S38" s="96">
        <f t="shared" si="0"/>
        <v>44083</v>
      </c>
      <c r="T38" s="62"/>
      <c r="U38" s="62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</row>
    <row r="39" spans="1:32">
      <c r="A39" s="62">
        <v>161.61502000000002</v>
      </c>
      <c r="B39" s="62">
        <v>169.197158</v>
      </c>
      <c r="C39" s="62">
        <v>164.27850799999999</v>
      </c>
      <c r="D39" s="62">
        <v>168.86121000000003</v>
      </c>
      <c r="E39" s="62">
        <v>174.24070109999997</v>
      </c>
      <c r="F39" s="62">
        <v>172.17658569999998</v>
      </c>
      <c r="G39" s="62">
        <v>169.56548001000004</v>
      </c>
      <c r="H39" s="62">
        <v>179.02055280000002</v>
      </c>
      <c r="I39" s="62">
        <v>168.35416402000001</v>
      </c>
      <c r="J39" s="62">
        <v>171.56860202400003</v>
      </c>
      <c r="K39" s="62">
        <v>173.46712386000002</v>
      </c>
      <c r="L39" s="62">
        <v>172.58210839700001</v>
      </c>
      <c r="M39" s="62">
        <v>176.65979511166665</v>
      </c>
      <c r="N39" s="62">
        <v>168.53474958500004</v>
      </c>
      <c r="O39" s="62">
        <v>169.88181764500001</v>
      </c>
      <c r="P39" s="62">
        <v>179.84405077000008</v>
      </c>
      <c r="Q39" s="62">
        <v>168.65812411000002</v>
      </c>
      <c r="R39" s="62">
        <v>158.38047032999998</v>
      </c>
      <c r="S39" s="96">
        <f t="shared" si="0"/>
        <v>44090</v>
      </c>
      <c r="T39" s="62"/>
      <c r="U39" s="62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</row>
    <row r="40" spans="1:32">
      <c r="A40" s="62">
        <v>167.05527599999999</v>
      </c>
      <c r="B40" s="62">
        <v>164.73492300000001</v>
      </c>
      <c r="C40" s="62">
        <v>164.55213000000001</v>
      </c>
      <c r="D40" s="62">
        <v>170.41739000000001</v>
      </c>
      <c r="E40" s="62">
        <v>180.00548299999997</v>
      </c>
      <c r="F40" s="62">
        <v>186.19656029999999</v>
      </c>
      <c r="G40" s="62">
        <v>161.45070334000008</v>
      </c>
      <c r="H40" s="62">
        <v>180.05734824999999</v>
      </c>
      <c r="I40" s="62">
        <v>171.68274741000005</v>
      </c>
      <c r="J40" s="62">
        <v>173.64708446699998</v>
      </c>
      <c r="K40" s="62">
        <v>170.85399727499998</v>
      </c>
      <c r="L40" s="62">
        <v>169.20116373999997</v>
      </c>
      <c r="M40" s="62">
        <v>177.71240380833331</v>
      </c>
      <c r="N40" s="62">
        <v>167.74364319</v>
      </c>
      <c r="O40" s="62">
        <v>175.19023679499998</v>
      </c>
      <c r="P40" s="62">
        <v>183.90673224500006</v>
      </c>
      <c r="Q40" s="62">
        <v>165.42244737000001</v>
      </c>
      <c r="R40" s="62">
        <v>167.49429687999998</v>
      </c>
      <c r="S40" s="96">
        <f t="shared" si="0"/>
        <v>44097</v>
      </c>
      <c r="T40" s="62"/>
      <c r="U40" s="62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</row>
    <row r="41" spans="1:32">
      <c r="A41" s="62">
        <v>167.78660250000004</v>
      </c>
      <c r="B41" s="62">
        <v>164.40514400000001</v>
      </c>
      <c r="C41" s="62">
        <v>165.02136800000005</v>
      </c>
      <c r="D41" s="62">
        <v>168.05703699999998</v>
      </c>
      <c r="E41" s="62">
        <v>172.81184290000002</v>
      </c>
      <c r="F41" s="62">
        <v>176.57912160000004</v>
      </c>
      <c r="G41" s="62">
        <v>172.69007040000002</v>
      </c>
      <c r="H41" s="62">
        <v>172.32125791500002</v>
      </c>
      <c r="I41" s="62">
        <v>168.96523253999996</v>
      </c>
      <c r="J41" s="62">
        <v>175.37828359499997</v>
      </c>
      <c r="K41" s="62">
        <v>173.18247030000003</v>
      </c>
      <c r="L41" s="62">
        <v>168.72725693000001</v>
      </c>
      <c r="M41" s="62">
        <v>175.72452169000002</v>
      </c>
      <c r="N41" s="62">
        <v>173.99777165500004</v>
      </c>
      <c r="O41" s="62">
        <v>173.61583894999998</v>
      </c>
      <c r="P41" s="62">
        <v>172.49615295999999</v>
      </c>
      <c r="Q41" s="62">
        <v>168.38851746</v>
      </c>
      <c r="R41" s="62">
        <v>169.55704418000008</v>
      </c>
      <c r="S41" s="96">
        <f t="shared" si="0"/>
        <v>44104</v>
      </c>
      <c r="T41" s="62"/>
      <c r="U41" s="62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</row>
    <row r="42" spans="1:32">
      <c r="A42" s="62">
        <v>169.35481600000003</v>
      </c>
      <c r="B42" s="62">
        <v>175.49272500000001</v>
      </c>
      <c r="C42" s="62">
        <v>164.12344300000001</v>
      </c>
      <c r="D42" s="62">
        <v>172.739845</v>
      </c>
      <c r="E42" s="62">
        <v>161.73227280000003</v>
      </c>
      <c r="F42" s="62">
        <v>174.61869629999998</v>
      </c>
      <c r="G42" s="62">
        <v>177.78646800000001</v>
      </c>
      <c r="H42" s="62">
        <v>181.64463830000003</v>
      </c>
      <c r="I42" s="62">
        <v>167.08670984</v>
      </c>
      <c r="J42" s="62">
        <v>180.81338962000001</v>
      </c>
      <c r="K42" s="62">
        <v>176.50370147500001</v>
      </c>
      <c r="L42" s="62">
        <v>171.48275187999997</v>
      </c>
      <c r="M42" s="62">
        <v>170.260592575</v>
      </c>
      <c r="N42" s="62">
        <v>183.72410611499998</v>
      </c>
      <c r="O42" s="62">
        <v>175.26283209499996</v>
      </c>
      <c r="P42" s="62">
        <v>173.66880866000002</v>
      </c>
      <c r="Q42" s="62">
        <v>177.88299257</v>
      </c>
      <c r="R42" s="62">
        <v>176.89578499499993</v>
      </c>
      <c r="S42" s="96">
        <f t="shared" si="0"/>
        <v>44111</v>
      </c>
      <c r="T42" s="62"/>
      <c r="U42" s="62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</row>
    <row r="43" spans="1:32">
      <c r="A43" s="62">
        <v>168.12871600000003</v>
      </c>
      <c r="B43" s="62">
        <v>177.63805099999999</v>
      </c>
      <c r="C43" s="62">
        <v>177.86114400000002</v>
      </c>
      <c r="D43" s="62">
        <v>177.63804299999998</v>
      </c>
      <c r="E43" s="62">
        <v>181.1925085</v>
      </c>
      <c r="F43" s="62">
        <v>176.55361409999995</v>
      </c>
      <c r="G43" s="62">
        <v>181.33044050000001</v>
      </c>
      <c r="H43" s="62">
        <v>192.24944995000001</v>
      </c>
      <c r="I43" s="62">
        <v>187.02888569999996</v>
      </c>
      <c r="J43" s="62">
        <v>175.40182051499997</v>
      </c>
      <c r="K43" s="62">
        <v>176.099339015</v>
      </c>
      <c r="L43" s="62">
        <v>177.37245308999996</v>
      </c>
      <c r="M43" s="62">
        <v>187.00680967</v>
      </c>
      <c r="N43" s="62">
        <v>182.11881736500004</v>
      </c>
      <c r="O43" s="62">
        <v>175.42776462500001</v>
      </c>
      <c r="P43" s="62">
        <v>171.83915468000001</v>
      </c>
      <c r="Q43" s="62">
        <v>181.65548139999999</v>
      </c>
      <c r="R43" s="62">
        <v>169.56107630499997</v>
      </c>
      <c r="S43" s="96">
        <f t="shared" si="0"/>
        <v>44118</v>
      </c>
      <c r="T43" s="62"/>
      <c r="U43" s="62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</row>
    <row r="44" spans="1:32">
      <c r="A44" s="62">
        <v>173.54634200000001</v>
      </c>
      <c r="B44" s="62">
        <v>172.45766950000004</v>
      </c>
      <c r="C44" s="62">
        <v>174.94150999999999</v>
      </c>
      <c r="D44" s="62">
        <v>176.05267700000002</v>
      </c>
      <c r="E44" s="62">
        <v>185.42445310000002</v>
      </c>
      <c r="F44" s="62">
        <v>183.03180970000003</v>
      </c>
      <c r="G44" s="62">
        <v>185.86646056000001</v>
      </c>
      <c r="H44" s="62">
        <v>192.39182615000004</v>
      </c>
      <c r="I44" s="62">
        <v>189.72866634000002</v>
      </c>
      <c r="J44" s="62">
        <v>189.027068695</v>
      </c>
      <c r="K44" s="62">
        <v>181.077100245</v>
      </c>
      <c r="L44" s="62">
        <v>184.05277060000003</v>
      </c>
      <c r="M44" s="62">
        <v>186.79728687000002</v>
      </c>
      <c r="N44" s="62">
        <v>181.79739574000001</v>
      </c>
      <c r="O44" s="62">
        <v>189.49839243</v>
      </c>
      <c r="P44" s="62">
        <v>182.66979025000001</v>
      </c>
      <c r="Q44" s="62">
        <v>171.44237552999999</v>
      </c>
      <c r="R44" s="62">
        <v>182.00689053000008</v>
      </c>
      <c r="S44" s="96">
        <f t="shared" si="0"/>
        <v>44125</v>
      </c>
      <c r="T44" s="62"/>
      <c r="U44" s="62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</row>
    <row r="45" spans="1:32">
      <c r="A45" s="62">
        <v>184.19412</v>
      </c>
      <c r="B45" s="62">
        <v>169.866263</v>
      </c>
      <c r="C45" s="62">
        <v>177.76182899999998</v>
      </c>
      <c r="D45" s="62">
        <v>160.07510400000001</v>
      </c>
      <c r="E45" s="62">
        <v>181.50047299999991</v>
      </c>
      <c r="F45" s="62">
        <v>201.32489629999998</v>
      </c>
      <c r="G45" s="62">
        <v>187.92810084000001</v>
      </c>
      <c r="H45" s="62">
        <v>194.88359905000002</v>
      </c>
      <c r="I45" s="62">
        <v>184.88983155</v>
      </c>
      <c r="J45" s="62">
        <v>193.14524155999999</v>
      </c>
      <c r="K45" s="62">
        <v>182.7025774</v>
      </c>
      <c r="L45" s="62">
        <v>184.55690968000002</v>
      </c>
      <c r="M45" s="62">
        <v>190.76953724499998</v>
      </c>
      <c r="N45" s="62">
        <v>184.60632235</v>
      </c>
      <c r="O45" s="62">
        <v>186.20917966000002</v>
      </c>
      <c r="P45" s="62">
        <v>186.92167448999999</v>
      </c>
      <c r="Q45" s="62">
        <v>173.57546989999997</v>
      </c>
      <c r="R45" s="62">
        <v>179.39620184999998</v>
      </c>
      <c r="S45" s="96">
        <f t="shared" si="0"/>
        <v>44132</v>
      </c>
      <c r="T45" s="62"/>
      <c r="U45" s="62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</row>
    <row r="46" spans="1:32">
      <c r="A46" s="62">
        <v>180.40425999999999</v>
      </c>
      <c r="B46" s="62">
        <v>189.85825299999999</v>
      </c>
      <c r="C46" s="62">
        <v>179.23846200000003</v>
      </c>
      <c r="D46" s="62">
        <v>190.69694099999998</v>
      </c>
      <c r="E46" s="62">
        <v>203.03851270000001</v>
      </c>
      <c r="F46" s="62">
        <v>182.74312019999999</v>
      </c>
      <c r="G46" s="62">
        <v>194.53822414000001</v>
      </c>
      <c r="H46" s="62">
        <v>197.16008563</v>
      </c>
      <c r="I46" s="62">
        <v>194.03258894999999</v>
      </c>
      <c r="J46" s="62">
        <v>192.39405052500001</v>
      </c>
      <c r="K46" s="62">
        <v>189.19594987500005</v>
      </c>
      <c r="L46" s="62">
        <v>194.24738116</v>
      </c>
      <c r="M46" s="62">
        <v>189.54976056999999</v>
      </c>
      <c r="N46" s="62">
        <v>201.25416776500001</v>
      </c>
      <c r="O46" s="62">
        <v>187.29507425499997</v>
      </c>
      <c r="P46" s="62">
        <v>184.66495032500001</v>
      </c>
      <c r="Q46" s="62">
        <v>181.01523494000003</v>
      </c>
      <c r="R46" s="62">
        <v>180.18996276999997</v>
      </c>
      <c r="S46" s="96">
        <f t="shared" si="0"/>
        <v>44139</v>
      </c>
      <c r="T46" s="62"/>
      <c r="U46" s="62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</row>
    <row r="47" spans="1:32">
      <c r="A47" s="62">
        <v>185.69862800000004</v>
      </c>
      <c r="B47" s="62">
        <v>195.30571700000002</v>
      </c>
      <c r="C47" s="62">
        <v>196.18665399999998</v>
      </c>
      <c r="D47" s="62">
        <v>185.23189600000001</v>
      </c>
      <c r="E47" s="62">
        <v>211.40703529999999</v>
      </c>
      <c r="F47" s="62">
        <v>180.59264300000001</v>
      </c>
      <c r="G47" s="62">
        <v>184.4370797</v>
      </c>
      <c r="H47" s="62">
        <v>200.85602345000001</v>
      </c>
      <c r="I47" s="62">
        <v>200.75523760999999</v>
      </c>
      <c r="J47" s="62">
        <v>192.6384609525</v>
      </c>
      <c r="K47" s="62">
        <v>201.31671051499998</v>
      </c>
      <c r="L47" s="62">
        <v>198.62328063000001</v>
      </c>
      <c r="M47" s="62">
        <v>181.76767598000004</v>
      </c>
      <c r="N47" s="62">
        <v>198.23570143500001</v>
      </c>
      <c r="O47" s="62">
        <v>201.71809726499995</v>
      </c>
      <c r="P47" s="62">
        <v>189.07918547999998</v>
      </c>
      <c r="Q47" s="62">
        <v>195.97298957999996</v>
      </c>
      <c r="R47" s="62">
        <v>182.63184079999999</v>
      </c>
      <c r="S47" s="96">
        <f t="shared" si="0"/>
        <v>44146</v>
      </c>
      <c r="T47" s="62"/>
      <c r="U47" s="62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</row>
    <row r="48" spans="1:32">
      <c r="A48" s="62">
        <v>182.72517949999997</v>
      </c>
      <c r="B48" s="62">
        <v>184.43659650000004</v>
      </c>
      <c r="C48" s="62">
        <v>208.65097300000002</v>
      </c>
      <c r="D48" s="62">
        <v>193.11476799999997</v>
      </c>
      <c r="E48" s="62">
        <v>208.34501060000002</v>
      </c>
      <c r="F48" s="62">
        <v>197.72216320000001</v>
      </c>
      <c r="G48" s="62">
        <v>185.88072600999999</v>
      </c>
      <c r="H48" s="62">
        <v>208.13591348</v>
      </c>
      <c r="I48" s="62">
        <v>206.88182622999997</v>
      </c>
      <c r="J48" s="62">
        <v>200.25866397000001</v>
      </c>
      <c r="K48" s="62">
        <v>209.442139295</v>
      </c>
      <c r="L48" s="62">
        <v>192.27393494999993</v>
      </c>
      <c r="M48" s="62">
        <v>210.11044185999998</v>
      </c>
      <c r="N48" s="62">
        <v>190.47537426999997</v>
      </c>
      <c r="O48" s="62">
        <v>216.59049966999999</v>
      </c>
      <c r="P48" s="62">
        <v>207.89481575499997</v>
      </c>
      <c r="Q48" s="62">
        <v>194.85982269000002</v>
      </c>
      <c r="R48" s="62">
        <v>188.44719646999999</v>
      </c>
      <c r="S48" s="96">
        <f t="shared" si="0"/>
        <v>44153</v>
      </c>
      <c r="T48" s="62"/>
      <c r="U48" s="62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</row>
    <row r="49" spans="1:21">
      <c r="A49" s="62">
        <v>184.90618700000002</v>
      </c>
      <c r="B49" s="62">
        <v>196.24757999999997</v>
      </c>
      <c r="C49" s="62">
        <v>210.445976</v>
      </c>
      <c r="D49" s="62">
        <v>194.61317599999998</v>
      </c>
      <c r="E49" s="62">
        <v>209.62537179999998</v>
      </c>
      <c r="F49" s="62">
        <v>208.32941160000001</v>
      </c>
      <c r="G49" s="62">
        <v>204.9145785</v>
      </c>
      <c r="H49" s="62">
        <v>234.38773681000001</v>
      </c>
      <c r="I49" s="62">
        <v>207.28140684000002</v>
      </c>
      <c r="J49" s="62">
        <v>204.69980838999999</v>
      </c>
      <c r="K49" s="62">
        <v>227.787772195</v>
      </c>
      <c r="L49" s="62">
        <v>194.07180470000003</v>
      </c>
      <c r="M49" s="62">
        <v>201.19307028919357</v>
      </c>
      <c r="N49" s="62">
        <v>207.7812059</v>
      </c>
      <c r="O49" s="62">
        <v>203.21899449999998</v>
      </c>
      <c r="P49" s="62">
        <v>218.79400710499999</v>
      </c>
      <c r="Q49" s="62">
        <v>211.75036031999997</v>
      </c>
      <c r="R49" s="62">
        <v>216.45451566999995</v>
      </c>
      <c r="S49" s="96">
        <f t="shared" si="0"/>
        <v>44160</v>
      </c>
      <c r="T49" s="62"/>
      <c r="U49" s="62"/>
    </row>
    <row r="50" spans="1:21">
      <c r="A50" s="62">
        <v>187.18586899999997</v>
      </c>
      <c r="B50" s="62">
        <v>191.84089699999998</v>
      </c>
      <c r="C50" s="62">
        <v>217.25533299999998</v>
      </c>
      <c r="D50" s="62">
        <v>197.80907979999998</v>
      </c>
      <c r="E50" s="62">
        <v>206.28869939999998</v>
      </c>
      <c r="F50" s="62">
        <v>206.48079400000006</v>
      </c>
      <c r="G50" s="62">
        <v>202.49370954999998</v>
      </c>
      <c r="H50" s="62">
        <v>198.89468058</v>
      </c>
      <c r="I50" s="62">
        <v>208.75614829999995</v>
      </c>
      <c r="J50" s="62">
        <v>213.85448053300001</v>
      </c>
      <c r="K50" s="62">
        <v>220.29960590500002</v>
      </c>
      <c r="L50" s="62">
        <v>204.88987078499997</v>
      </c>
      <c r="M50" s="62">
        <v>208.29864023419356</v>
      </c>
      <c r="N50" s="62">
        <v>230.79109949999997</v>
      </c>
      <c r="O50" s="62">
        <v>217.76209086</v>
      </c>
      <c r="P50" s="62">
        <v>202.24654172999999</v>
      </c>
      <c r="Q50" s="62">
        <v>208.57687114000001</v>
      </c>
      <c r="R50" s="62">
        <v>213.02624583000002</v>
      </c>
      <c r="S50" s="96">
        <f t="shared" si="0"/>
        <v>44167</v>
      </c>
      <c r="T50" s="62"/>
      <c r="U50" s="62"/>
    </row>
    <row r="51" spans="1:21">
      <c r="A51" s="62">
        <v>199.88793000000004</v>
      </c>
      <c r="B51" s="62">
        <v>203.94920949999999</v>
      </c>
      <c r="C51" s="62">
        <v>220.85492600000001</v>
      </c>
      <c r="D51" s="62">
        <v>205.93048999999999</v>
      </c>
      <c r="E51" s="62">
        <v>212.44253559999999</v>
      </c>
      <c r="F51" s="62">
        <v>213.36696788999998</v>
      </c>
      <c r="G51" s="62">
        <v>214.13948210000001</v>
      </c>
      <c r="H51" s="62">
        <v>229.14060090000001</v>
      </c>
      <c r="I51" s="62">
        <v>202.97367081000002</v>
      </c>
      <c r="J51" s="62">
        <v>231.84851939500001</v>
      </c>
      <c r="K51" s="62">
        <v>224.43142470000001</v>
      </c>
      <c r="L51" s="62">
        <v>226.51549861999996</v>
      </c>
      <c r="M51" s="62">
        <v>205.09643984919353</v>
      </c>
      <c r="N51" s="62">
        <v>202.43685966000004</v>
      </c>
      <c r="O51" s="62">
        <v>220.89132902400002</v>
      </c>
      <c r="P51" s="62">
        <v>215.34028796500002</v>
      </c>
      <c r="Q51" s="62">
        <v>210.68531517000002</v>
      </c>
      <c r="R51" s="62">
        <v>218.63262018999998</v>
      </c>
      <c r="S51" s="96">
        <f t="shared" si="0"/>
        <v>44174</v>
      </c>
      <c r="T51" s="62"/>
      <c r="U51" s="62"/>
    </row>
    <row r="52" spans="1:21">
      <c r="A52" s="62">
        <v>199.66815200000002</v>
      </c>
      <c r="B52" s="62">
        <v>203.49385100000001</v>
      </c>
      <c r="C52" s="62">
        <v>213.80787900000001</v>
      </c>
      <c r="D52" s="62">
        <v>209.44256099999998</v>
      </c>
      <c r="E52" s="62">
        <v>220.8968533</v>
      </c>
      <c r="F52" s="62">
        <v>214.47847790000003</v>
      </c>
      <c r="G52" s="62">
        <v>191.50965550000001</v>
      </c>
      <c r="H52" s="62">
        <v>207.01101874000003</v>
      </c>
      <c r="I52" s="62">
        <v>210.93014898000001</v>
      </c>
      <c r="J52" s="62">
        <v>212.87574394999999</v>
      </c>
      <c r="K52" s="62">
        <v>220.30396623999999</v>
      </c>
      <c r="L52" s="62">
        <v>204.50214657499998</v>
      </c>
      <c r="M52" s="62">
        <v>179.68285966419353</v>
      </c>
      <c r="N52" s="62">
        <v>204.80208512500002</v>
      </c>
      <c r="O52" s="62">
        <v>216.48716014600004</v>
      </c>
      <c r="P52" s="62">
        <v>214.64295000000007</v>
      </c>
      <c r="Q52" s="62">
        <v>194.07073367000004</v>
      </c>
      <c r="R52" s="62">
        <v>202.08935372000005</v>
      </c>
      <c r="S52" s="96">
        <f t="shared" si="0"/>
        <v>44181</v>
      </c>
      <c r="T52" s="62"/>
      <c r="U52" s="62"/>
    </row>
    <row r="53" spans="1:21">
      <c r="A53" s="62">
        <v>177.162578</v>
      </c>
      <c r="B53" s="62">
        <v>180.130291</v>
      </c>
      <c r="C53" s="62">
        <v>214.337422</v>
      </c>
      <c r="D53" s="62">
        <v>181.90165100000002</v>
      </c>
      <c r="E53" s="62">
        <v>175.60846909999998</v>
      </c>
      <c r="F53" s="62">
        <v>171.27555743999994</v>
      </c>
      <c r="G53" s="62">
        <v>172.04129128</v>
      </c>
      <c r="H53" s="62">
        <v>188.5608995</v>
      </c>
      <c r="I53" s="62">
        <v>183.42785178999998</v>
      </c>
      <c r="J53" s="62">
        <v>171.22893128500002</v>
      </c>
      <c r="K53" s="62">
        <v>153.66055867999998</v>
      </c>
      <c r="L53" s="62">
        <v>171.40491973000002</v>
      </c>
      <c r="M53" s="62">
        <v>175.98714523919352</v>
      </c>
      <c r="N53" s="62">
        <v>199.36847885500003</v>
      </c>
      <c r="O53" s="62">
        <v>189.27350756499999</v>
      </c>
      <c r="P53" s="62">
        <v>170.86595450500002</v>
      </c>
      <c r="Q53" s="62">
        <v>156.16511293000002</v>
      </c>
      <c r="R53" s="62">
        <v>183.47452612999996</v>
      </c>
      <c r="S53" s="96">
        <f t="shared" si="0"/>
        <v>44188</v>
      </c>
      <c r="T53" s="62"/>
      <c r="U53" s="62"/>
    </row>
    <row r="54" spans="1:21">
      <c r="A54" s="99">
        <v>169.88019550000001</v>
      </c>
      <c r="B54" s="94"/>
      <c r="C54" s="94"/>
      <c r="D54" s="94"/>
      <c r="E54" s="94"/>
      <c r="F54" s="99">
        <v>180.78188614000004</v>
      </c>
      <c r="G54" s="94"/>
      <c r="H54" s="94"/>
      <c r="I54" s="94"/>
      <c r="J54" s="94"/>
      <c r="K54" s="94"/>
      <c r="L54" s="99">
        <v>185.16589536000001</v>
      </c>
      <c r="M54" s="110">
        <f>N2</f>
        <v>200.59997373000002</v>
      </c>
      <c r="N54" s="110">
        <f>O2</f>
        <v>205.57747175499998</v>
      </c>
      <c r="O54" s="110">
        <f>P2</f>
        <v>188.77803929899994</v>
      </c>
      <c r="P54" s="110">
        <f>Q2</f>
        <v>175.42672434000002</v>
      </c>
      <c r="Q54" s="110">
        <f>R2</f>
        <v>176.43351713999994</v>
      </c>
      <c r="R54" s="99">
        <v>216.76635040000002</v>
      </c>
      <c r="S54" s="98">
        <f t="shared" si="0"/>
        <v>44195</v>
      </c>
      <c r="T54" s="62"/>
    </row>
  </sheetData>
  <phoneticPr fontId="17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2020</vt:lpstr>
      <vt:lpstr>Hilfstabelle</vt:lpstr>
      <vt:lpstr>'2020'!Druckbereich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Gülden Jasmin</dc:creator>
  <cp:lastModifiedBy>Babst Martin BFE</cp:lastModifiedBy>
  <cp:lastPrinted>2019-05-29T10:56:29Z</cp:lastPrinted>
  <dcterms:created xsi:type="dcterms:W3CDTF">2003-08-25T14:08:49Z</dcterms:created>
  <dcterms:modified xsi:type="dcterms:W3CDTF">2021-04-15T13:23:44Z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FSC#UVEKCFG@15.1700:Function">
    <vt:lpwstr/>
  </property>
  <property fmtid="{D5CDD505-2E9C-101B-9397-08002B2CF9AE}" pid="8" name="FSC#UVEKCFG@15.1700:FileRespOrg">
    <vt:lpwstr>Analysen und Perspektiven</vt:lpwstr>
  </property>
  <property fmtid="{D5CDD505-2E9C-101B-9397-08002B2CF9AE}" pid="9" name="FSC#UVEKCFG@15.1700:FileRespFunction">
    <vt:lpwstr/>
  </property>
  <property fmtid="{D5CDD505-2E9C-101B-9397-08002B2CF9AE}" pid="10" name="FSC#UVEKCFG@15.1700:AssignedClassification">
    <vt:lpwstr/>
  </property>
  <property fmtid="{D5CDD505-2E9C-101B-9397-08002B2CF9AE}" pid="11" name="FSC#UVEKCFG@15.1700:AssignedClassificationCode">
    <vt:lpwstr>COO.1.1001.1.137854</vt:lpwstr>
  </property>
  <property fmtid="{D5CDD505-2E9C-101B-9397-08002B2CF9AE}" pid="12" name="FSC#UVEKCFG@15.1700:FileResponsible">
    <vt:lpwstr/>
  </property>
  <property fmtid="{D5CDD505-2E9C-101B-9397-08002B2CF9AE}" pid="13" name="FSC#UVEKCFG@15.1700:FileResponsibleTel">
    <vt:lpwstr/>
  </property>
  <property fmtid="{D5CDD505-2E9C-101B-9397-08002B2CF9AE}" pid="14" name="FSC#UVEKCFG@15.1700:FileResponsibleEmail">
    <vt:lpwstr/>
  </property>
  <property fmtid="{D5CDD505-2E9C-101B-9397-08002B2CF9AE}" pid="15" name="FSC#UVEKCFG@15.1700:FileResponsibleFax">
    <vt:lpwstr/>
  </property>
  <property fmtid="{D5CDD505-2E9C-101B-9397-08002B2CF9AE}" pid="16" name="FSC#UVEKCFG@15.1700:FileResponsibleAddress">
    <vt:lpwstr/>
  </property>
  <property fmtid="{D5CDD505-2E9C-101B-9397-08002B2CF9AE}" pid="17" name="FSC#UVEKCFG@15.1700:FileResponsibleStreet">
    <vt:lpwstr/>
  </property>
  <property fmtid="{D5CDD505-2E9C-101B-9397-08002B2CF9AE}" pid="18" name="FSC#UVEKCFG@15.1700:FileResponsiblezipcode">
    <vt:lpwstr/>
  </property>
  <property fmtid="{D5CDD505-2E9C-101B-9397-08002B2CF9AE}" pid="19" name="FSC#UVEKCFG@15.1700:FileResponsiblecity">
    <vt:lpwstr/>
  </property>
  <property fmtid="{D5CDD505-2E9C-101B-9397-08002B2CF9AE}" pid="20" name="FSC#UVEKCFG@15.1700:FileResponsibleAbbreviation">
    <vt:lpwstr/>
  </property>
  <property fmtid="{D5CDD505-2E9C-101B-9397-08002B2CF9AE}" pid="21" name="FSC#UVEKCFG@15.1700:FileRespOrgHome">
    <vt:lpwstr>Mühlestrasse 4, 3003 Bern</vt:lpwstr>
  </property>
  <property fmtid="{D5CDD505-2E9C-101B-9397-08002B2CF9AE}" pid="22" name="FSC#UVEKCFG@15.1700:CurrUserAbbreviation">
    <vt:lpwstr>bat</vt:lpwstr>
  </property>
  <property fmtid="{D5CDD505-2E9C-101B-9397-08002B2CF9AE}" pid="23" name="FSC#UVEKCFG@15.1700:CategoryReference">
    <vt:lpwstr>411-00</vt:lpwstr>
  </property>
  <property fmtid="{D5CDD505-2E9C-101B-9397-08002B2CF9AE}" pid="24" name="FSC#UVEKCFG@15.1700:cooAddress">
    <vt:lpwstr>COO.2207.110.3.1798244</vt:lpwstr>
  </property>
  <property fmtid="{D5CDD505-2E9C-101B-9397-08002B2CF9AE}" pid="25" name="FSC#UVEKCFG@15.1700:sleeveFileReference">
    <vt:lpwstr/>
  </property>
  <property fmtid="{D5CDD505-2E9C-101B-9397-08002B2CF9AE}" pid="26" name="FSC#UVEKCFG@15.1700:BureauName">
    <vt:lpwstr/>
  </property>
  <property fmtid="{D5CDD505-2E9C-101B-9397-08002B2CF9AE}" pid="27" name="FSC#UVEKCFG@15.1700:BureauShortName">
    <vt:lpwstr>BFE</vt:lpwstr>
  </property>
  <property fmtid="{D5CDD505-2E9C-101B-9397-08002B2CF9AE}" pid="28" name="FSC#UVEKCFG@15.1700:BureauWebsite">
    <vt:lpwstr/>
  </property>
  <property fmtid="{D5CDD505-2E9C-101B-9397-08002B2CF9AE}" pid="29" name="FSC#UVEKCFG@15.1700:SubFileTitle">
    <vt:lpwstr>Mittwochproduktion_2019</vt:lpwstr>
  </property>
  <property fmtid="{D5CDD505-2E9C-101B-9397-08002B2CF9AE}" pid="30" name="FSC#UVEKCFG@15.1700:ForeignNumber">
    <vt:lpwstr/>
  </property>
  <property fmtid="{D5CDD505-2E9C-101B-9397-08002B2CF9AE}" pid="31" name="FSC#UVEKCFG@15.1700:Amtstitel">
    <vt:lpwstr/>
  </property>
  <property fmtid="{D5CDD505-2E9C-101B-9397-08002B2CF9AE}" pid="32" name="FSC#UVEKCFG@15.1700:ZusendungAm">
    <vt:lpwstr/>
  </property>
  <property fmtid="{D5CDD505-2E9C-101B-9397-08002B2CF9AE}" pid="33" name="FSC#COOELAK@1.1001:Subject">
    <vt:lpwstr/>
  </property>
  <property fmtid="{D5CDD505-2E9C-101B-9397-08002B2CF9AE}" pid="34" name="FSC#COOELAK@1.1001:FileReference">
    <vt:lpwstr>411-00-00005</vt:lpwstr>
  </property>
  <property fmtid="{D5CDD505-2E9C-101B-9397-08002B2CF9AE}" pid="35" name="FSC#COOELAK@1.1001:FileRefYear">
    <vt:lpwstr>2013</vt:lpwstr>
  </property>
  <property fmtid="{D5CDD505-2E9C-101B-9397-08002B2CF9AE}" pid="36" name="FSC#COOELAK@1.1001:FileRefOrdinal">
    <vt:lpwstr>5</vt:lpwstr>
  </property>
  <property fmtid="{D5CDD505-2E9C-101B-9397-08002B2CF9AE}" pid="37" name="FSC#COOELAK@1.1001:FileRefOU">
    <vt:lpwstr>AP</vt:lpwstr>
  </property>
  <property fmtid="{D5CDD505-2E9C-101B-9397-08002B2CF9AE}" pid="38" name="FSC#COOELAK@1.1001:Organization">
    <vt:lpwstr/>
  </property>
  <property fmtid="{D5CDD505-2E9C-101B-9397-08002B2CF9AE}" pid="39" name="FSC#COOELAK@1.1001:Owner">
    <vt:lpwstr>Babst Martin</vt:lpwstr>
  </property>
  <property fmtid="{D5CDD505-2E9C-101B-9397-08002B2CF9AE}" pid="40" name="FSC#COOELAK@1.1001:OwnerExtension">
    <vt:lpwstr>+41 58 462 69 25</vt:lpwstr>
  </property>
  <property fmtid="{D5CDD505-2E9C-101B-9397-08002B2CF9AE}" pid="41" name="FSC#COOELAK@1.1001:OwnerFaxExtension">
    <vt:lpwstr>+41 58 463 25 00</vt:lpwstr>
  </property>
  <property fmtid="{D5CDD505-2E9C-101B-9397-08002B2CF9AE}" pid="42" name="FSC#COOELAK@1.1001:DispatchedBy">
    <vt:lpwstr/>
  </property>
  <property fmtid="{D5CDD505-2E9C-101B-9397-08002B2CF9AE}" pid="43" name="FSC#COOELAK@1.1001:DispatchedAt">
    <vt:lpwstr/>
  </property>
  <property fmtid="{D5CDD505-2E9C-101B-9397-08002B2CF9AE}" pid="44" name="FSC#COOELAK@1.1001:ApprovedBy">
    <vt:lpwstr/>
  </property>
  <property fmtid="{D5CDD505-2E9C-101B-9397-08002B2CF9AE}" pid="45" name="FSC#COOELAK@1.1001:ApprovedAt">
    <vt:lpwstr/>
  </property>
  <property fmtid="{D5CDD505-2E9C-101B-9397-08002B2CF9AE}" pid="46" name="FSC#COOELAK@1.1001:Department">
    <vt:lpwstr>Analysen und Perspektiven (BFE)</vt:lpwstr>
  </property>
  <property fmtid="{D5CDD505-2E9C-101B-9397-08002B2CF9AE}" pid="47" name="FSC#COOELAK@1.1001:CreatedAt">
    <vt:lpwstr>23.04.2019</vt:lpwstr>
  </property>
  <property fmtid="{D5CDD505-2E9C-101B-9397-08002B2CF9AE}" pid="48" name="FSC#COOELAK@1.1001:OU">
    <vt:lpwstr>Analysen und Perspektiven (BFE)</vt:lpwstr>
  </property>
  <property fmtid="{D5CDD505-2E9C-101B-9397-08002B2CF9AE}" pid="49" name="FSC#COOELAK@1.1001:Priority">
    <vt:lpwstr> ()</vt:lpwstr>
  </property>
  <property fmtid="{D5CDD505-2E9C-101B-9397-08002B2CF9AE}" pid="50" name="FSC#COOELAK@1.1001:ObjBarCode">
    <vt:lpwstr>*COO.2207.110.3.1798244*</vt:lpwstr>
  </property>
  <property fmtid="{D5CDD505-2E9C-101B-9397-08002B2CF9AE}" pid="51" name="FSC#COOELAK@1.1001:RefBarCode">
    <vt:lpwstr>*COO.2207.110.2.1798244*</vt:lpwstr>
  </property>
  <property fmtid="{D5CDD505-2E9C-101B-9397-08002B2CF9AE}" pid="52" name="FSC#COOELAK@1.1001:FileRefBarCode">
    <vt:lpwstr>*411-00-00005*</vt:lpwstr>
  </property>
  <property fmtid="{D5CDD505-2E9C-101B-9397-08002B2CF9AE}" pid="53" name="FSC#COOELAK@1.1001:ExternalRef">
    <vt:lpwstr/>
  </property>
  <property fmtid="{D5CDD505-2E9C-101B-9397-08002B2CF9AE}" pid="54" name="FSC#COOELAK@1.1001:IncomingNumber">
    <vt:lpwstr/>
  </property>
  <property fmtid="{D5CDD505-2E9C-101B-9397-08002B2CF9AE}" pid="55" name="FSC#COOELAK@1.1001:IncomingSubject">
    <vt:lpwstr/>
  </property>
  <property fmtid="{D5CDD505-2E9C-101B-9397-08002B2CF9AE}" pid="56" name="FSC#COOELAK@1.1001:ProcessResponsible">
    <vt:lpwstr/>
  </property>
  <property fmtid="{D5CDD505-2E9C-101B-9397-08002B2CF9AE}" pid="57" name="FSC#COOELAK@1.1001:ProcessResponsiblePhone">
    <vt:lpwstr/>
  </property>
  <property fmtid="{D5CDD505-2E9C-101B-9397-08002B2CF9AE}" pid="58" name="FSC#COOELAK@1.1001:ProcessResponsibleMail">
    <vt:lpwstr/>
  </property>
  <property fmtid="{D5CDD505-2E9C-101B-9397-08002B2CF9AE}" pid="59" name="FSC#COOELAK@1.1001:ProcessResponsibleFax">
    <vt:lpwstr/>
  </property>
  <property fmtid="{D5CDD505-2E9C-101B-9397-08002B2CF9AE}" pid="60" name="FSC#COOELAK@1.1001:ApproverFirstName">
    <vt:lpwstr/>
  </property>
  <property fmtid="{D5CDD505-2E9C-101B-9397-08002B2CF9AE}" pid="61" name="FSC#COOELAK@1.1001:ApproverSurName">
    <vt:lpwstr/>
  </property>
  <property fmtid="{D5CDD505-2E9C-101B-9397-08002B2CF9AE}" pid="62" name="FSC#COOELAK@1.1001:ApproverTitle">
    <vt:lpwstr/>
  </property>
  <property fmtid="{D5CDD505-2E9C-101B-9397-08002B2CF9AE}" pid="63" name="FSC#COOELAK@1.1001:ExternalDate">
    <vt:lpwstr/>
  </property>
  <property fmtid="{D5CDD505-2E9C-101B-9397-08002B2CF9AE}" pid="64" name="FSC#COOELAK@1.1001:SettlementApprovedAt">
    <vt:lpwstr/>
  </property>
  <property fmtid="{D5CDD505-2E9C-101B-9397-08002B2CF9AE}" pid="65" name="FSC#COOELAK@1.1001:BaseNumber">
    <vt:lpwstr>411-00</vt:lpwstr>
  </property>
  <property fmtid="{D5CDD505-2E9C-101B-9397-08002B2CF9AE}" pid="66" name="FSC#COOELAK@1.1001:CurrentUserRolePos">
    <vt:lpwstr>Sachbearbeiter/in</vt:lpwstr>
  </property>
  <property fmtid="{D5CDD505-2E9C-101B-9397-08002B2CF9AE}" pid="67" name="FSC#COOELAK@1.1001:CurrentUserEmail">
    <vt:lpwstr>Martin.Babst@bfe.admin.ch</vt:lpwstr>
  </property>
  <property fmtid="{D5CDD505-2E9C-101B-9397-08002B2CF9AE}" pid="68" name="FSC#ELAKGOV@1.1001:PersonalSubjGender">
    <vt:lpwstr/>
  </property>
  <property fmtid="{D5CDD505-2E9C-101B-9397-08002B2CF9AE}" pid="69" name="FSC#ELAKGOV@1.1001:PersonalSubjFirstName">
    <vt:lpwstr/>
  </property>
  <property fmtid="{D5CDD505-2E9C-101B-9397-08002B2CF9AE}" pid="70" name="FSC#ELAKGOV@1.1001:PersonalSubjSurName">
    <vt:lpwstr/>
  </property>
  <property fmtid="{D5CDD505-2E9C-101B-9397-08002B2CF9AE}" pid="71" name="FSC#ELAKGOV@1.1001:PersonalSubjSalutation">
    <vt:lpwstr/>
  </property>
  <property fmtid="{D5CDD505-2E9C-101B-9397-08002B2CF9AE}" pid="72" name="FSC#ELAKGOV@1.1001:PersonalSubjAddress">
    <vt:lpwstr/>
  </property>
  <property fmtid="{D5CDD505-2E9C-101B-9397-08002B2CF9AE}" pid="73" name="FSC#ATSTATECFG@1.1001:Office">
    <vt:lpwstr/>
  </property>
  <property fmtid="{D5CDD505-2E9C-101B-9397-08002B2CF9AE}" pid="74" name="FSC#ATSTATECFG@1.1001:Agent">
    <vt:lpwstr/>
  </property>
  <property fmtid="{D5CDD505-2E9C-101B-9397-08002B2CF9AE}" pid="75" name="FSC#ATSTATECFG@1.1001:AgentPhone">
    <vt:lpwstr/>
  </property>
  <property fmtid="{D5CDD505-2E9C-101B-9397-08002B2CF9AE}" pid="76" name="FSC#ATSTATECFG@1.1001:DepartmentFax">
    <vt:lpwstr/>
  </property>
  <property fmtid="{D5CDD505-2E9C-101B-9397-08002B2CF9AE}" pid="77" name="FSC#ATSTATECFG@1.1001:DepartmentEmail">
    <vt:lpwstr/>
  </property>
  <property fmtid="{D5CDD505-2E9C-101B-9397-08002B2CF9AE}" pid="78" name="FSC#ATSTATECFG@1.1001:SubfileDate">
    <vt:lpwstr/>
  </property>
  <property fmtid="{D5CDD505-2E9C-101B-9397-08002B2CF9AE}" pid="79" name="FSC#ATSTATECFG@1.1001:SubfileSubject">
    <vt:lpwstr>Mittwochproduktion_2019</vt:lpwstr>
  </property>
  <property fmtid="{D5CDD505-2E9C-101B-9397-08002B2CF9AE}" pid="80" name="FSC#ATSTATECFG@1.1001:DepartmentZipCode">
    <vt:lpwstr>3003</vt:lpwstr>
  </property>
  <property fmtid="{D5CDD505-2E9C-101B-9397-08002B2CF9AE}" pid="81" name="FSC#ATSTATECFG@1.1001:DepartmentCountry">
    <vt:lpwstr/>
  </property>
  <property fmtid="{D5CDD505-2E9C-101B-9397-08002B2CF9AE}" pid="82" name="FSC#ATSTATECFG@1.1001:DepartmentCity">
    <vt:lpwstr>Bern</vt:lpwstr>
  </property>
  <property fmtid="{D5CDD505-2E9C-101B-9397-08002B2CF9AE}" pid="83" name="FSC#ATSTATECFG@1.1001:DepartmentStreet">
    <vt:lpwstr>Mühlestrasse 4</vt:lpwstr>
  </property>
  <property fmtid="{D5CDD505-2E9C-101B-9397-08002B2CF9AE}" pid="84" name="FSC#ATSTATECFG@1.1001:DepartmentDVR">
    <vt:lpwstr/>
  </property>
  <property fmtid="{D5CDD505-2E9C-101B-9397-08002B2CF9AE}" pid="85" name="FSC#ATSTATECFG@1.1001:DepartmentUID">
    <vt:lpwstr/>
  </property>
  <property fmtid="{D5CDD505-2E9C-101B-9397-08002B2CF9AE}" pid="86" name="FSC#ATSTATECFG@1.1001:SubfileReference">
    <vt:lpwstr>411-00-00005/00029</vt:lpwstr>
  </property>
  <property fmtid="{D5CDD505-2E9C-101B-9397-08002B2CF9AE}" pid="87" name="FSC#ATSTATECFG@1.1001:Clause">
    <vt:lpwstr/>
  </property>
  <property fmtid="{D5CDD505-2E9C-101B-9397-08002B2CF9AE}" pid="88" name="FSC#ATSTATECFG@1.1001:ApprovedSignature">
    <vt:lpwstr/>
  </property>
  <property fmtid="{D5CDD505-2E9C-101B-9397-08002B2CF9AE}" pid="89" name="FSC#ATSTATECFG@1.1001:BankAccount">
    <vt:lpwstr/>
  </property>
  <property fmtid="{D5CDD505-2E9C-101B-9397-08002B2CF9AE}" pid="90" name="FSC#ATSTATECFG@1.1001:BankAccountOwner">
    <vt:lpwstr/>
  </property>
  <property fmtid="{D5CDD505-2E9C-101B-9397-08002B2CF9AE}" pid="91" name="FSC#ATSTATECFG@1.1001:BankInstitute">
    <vt:lpwstr/>
  </property>
  <property fmtid="{D5CDD505-2E9C-101B-9397-08002B2CF9AE}" pid="92" name="FSC#ATSTATECFG@1.1001:BankAccountID">
    <vt:lpwstr/>
  </property>
  <property fmtid="{D5CDD505-2E9C-101B-9397-08002B2CF9AE}" pid="93" name="FSC#ATSTATECFG@1.1001:BankAccountIBAN">
    <vt:lpwstr/>
  </property>
  <property fmtid="{D5CDD505-2E9C-101B-9397-08002B2CF9AE}" pid="94" name="FSC#ATSTATECFG@1.1001:BankAccountBIC">
    <vt:lpwstr/>
  </property>
  <property fmtid="{D5CDD505-2E9C-101B-9397-08002B2CF9AE}" pid="95" name="FSC#ATSTATECFG@1.1001:BankName">
    <vt:lpwstr/>
  </property>
  <property fmtid="{D5CDD505-2E9C-101B-9397-08002B2CF9AE}" pid="96" name="FSC#CCAPRECONFIG@15.1001:AddrAnrede">
    <vt:lpwstr/>
  </property>
  <property fmtid="{D5CDD505-2E9C-101B-9397-08002B2CF9AE}" pid="97" name="FSC#CCAPRECONFIG@15.1001:AddrTitel">
    <vt:lpwstr/>
  </property>
  <property fmtid="{D5CDD505-2E9C-101B-9397-08002B2CF9AE}" pid="98" name="FSC#CCAPRECONFIG@15.1001:AddrNachgestellter_Titel">
    <vt:lpwstr/>
  </property>
  <property fmtid="{D5CDD505-2E9C-101B-9397-08002B2CF9AE}" pid="99" name="FSC#CCAPRECONFIG@15.1001:AddrVorname">
    <vt:lpwstr/>
  </property>
  <property fmtid="{D5CDD505-2E9C-101B-9397-08002B2CF9AE}" pid="100" name="FSC#CCAPRECONFIG@15.1001:AddrNachname">
    <vt:lpwstr/>
  </property>
  <property fmtid="{D5CDD505-2E9C-101B-9397-08002B2CF9AE}" pid="101" name="FSC#CCAPRECONFIG@15.1001:AddrzH">
    <vt:lpwstr/>
  </property>
  <property fmtid="{D5CDD505-2E9C-101B-9397-08002B2CF9AE}" pid="102" name="FSC#CCAPRECONFIG@15.1001:AddrGeschlecht">
    <vt:lpwstr/>
  </property>
  <property fmtid="{D5CDD505-2E9C-101B-9397-08002B2CF9AE}" pid="103" name="FSC#CCAPRECONFIG@15.1001:AddrStrasse">
    <vt:lpwstr/>
  </property>
  <property fmtid="{D5CDD505-2E9C-101B-9397-08002B2CF9AE}" pid="104" name="FSC#CCAPRECONFIG@15.1001:AddrHausnummer">
    <vt:lpwstr/>
  </property>
  <property fmtid="{D5CDD505-2E9C-101B-9397-08002B2CF9AE}" pid="105" name="FSC#CCAPRECONFIG@15.1001:AddrStiege">
    <vt:lpwstr/>
  </property>
  <property fmtid="{D5CDD505-2E9C-101B-9397-08002B2CF9AE}" pid="106" name="FSC#CCAPRECONFIG@15.1001:AddrTuer">
    <vt:lpwstr/>
  </property>
  <property fmtid="{D5CDD505-2E9C-101B-9397-08002B2CF9AE}" pid="107" name="FSC#CCAPRECONFIG@15.1001:AddrPostfach">
    <vt:lpwstr/>
  </property>
  <property fmtid="{D5CDD505-2E9C-101B-9397-08002B2CF9AE}" pid="108" name="FSC#CCAPRECONFIG@15.1001:AddrPostleitzahl">
    <vt:lpwstr/>
  </property>
  <property fmtid="{D5CDD505-2E9C-101B-9397-08002B2CF9AE}" pid="109" name="FSC#CCAPRECONFIG@15.1001:AddrOrt">
    <vt:lpwstr/>
  </property>
  <property fmtid="{D5CDD505-2E9C-101B-9397-08002B2CF9AE}" pid="110" name="FSC#CCAPRECONFIG@15.1001:AddrLand">
    <vt:lpwstr/>
  </property>
  <property fmtid="{D5CDD505-2E9C-101B-9397-08002B2CF9AE}" pid="111" name="FSC#CCAPRECONFIG@15.1001:AddrEmail">
    <vt:lpwstr/>
  </property>
  <property fmtid="{D5CDD505-2E9C-101B-9397-08002B2CF9AE}" pid="112" name="FSC#CCAPRECONFIG@15.1001:AddrAdresse">
    <vt:lpwstr/>
  </property>
  <property fmtid="{D5CDD505-2E9C-101B-9397-08002B2CF9AE}" pid="113" name="FSC#CCAPRECONFIG@15.1001:AddrFax">
    <vt:lpwstr/>
  </property>
  <property fmtid="{D5CDD505-2E9C-101B-9397-08002B2CF9AE}" pid="114" name="FSC#CCAPRECONFIG@15.1001:AddrOrganisationsname">
    <vt:lpwstr/>
  </property>
  <property fmtid="{D5CDD505-2E9C-101B-9397-08002B2CF9AE}" pid="115" name="FSC#CCAPRECONFIG@15.1001:AddrOrganisationskurzname">
    <vt:lpwstr/>
  </property>
  <property fmtid="{D5CDD505-2E9C-101B-9397-08002B2CF9AE}" pid="116" name="FSC#CCAPRECONFIG@15.1001:AddrAbschriftsbemerkung">
    <vt:lpwstr/>
  </property>
  <property fmtid="{D5CDD505-2E9C-101B-9397-08002B2CF9AE}" pid="117" name="FSC#CCAPRECONFIG@15.1001:AddrName_Zeile_2">
    <vt:lpwstr/>
  </property>
  <property fmtid="{D5CDD505-2E9C-101B-9397-08002B2CF9AE}" pid="118" name="FSC#CCAPRECONFIG@15.1001:AddrName_Zeile_3">
    <vt:lpwstr/>
  </property>
  <property fmtid="{D5CDD505-2E9C-101B-9397-08002B2CF9AE}" pid="119" name="FSC#CCAPRECONFIG@15.1001:AddrPostalischeAdresse">
    <vt:lpwstr/>
  </property>
  <property fmtid="{D5CDD505-2E9C-101B-9397-08002B2CF9AE}" pid="120" name="FSC#COOSYSTEM@1.1:Container">
    <vt:lpwstr>COO.2207.110.3.1798244</vt:lpwstr>
  </property>
  <property fmtid="{D5CDD505-2E9C-101B-9397-08002B2CF9AE}" pid="121" name="FSC#FSCFOLIO@1.1001:docpropproject">
    <vt:lpwstr/>
  </property>
  <property fmtid="{D5CDD505-2E9C-101B-9397-08002B2CF9AE}" pid="122" name="FSC#UVEKCFG@15.1700:SignerLeft">
    <vt:lpwstr/>
  </property>
  <property fmtid="{D5CDD505-2E9C-101B-9397-08002B2CF9AE}" pid="123" name="FSC#UVEKCFG@15.1700:SignerRight">
    <vt:lpwstr/>
  </property>
  <property fmtid="{D5CDD505-2E9C-101B-9397-08002B2CF9AE}" pid="124" name="FSC#UVEKCFG@15.1700:SignerLeftJobTitle">
    <vt:lpwstr/>
  </property>
  <property fmtid="{D5CDD505-2E9C-101B-9397-08002B2CF9AE}" pid="125" name="FSC#UVEKCFG@15.1700:SignerRightJobTitle">
    <vt:lpwstr/>
  </property>
  <property fmtid="{D5CDD505-2E9C-101B-9397-08002B2CF9AE}" pid="126" name="FSC#UVEKCFG@15.1700:SignerLeftFunction">
    <vt:lpwstr/>
  </property>
  <property fmtid="{D5CDD505-2E9C-101B-9397-08002B2CF9AE}" pid="127" name="FSC#UVEKCFG@15.1700:SignerRightFunction">
    <vt:lpwstr/>
  </property>
  <property fmtid="{D5CDD505-2E9C-101B-9397-08002B2CF9AE}" pid="128" name="FSC#UVEKCFG@15.1700:SignerLeftUserRoleGroup">
    <vt:lpwstr/>
  </property>
  <property fmtid="{D5CDD505-2E9C-101B-9397-08002B2CF9AE}" pid="129" name="FSC#UVEKCFG@15.1700:SignerRightUserRoleGroup">
    <vt:lpwstr/>
  </property>
  <property fmtid="{D5CDD505-2E9C-101B-9397-08002B2CF9AE}" pid="130" name="FSC#UVEKCFG@15.1700:DefaultGroupFileResponsible">
    <vt:lpwstr/>
  </property>
  <property fmtid="{D5CDD505-2E9C-101B-9397-08002B2CF9AE}" pid="131" name="FSC#UVEKCFG@15.1700:DocumentNumber">
    <vt:lpwstr>2019-04-23-0094</vt:lpwstr>
  </property>
  <property fmtid="{D5CDD505-2E9C-101B-9397-08002B2CF9AE}" pid="132" name="FSC#UVEKCFG@15.1700:AssignmentNumber">
    <vt:lpwstr/>
  </property>
  <property fmtid="{D5CDD505-2E9C-101B-9397-08002B2CF9AE}" pid="133" name="FSC#UVEKCFG@15.1700:EM_Personal">
    <vt:lpwstr/>
  </property>
  <property fmtid="{D5CDD505-2E9C-101B-9397-08002B2CF9AE}" pid="134" name="FSC#UVEKCFG@15.1700:EM_Geschlecht">
    <vt:lpwstr/>
  </property>
  <property fmtid="{D5CDD505-2E9C-101B-9397-08002B2CF9AE}" pid="135" name="FSC#UVEKCFG@15.1700:EM_GebDatum">
    <vt:lpwstr/>
  </property>
  <property fmtid="{D5CDD505-2E9C-101B-9397-08002B2CF9AE}" pid="136" name="FSC#UVEKCFG@15.1700:EM_Funktion">
    <vt:lpwstr/>
  </property>
  <property fmtid="{D5CDD505-2E9C-101B-9397-08002B2CF9AE}" pid="137" name="FSC#UVEKCFG@15.1700:EM_Beruf">
    <vt:lpwstr/>
  </property>
  <property fmtid="{D5CDD505-2E9C-101B-9397-08002B2CF9AE}" pid="138" name="FSC#UVEKCFG@15.1700:EM_SVNR">
    <vt:lpwstr/>
  </property>
  <property fmtid="{D5CDD505-2E9C-101B-9397-08002B2CF9AE}" pid="139" name="FSC#UVEKCFG@15.1700:EM_Familienstand">
    <vt:lpwstr/>
  </property>
  <property fmtid="{D5CDD505-2E9C-101B-9397-08002B2CF9AE}" pid="140" name="FSC#UVEKCFG@15.1700:EM_Muttersprache">
    <vt:lpwstr/>
  </property>
  <property fmtid="{D5CDD505-2E9C-101B-9397-08002B2CF9AE}" pid="141" name="FSC#UVEKCFG@15.1700:EM_Geboren_in">
    <vt:lpwstr/>
  </property>
  <property fmtid="{D5CDD505-2E9C-101B-9397-08002B2CF9AE}" pid="142" name="FSC#UVEKCFG@15.1700:EM_Briefanrede">
    <vt:lpwstr/>
  </property>
  <property fmtid="{D5CDD505-2E9C-101B-9397-08002B2CF9AE}" pid="143" name="FSC#UVEKCFG@15.1700:EM_Kommunikationssprache">
    <vt:lpwstr/>
  </property>
  <property fmtid="{D5CDD505-2E9C-101B-9397-08002B2CF9AE}" pid="144" name="FSC#UVEKCFG@15.1700:EM_Webseite">
    <vt:lpwstr/>
  </property>
  <property fmtid="{D5CDD505-2E9C-101B-9397-08002B2CF9AE}" pid="145" name="FSC#UVEKCFG@15.1700:EM_TelNr_Business">
    <vt:lpwstr/>
  </property>
  <property fmtid="{D5CDD505-2E9C-101B-9397-08002B2CF9AE}" pid="146" name="FSC#UVEKCFG@15.1700:EM_TelNr_Private">
    <vt:lpwstr/>
  </property>
  <property fmtid="{D5CDD505-2E9C-101B-9397-08002B2CF9AE}" pid="147" name="FSC#UVEKCFG@15.1700:EM_TelNr_Mobile">
    <vt:lpwstr/>
  </property>
  <property fmtid="{D5CDD505-2E9C-101B-9397-08002B2CF9AE}" pid="148" name="FSC#UVEKCFG@15.1700:EM_TelNr_Other">
    <vt:lpwstr/>
  </property>
  <property fmtid="{D5CDD505-2E9C-101B-9397-08002B2CF9AE}" pid="149" name="FSC#UVEKCFG@15.1700:EM_TelNr_Fax">
    <vt:lpwstr/>
  </property>
  <property fmtid="{D5CDD505-2E9C-101B-9397-08002B2CF9AE}" pid="150" name="FSC#UVEKCFG@15.1700:EM_EMail1">
    <vt:lpwstr/>
  </property>
  <property fmtid="{D5CDD505-2E9C-101B-9397-08002B2CF9AE}" pid="151" name="FSC#UVEKCFG@15.1700:EM_EMail2">
    <vt:lpwstr/>
  </property>
  <property fmtid="{D5CDD505-2E9C-101B-9397-08002B2CF9AE}" pid="152" name="FSC#UVEKCFG@15.1700:EM_EMail3">
    <vt:lpwstr/>
  </property>
  <property fmtid="{D5CDD505-2E9C-101B-9397-08002B2CF9AE}" pid="153" name="FSC#UVEKCFG@15.1700:EM_Name">
    <vt:lpwstr/>
  </property>
  <property fmtid="{D5CDD505-2E9C-101B-9397-08002B2CF9AE}" pid="154" name="FSC#UVEKCFG@15.1700:EM_UID">
    <vt:lpwstr/>
  </property>
  <property fmtid="{D5CDD505-2E9C-101B-9397-08002B2CF9AE}" pid="155" name="FSC#UVEKCFG@15.1700:EM_Rechtsform">
    <vt:lpwstr/>
  </property>
  <property fmtid="{D5CDD505-2E9C-101B-9397-08002B2CF9AE}" pid="156" name="FSC#UVEKCFG@15.1700:EM_Klassifizierung">
    <vt:lpwstr/>
  </property>
  <property fmtid="{D5CDD505-2E9C-101B-9397-08002B2CF9AE}" pid="157" name="FSC#UVEKCFG@15.1700:EM_Gruendungsjahr">
    <vt:lpwstr/>
  </property>
  <property fmtid="{D5CDD505-2E9C-101B-9397-08002B2CF9AE}" pid="158" name="FSC#UVEKCFG@15.1700:EM_Versandart">
    <vt:lpwstr>B-Post</vt:lpwstr>
  </property>
  <property fmtid="{D5CDD505-2E9C-101B-9397-08002B2CF9AE}" pid="159" name="FSC#UVEKCFG@15.1700:EM_Versandvermek">
    <vt:lpwstr/>
  </property>
  <property fmtid="{D5CDD505-2E9C-101B-9397-08002B2CF9AE}" pid="160" name="FSC#UVEKCFG@15.1700:EM_Anrede">
    <vt:lpwstr/>
  </property>
  <property fmtid="{D5CDD505-2E9C-101B-9397-08002B2CF9AE}" pid="161" name="FSC#UVEKCFG@15.1700:EM_Titel">
    <vt:lpwstr/>
  </property>
  <property fmtid="{D5CDD505-2E9C-101B-9397-08002B2CF9AE}" pid="162" name="FSC#UVEKCFG@15.1700:EM_Nachgestellter_Titel">
    <vt:lpwstr/>
  </property>
  <property fmtid="{D5CDD505-2E9C-101B-9397-08002B2CF9AE}" pid="163" name="FSC#UVEKCFG@15.1700:EM_Vorname">
    <vt:lpwstr/>
  </property>
  <property fmtid="{D5CDD505-2E9C-101B-9397-08002B2CF9AE}" pid="164" name="FSC#UVEKCFG@15.1700:EM_Nachname">
    <vt:lpwstr/>
  </property>
  <property fmtid="{D5CDD505-2E9C-101B-9397-08002B2CF9AE}" pid="165" name="FSC#UVEKCFG@15.1700:EM_Kurzbezeichnung">
    <vt:lpwstr/>
  </property>
  <property fmtid="{D5CDD505-2E9C-101B-9397-08002B2CF9AE}" pid="166" name="FSC#UVEKCFG@15.1700:EM_Organisations_Zeile_1">
    <vt:lpwstr/>
  </property>
  <property fmtid="{D5CDD505-2E9C-101B-9397-08002B2CF9AE}" pid="167" name="FSC#UVEKCFG@15.1700:EM_Organisations_Zeile_2">
    <vt:lpwstr/>
  </property>
  <property fmtid="{D5CDD505-2E9C-101B-9397-08002B2CF9AE}" pid="168" name="FSC#UVEKCFG@15.1700:EM_Organisations_Zeile_3">
    <vt:lpwstr/>
  </property>
  <property fmtid="{D5CDD505-2E9C-101B-9397-08002B2CF9AE}" pid="169" name="FSC#UVEKCFG@15.1700:EM_Strasse">
    <vt:lpwstr/>
  </property>
  <property fmtid="{D5CDD505-2E9C-101B-9397-08002B2CF9AE}" pid="170" name="FSC#UVEKCFG@15.1700:EM_Hausnummer">
    <vt:lpwstr/>
  </property>
  <property fmtid="{D5CDD505-2E9C-101B-9397-08002B2CF9AE}" pid="171" name="FSC#UVEKCFG@15.1700:EM_Strasse2">
    <vt:lpwstr/>
  </property>
  <property fmtid="{D5CDD505-2E9C-101B-9397-08002B2CF9AE}" pid="172" name="FSC#UVEKCFG@15.1700:EM_Hausnummer_Zusatz">
    <vt:lpwstr/>
  </property>
  <property fmtid="{D5CDD505-2E9C-101B-9397-08002B2CF9AE}" pid="173" name="FSC#UVEKCFG@15.1700:EM_Postfach">
    <vt:lpwstr/>
  </property>
  <property fmtid="{D5CDD505-2E9C-101B-9397-08002B2CF9AE}" pid="174" name="FSC#UVEKCFG@15.1700:EM_PLZ">
    <vt:lpwstr/>
  </property>
  <property fmtid="{D5CDD505-2E9C-101B-9397-08002B2CF9AE}" pid="175" name="FSC#UVEKCFG@15.1700:EM_Ort">
    <vt:lpwstr/>
  </property>
  <property fmtid="{D5CDD505-2E9C-101B-9397-08002B2CF9AE}" pid="176" name="FSC#UVEKCFG@15.1700:EM_Land">
    <vt:lpwstr/>
  </property>
  <property fmtid="{D5CDD505-2E9C-101B-9397-08002B2CF9AE}" pid="177" name="FSC#UVEKCFG@15.1700:EM_E_Mail_Adresse">
    <vt:lpwstr/>
  </property>
  <property fmtid="{D5CDD505-2E9C-101B-9397-08002B2CF9AE}" pid="178" name="FSC#UVEKCFG@15.1700:EM_Funktionsbezeichnung">
    <vt:lpwstr/>
  </property>
  <property fmtid="{D5CDD505-2E9C-101B-9397-08002B2CF9AE}" pid="179" name="FSC#UVEKCFG@15.1700:EM_Serienbrieffeld_1">
    <vt:lpwstr/>
  </property>
  <property fmtid="{D5CDD505-2E9C-101B-9397-08002B2CF9AE}" pid="180" name="FSC#UVEKCFG@15.1700:EM_Serienbrieffeld_2">
    <vt:lpwstr/>
  </property>
  <property fmtid="{D5CDD505-2E9C-101B-9397-08002B2CF9AE}" pid="181" name="FSC#UVEKCFG@15.1700:EM_Serienbrieffeld_3">
    <vt:lpwstr/>
  </property>
  <property fmtid="{D5CDD505-2E9C-101B-9397-08002B2CF9AE}" pid="182" name="FSC#UVEKCFG@15.1700:EM_Serienbrieffeld_4">
    <vt:lpwstr/>
  </property>
  <property fmtid="{D5CDD505-2E9C-101B-9397-08002B2CF9AE}" pid="183" name="FSC#UVEKCFG@15.1700:EM_Serienbrieffeld_5">
    <vt:lpwstr/>
  </property>
  <property fmtid="{D5CDD505-2E9C-101B-9397-08002B2CF9AE}" pid="184" name="FSC#UVEKCFG@15.1700:EM_Address">
    <vt:lpwstr/>
  </property>
  <property fmtid="{D5CDD505-2E9C-101B-9397-08002B2CF9AE}" pid="185" name="FSC#UVEKCFG@15.1700:Abs_Nachname">
    <vt:lpwstr/>
  </property>
  <property fmtid="{D5CDD505-2E9C-101B-9397-08002B2CF9AE}" pid="186" name="FSC#UVEKCFG@15.1700:Abs_Vorname">
    <vt:lpwstr/>
  </property>
  <property fmtid="{D5CDD505-2E9C-101B-9397-08002B2CF9AE}" pid="187" name="FSC#UVEKCFG@15.1700:Abs_Zeichen">
    <vt:lpwstr/>
  </property>
  <property fmtid="{D5CDD505-2E9C-101B-9397-08002B2CF9AE}" pid="188" name="FSC#UVEKCFG@15.1700:Anrede">
    <vt:lpwstr/>
  </property>
  <property fmtid="{D5CDD505-2E9C-101B-9397-08002B2CF9AE}" pid="189" name="FSC#UVEKCFG@15.1700:EM_Versandartspez">
    <vt:lpwstr/>
  </property>
  <property fmtid="{D5CDD505-2E9C-101B-9397-08002B2CF9AE}" pid="190" name="FSC#UVEKCFG@15.1700:Briefdatum">
    <vt:lpwstr>30.09.2019</vt:lpwstr>
  </property>
  <property fmtid="{D5CDD505-2E9C-101B-9397-08002B2CF9AE}" pid="191" name="FSC#UVEKCFG@15.1700:Empf_Zeichen">
    <vt:lpwstr/>
  </property>
  <property fmtid="{D5CDD505-2E9C-101B-9397-08002B2CF9AE}" pid="192" name="FSC#UVEKCFG@15.1700:FilialePLZ">
    <vt:lpwstr/>
  </property>
  <property fmtid="{D5CDD505-2E9C-101B-9397-08002B2CF9AE}" pid="193" name="FSC#UVEKCFG@15.1700:Gegenstand">
    <vt:lpwstr>Mittwochproduktion_2019</vt:lpwstr>
  </property>
  <property fmtid="{D5CDD505-2E9C-101B-9397-08002B2CF9AE}" pid="194" name="FSC#UVEKCFG@15.1700:Nummer">
    <vt:lpwstr>2019-04-23-0094</vt:lpwstr>
  </property>
  <property fmtid="{D5CDD505-2E9C-101B-9397-08002B2CF9AE}" pid="195" name="FSC#UVEKCFG@15.1700:Unterschrift_Nachname">
    <vt:lpwstr/>
  </property>
  <property fmtid="{D5CDD505-2E9C-101B-9397-08002B2CF9AE}" pid="196" name="FSC#UVEKCFG@15.1700:Unterschrift_Vorname">
    <vt:lpwstr/>
  </property>
  <property fmtid="{D5CDD505-2E9C-101B-9397-08002B2CF9AE}" pid="197" name="FSC#UVEKCFG@15.1700:FileResponsibleStreetPostal">
    <vt:lpwstr/>
  </property>
  <property fmtid="{D5CDD505-2E9C-101B-9397-08002B2CF9AE}" pid="198" name="FSC#UVEKCFG@15.1700:FileResponsiblezipcodePostal">
    <vt:lpwstr/>
  </property>
  <property fmtid="{D5CDD505-2E9C-101B-9397-08002B2CF9AE}" pid="199" name="FSC#UVEKCFG@15.1700:FileResponsiblecityPostal">
    <vt:lpwstr/>
  </property>
  <property fmtid="{D5CDD505-2E9C-101B-9397-08002B2CF9AE}" pid="200" name="FSC#UVEKCFG@15.1700:FileResponsibleStreetInvoice">
    <vt:lpwstr/>
  </property>
  <property fmtid="{D5CDD505-2E9C-101B-9397-08002B2CF9AE}" pid="201" name="FSC#UVEKCFG@15.1700:FileResponsiblezipcodeInvoice">
    <vt:lpwstr/>
  </property>
  <property fmtid="{D5CDD505-2E9C-101B-9397-08002B2CF9AE}" pid="202" name="FSC#UVEKCFG@15.1700:FileResponsiblecityInvoice">
    <vt:lpwstr/>
  </property>
  <property fmtid="{D5CDD505-2E9C-101B-9397-08002B2CF9AE}" pid="203" name="FSC#UVEKCFG@15.1700:ResponsibleDefaultRoleOrg">
    <vt:lpwstr/>
  </property>
  <property fmtid="{D5CDD505-2E9C-101B-9397-08002B2CF9AE}" pid="204" name="FSC#UVEKCFG@15.1700:SL_HStufe1">
    <vt:lpwstr/>
  </property>
  <property fmtid="{D5CDD505-2E9C-101B-9397-08002B2CF9AE}" pid="205" name="FSC#UVEKCFG@15.1700:SL_FStufe1">
    <vt:lpwstr/>
  </property>
  <property fmtid="{D5CDD505-2E9C-101B-9397-08002B2CF9AE}" pid="206" name="FSC#UVEKCFG@15.1700:SL_HStufe2">
    <vt:lpwstr/>
  </property>
  <property fmtid="{D5CDD505-2E9C-101B-9397-08002B2CF9AE}" pid="207" name="FSC#UVEKCFG@15.1700:SL_FStufe2">
    <vt:lpwstr/>
  </property>
  <property fmtid="{D5CDD505-2E9C-101B-9397-08002B2CF9AE}" pid="208" name="FSC#UVEKCFG@15.1700:SL_HStufe3">
    <vt:lpwstr/>
  </property>
  <property fmtid="{D5CDD505-2E9C-101B-9397-08002B2CF9AE}" pid="209" name="FSC#UVEKCFG@15.1700:SL_FStufe3">
    <vt:lpwstr/>
  </property>
  <property fmtid="{D5CDD505-2E9C-101B-9397-08002B2CF9AE}" pid="210" name="FSC#UVEKCFG@15.1700:SL_HStufe4">
    <vt:lpwstr/>
  </property>
  <property fmtid="{D5CDD505-2E9C-101B-9397-08002B2CF9AE}" pid="211" name="FSC#UVEKCFG@15.1700:SL_FStufe4">
    <vt:lpwstr/>
  </property>
  <property fmtid="{D5CDD505-2E9C-101B-9397-08002B2CF9AE}" pid="212" name="FSC#UVEKCFG@15.1700:SR_HStufe1">
    <vt:lpwstr/>
  </property>
  <property fmtid="{D5CDD505-2E9C-101B-9397-08002B2CF9AE}" pid="213" name="FSC#UVEKCFG@15.1700:SR_FStufe1">
    <vt:lpwstr/>
  </property>
  <property fmtid="{D5CDD505-2E9C-101B-9397-08002B2CF9AE}" pid="214" name="FSC#UVEKCFG@15.1700:SR_HStufe2">
    <vt:lpwstr/>
  </property>
  <property fmtid="{D5CDD505-2E9C-101B-9397-08002B2CF9AE}" pid="215" name="FSC#UVEKCFG@15.1700:SR_FStufe2">
    <vt:lpwstr/>
  </property>
  <property fmtid="{D5CDD505-2E9C-101B-9397-08002B2CF9AE}" pid="216" name="FSC#UVEKCFG@15.1700:SR_HStufe3">
    <vt:lpwstr/>
  </property>
  <property fmtid="{D5CDD505-2E9C-101B-9397-08002B2CF9AE}" pid="217" name="FSC#UVEKCFG@15.1700:SR_FStufe3">
    <vt:lpwstr/>
  </property>
  <property fmtid="{D5CDD505-2E9C-101B-9397-08002B2CF9AE}" pid="218" name="FSC#UVEKCFG@15.1700:SR_HStufe4">
    <vt:lpwstr/>
  </property>
  <property fmtid="{D5CDD505-2E9C-101B-9397-08002B2CF9AE}" pid="219" name="FSC#UVEKCFG@15.1700:SR_FStufe4">
    <vt:lpwstr/>
  </property>
  <property fmtid="{D5CDD505-2E9C-101B-9397-08002B2CF9AE}" pid="220" name="FSC#UVEKCFG@15.1700:FileResp_HStufe1">
    <vt:lpwstr/>
  </property>
  <property fmtid="{D5CDD505-2E9C-101B-9397-08002B2CF9AE}" pid="221" name="FSC#UVEKCFG@15.1700:FileResp_FStufe1">
    <vt:lpwstr/>
  </property>
  <property fmtid="{D5CDD505-2E9C-101B-9397-08002B2CF9AE}" pid="222" name="FSC#UVEKCFG@15.1700:FileResp_HStufe2">
    <vt:lpwstr/>
  </property>
  <property fmtid="{D5CDD505-2E9C-101B-9397-08002B2CF9AE}" pid="223" name="FSC#UVEKCFG@15.1700:FileResp_FStufe2">
    <vt:lpwstr/>
  </property>
  <property fmtid="{D5CDD505-2E9C-101B-9397-08002B2CF9AE}" pid="224" name="FSC#UVEKCFG@15.1700:FileResp_HStufe3">
    <vt:lpwstr/>
  </property>
  <property fmtid="{D5CDD505-2E9C-101B-9397-08002B2CF9AE}" pid="225" name="FSC#UVEKCFG@15.1700:FileResp_FStufe3">
    <vt:lpwstr/>
  </property>
  <property fmtid="{D5CDD505-2E9C-101B-9397-08002B2CF9AE}" pid="226" name="FSC#UVEKCFG@15.1700:FileResp_HStufe4">
    <vt:lpwstr/>
  </property>
  <property fmtid="{D5CDD505-2E9C-101B-9397-08002B2CF9AE}" pid="227" name="FSC#UVEKCFG@15.1700:FileResp_FStufe4">
    <vt:lpwstr/>
  </property>
</Properties>
</file>